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us.baquiax\OneDrive\Data Analytics Bootcamp\Homework\Due July 15th\"/>
    </mc:Choice>
  </mc:AlternateContent>
  <xr:revisionPtr revIDLastSave="3" documentId="8_{6569476D-3008-45E3-99F5-9B2520C9171F}" xr6:coauthVersionLast="43" xr6:coauthVersionMax="43" xr10:uidLastSave="{AC5514FC-F334-4F39-8E7B-7F3A3176891A}"/>
  <bookViews>
    <workbookView xWindow="1473" yWindow="-122" windowWidth="15951" windowHeight="7654" xr2:uid="{00000000-000D-0000-FFFF-FFFF00000000}"/>
  </bookViews>
  <sheets>
    <sheet name="Data" sheetId="1" r:id="rId1"/>
    <sheet name="Pivot Table 1" sheetId="2" r:id="rId2"/>
    <sheet name="Pivot Table 2" sheetId="3" r:id="rId3"/>
    <sheet name="Pivot Table 3" sheetId="7" r:id="rId4"/>
    <sheet name="Bonus" sheetId="8" r:id="rId5"/>
  </sheets>
  <definedNames>
    <definedName name="_xlnm._FilterDatabase" localSheetId="0" hidden="1">Data!$A$1:$T$4115</definedName>
    <definedName name="_xlnm._FilterDatabase" localSheetId="2" hidden="1">'Pivot Table 2'!$A$4:$G$46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" i="3"/>
  <c r="E14" i="8" l="1"/>
  <c r="D14" i="8"/>
  <c r="F14" i="8" s="1"/>
  <c r="D5" i="8"/>
  <c r="E5" i="8"/>
  <c r="F5" i="8"/>
  <c r="D6" i="8"/>
  <c r="E6" i="8"/>
  <c r="F6" i="8"/>
  <c r="D7" i="8"/>
  <c r="E7" i="8"/>
  <c r="F7" i="8"/>
  <c r="D8" i="8"/>
  <c r="G8" i="8" s="1"/>
  <c r="E8" i="8"/>
  <c r="F8" i="8"/>
  <c r="D9" i="8"/>
  <c r="G9" i="8" s="1"/>
  <c r="E9" i="8"/>
  <c r="I9" i="8" s="1"/>
  <c r="F9" i="8"/>
  <c r="D10" i="8"/>
  <c r="E10" i="8"/>
  <c r="F10" i="8"/>
  <c r="D11" i="8"/>
  <c r="G11" i="8" s="1"/>
  <c r="E11" i="8"/>
  <c r="I11" i="8" s="1"/>
  <c r="F11" i="8"/>
  <c r="J11" i="8" s="1"/>
  <c r="D12" i="8"/>
  <c r="E12" i="8"/>
  <c r="F12" i="8"/>
  <c r="D13" i="8"/>
  <c r="E13" i="8"/>
  <c r="F13" i="8"/>
  <c r="E4" i="8"/>
  <c r="F4" i="8"/>
  <c r="D4" i="8"/>
  <c r="E3" i="8"/>
  <c r="D3" i="8"/>
  <c r="F3" i="8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J8" i="8" l="1"/>
  <c r="H6" i="8"/>
  <c r="J13" i="8"/>
  <c r="I8" i="8"/>
  <c r="I5" i="8"/>
  <c r="H13" i="8"/>
  <c r="I10" i="8"/>
  <c r="H10" i="8"/>
  <c r="I3" i="8"/>
  <c r="J9" i="8"/>
  <c r="G3" i="8"/>
  <c r="H3" i="8" s="1"/>
  <c r="G7" i="8"/>
  <c r="J7" i="8" s="1"/>
  <c r="H9" i="8"/>
  <c r="G14" i="8"/>
  <c r="H14" i="8" s="1"/>
  <c r="G6" i="8"/>
  <c r="J6" i="8" s="1"/>
  <c r="G13" i="8"/>
  <c r="I13" i="8" s="1"/>
  <c r="G5" i="8"/>
  <c r="J5" i="8" s="1"/>
  <c r="H11" i="8"/>
  <c r="G12" i="8"/>
  <c r="I12" i="8" s="1"/>
  <c r="G4" i="8"/>
  <c r="J4" i="8" s="1"/>
  <c r="H8" i="8"/>
  <c r="G10" i="8"/>
  <c r="J10" i="8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I7" i="8" l="1"/>
  <c r="H12" i="8"/>
  <c r="J12" i="8"/>
  <c r="I14" i="8"/>
  <c r="J3" i="8"/>
  <c r="I4" i="8"/>
  <c r="H7" i="8"/>
  <c r="J14" i="8"/>
  <c r="H4" i="8"/>
  <c r="I6" i="8"/>
  <c r="H5" i="8"/>
</calcChain>
</file>

<file path=xl/sharedStrings.xml><?xml version="1.0" encoding="utf-8"?>
<sst xmlns="http://schemas.openxmlformats.org/spreadsheetml/2006/main" count="24818" uniqueCount="8398">
  <si>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</si>
  <si>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</si>
  <si>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</si>
  <si>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</si>
  <si>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</si>
  <si>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</si>
  <si>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</si>
  <si>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</si>
  <si>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</si>
  <si>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</si>
  <si>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</si>
  <si>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</si>
  <si>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</si>
  <si>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</si>
  <si>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</si>
  <si>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</si>
  <si>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</si>
  <si>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</si>
  <si>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</si>
  <si>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</si>
  <si>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</si>
  <si>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</si>
  <si>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</si>
  <si>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</si>
  <si>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</si>
  <si>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</si>
  <si>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</si>
  <si>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</si>
  <si>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</si>
  <si>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</si>
  <si>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</si>
  <si>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</si>
  <si>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</si>
  <si>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</si>
  <si>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</si>
  <si>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</si>
  <si>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</si>
  <si>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</si>
  <si>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</si>
  <si>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</si>
  <si>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</si>
  <si>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</si>
  <si>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</si>
  <si>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</si>
  <si>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</si>
  <si>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</si>
  <si>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</si>
  <si>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</si>
  <si>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</si>
  <si>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</si>
  <si>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</si>
  <si>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</si>
  <si>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</si>
  <si>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</si>
  <si>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</si>
  <si>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</si>
  <si>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</si>
  <si>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</si>
  <si>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</si>
  <si>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</si>
  <si>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</si>
  <si>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</si>
  <si>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</si>
  <si>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</si>
  <si>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</si>
  <si>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</si>
  <si>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</si>
  <si>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</si>
  <si>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</si>
  <si>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</si>
  <si>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</si>
  <si>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</si>
  <si>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</si>
  <si>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</si>
  <si>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</si>
  <si>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</si>
  <si>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</si>
  <si>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</si>
  <si>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</si>
  <si>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</si>
  <si>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</si>
  <si>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</si>
  <si>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</si>
  <si>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</si>
  <si>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</si>
  <si>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</si>
  <si>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</si>
  <si>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</si>
  <si>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</si>
  <si>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</si>
  <si>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</si>
  <si>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</si>
  <si>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</si>
  <si>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</si>
  <si>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</si>
  <si>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</si>
  <si>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</si>
  <si>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</si>
  <si>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</si>
  <si>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</si>
  <si>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</si>
  <si>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</si>
  <si>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</si>
  <si>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</si>
  <si>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</si>
  <si>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</si>
  <si>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</si>
  <si>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</si>
  <si>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</si>
  <si>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</si>
  <si>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</si>
  <si>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</si>
  <si>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</si>
  <si>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</si>
  <si>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</si>
  <si>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</si>
  <si>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</si>
  <si>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</si>
  <si>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</si>
  <si>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</si>
  <si>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</si>
  <si>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</si>
  <si>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</si>
  <si>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</si>
  <si>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</si>
  <si>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</si>
  <si>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</si>
  <si>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</si>
  <si>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</si>
  <si>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</si>
  <si>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</si>
  <si>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</si>
  <si>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</si>
  <si>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</si>
  <si>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</si>
  <si>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</si>
  <si>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</si>
  <si>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</si>
  <si>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</si>
  <si>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</si>
  <si>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</si>
  <si>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</si>
  <si>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</si>
  <si>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</si>
  <si>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</si>
  <si>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</si>
  <si>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</si>
  <si>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</si>
  <si>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</si>
  <si>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</si>
  <si>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</si>
  <si>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</si>
  <si>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</si>
  <si>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</si>
  <si>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</si>
  <si>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</si>
  <si>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</si>
  <si>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</si>
  <si>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</si>
  <si>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</si>
  <si>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</si>
  <si>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</si>
  <si>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</si>
  <si>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</si>
  <si>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</si>
  <si>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</si>
  <si>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</si>
  <si>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</si>
  <si>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</si>
  <si>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</si>
  <si>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</si>
  <si>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</si>
  <si>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</si>
  <si>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</si>
  <si>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</si>
  <si>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</si>
  <si>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</si>
  <si>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</si>
  <si>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</si>
  <si>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</si>
  <si>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</si>
  <si>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</si>
  <si>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</si>
  <si>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</si>
  <si>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</si>
  <si>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</si>
  <si>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</si>
  <si>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</si>
  <si>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</si>
  <si>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</si>
  <si>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</si>
  <si>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</si>
  <si>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</si>
  <si>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</si>
  <si>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</si>
  <si>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</si>
  <si>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</si>
  <si>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</si>
  <si>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</si>
  <si>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</si>
  <si>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</si>
  <si>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</si>
  <si>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</si>
  <si>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</si>
  <si>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</si>
  <si>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</si>
  <si>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</si>
  <si>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</si>
  <si>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</si>
  <si>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</si>
  <si>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</si>
  <si>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</si>
  <si>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</si>
  <si>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</si>
  <si>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</si>
  <si>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</si>
  <si>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</si>
  <si>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</si>
  <si>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</si>
  <si>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</si>
  <si>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</si>
  <si>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</si>
  <si>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</si>
  <si>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</si>
  <si>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</si>
  <si>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</si>
  <si>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</si>
  <si>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</si>
  <si>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</si>
  <si>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</si>
  <si>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</si>
  <si>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</si>
  <si>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</si>
  <si>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</si>
  <si>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</si>
  <si>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</si>
  <si>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</si>
  <si>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</si>
  <si>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</si>
  <si>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</si>
  <si>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</si>
  <si>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</si>
  <si>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</si>
  <si>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</si>
  <si>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</si>
  <si>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</si>
  <si>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</si>
  <si>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</si>
  <si>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</si>
  <si>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</si>
  <si>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</si>
  <si>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</si>
  <si>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</si>
  <si>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</si>
  <si>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</si>
  <si>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</si>
  <si>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</si>
  <si>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</si>
  <si>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</si>
  <si>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</si>
  <si>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</si>
  <si>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</si>
  <si>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</si>
  <si>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</si>
  <si>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</si>
  <si>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</si>
  <si>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</si>
  <si>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</si>
  <si>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</si>
  <si>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</si>
  <si>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</si>
  <si>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</si>
  <si>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</si>
  <si>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</si>
  <si>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</si>
  <si>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</si>
  <si>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</si>
  <si>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</si>
  <si>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</si>
  <si>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</si>
  <si>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</si>
  <si>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</si>
  <si>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</si>
  <si>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</si>
  <si>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</si>
  <si>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</si>
  <si>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</si>
  <si>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</si>
  <si>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</si>
  <si>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</si>
  <si>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</si>
  <si>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</si>
  <si>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</si>
  <si>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</si>
  <si>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</si>
  <si>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</si>
  <si>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</si>
  <si>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</si>
  <si>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</si>
  <si>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</si>
  <si>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</si>
  <si>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</si>
  <si>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</si>
  <si>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</si>
  <si>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</si>
  <si>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</si>
  <si>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</si>
  <si>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</si>
  <si>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</si>
  <si>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</si>
  <si>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</si>
  <si>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</si>
  <si>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</si>
  <si>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</si>
  <si>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</si>
  <si>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</si>
  <si>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</si>
  <si>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</si>
  <si>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</si>
  <si>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</si>
  <si>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</si>
  <si>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</si>
  <si>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</si>
  <si>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</si>
  <si>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</si>
  <si>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</si>
  <si>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</si>
  <si>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</si>
  <si>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</si>
  <si>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</si>
  <si>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</si>
  <si>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</si>
  <si>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</si>
  <si>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</si>
  <si>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</si>
  <si>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</si>
  <si>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</si>
  <si>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</si>
  <si>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</si>
  <si>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</si>
  <si>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</si>
  <si>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</si>
  <si>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</si>
  <si>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</si>
  <si>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</si>
  <si>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</si>
  <si>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</si>
  <si>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</si>
  <si>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</si>
  <si>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</si>
  <si>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</si>
  <si>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</si>
  <si>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</si>
  <si>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</si>
  <si>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</si>
  <si>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</si>
  <si>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</si>
  <si>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</si>
  <si>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</si>
  <si>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</si>
  <si>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</si>
  <si>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</si>
  <si>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</si>
  <si>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</si>
  <si>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</si>
  <si>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</si>
  <si>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</si>
  <si>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</si>
  <si>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</si>
  <si>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</si>
  <si>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</si>
  <si>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</si>
  <si>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</si>
  <si>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</si>
  <si>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</si>
  <si>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</si>
  <si>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</si>
  <si>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</si>
  <si>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</si>
  <si>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</si>
  <si>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</si>
  <si>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</si>
  <si>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</si>
  <si>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</si>
  <si>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</si>
  <si>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</si>
  <si>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</si>
  <si>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</si>
  <si>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</si>
  <si>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</si>
  <si>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</si>
  <si>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</si>
  <si>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</si>
  <si>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</si>
  <si>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</si>
  <si>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</si>
  <si>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</si>
  <si>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</si>
  <si>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</si>
  <si>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</si>
  <si>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</si>
  <si>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</si>
  <si>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</si>
  <si>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</si>
  <si>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</si>
  <si>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</si>
  <si>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</si>
  <si>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</si>
  <si>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</si>
  <si>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</si>
  <si>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</si>
  <si>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</si>
  <si>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</si>
  <si>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</si>
  <si>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</si>
  <si>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</si>
  <si>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</si>
  <si>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</si>
  <si>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</si>
  <si>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</si>
  <si>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</si>
  <si>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</si>
  <si>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</si>
  <si>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</si>
  <si>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</si>
  <si>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</si>
  <si>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</si>
  <si>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</si>
  <si>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</si>
  <si>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</si>
  <si>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</si>
  <si>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</si>
  <si>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</si>
  <si>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</si>
  <si>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</si>
  <si>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</si>
  <si>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</si>
  <si>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</si>
  <si>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</si>
  <si>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</si>
  <si>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</si>
  <si>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</si>
  <si>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</si>
  <si>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</si>
  <si>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</si>
  <si>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</si>
  <si>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</si>
  <si>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</si>
  <si>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</si>
  <si>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</si>
  <si>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</si>
  <si>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</si>
  <si>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</si>
  <si>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</si>
  <si>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</si>
  <si>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</si>
  <si>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</si>
  <si>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</si>
  <si>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</si>
  <si>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</si>
  <si>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</si>
  <si>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</si>
  <si>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</si>
  <si>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</si>
  <si>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</si>
  <si>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</si>
  <si>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</si>
  <si>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</si>
  <si>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</si>
  <si>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</si>
  <si>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</si>
  <si>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</si>
  <si>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</si>
  <si>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</si>
  <si>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</si>
  <si>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</si>
  <si>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</si>
  <si>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</si>
  <si>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</si>
  <si>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</si>
  <si>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</si>
  <si>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</si>
  <si>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</si>
  <si>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</si>
  <si>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</si>
  <si>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</si>
  <si>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</si>
  <si>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</si>
  <si>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</si>
  <si>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</si>
  <si>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</si>
  <si>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</si>
  <si>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</si>
  <si>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</si>
  <si>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</si>
  <si>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</si>
  <si>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</si>
  <si>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</si>
  <si>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</si>
  <si>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</si>
  <si>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</si>
  <si>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</si>
  <si>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</si>
  <si>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</si>
  <si>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</si>
  <si>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</si>
  <si>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</si>
  <si>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</si>
  <si>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</si>
  <si>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</si>
  <si>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</si>
  <si>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</si>
  <si>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</si>
  <si>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</si>
  <si>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</si>
  <si>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</si>
  <si>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</si>
  <si>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</si>
  <si>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</si>
  <si>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</si>
  <si>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</si>
  <si>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</si>
  <si>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</si>
  <si>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</si>
  <si>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</si>
  <si>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</si>
  <si>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</si>
  <si>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</si>
  <si>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</si>
  <si>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</si>
  <si>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</si>
  <si>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</si>
  <si>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</si>
  <si>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</si>
  <si>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</si>
  <si>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</si>
  <si>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</si>
  <si>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</si>
  <si>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</si>
  <si>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</si>
  <si>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</si>
  <si>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</si>
  <si>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</si>
  <si>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</si>
  <si>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</si>
  <si>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</si>
  <si>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</si>
  <si>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</si>
  <si>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</si>
  <si>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</si>
  <si>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</si>
  <si>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</si>
  <si>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</si>
  <si>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</si>
  <si>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</si>
  <si>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</si>
  <si>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</si>
  <si>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</si>
  <si>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</si>
  <si>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</si>
  <si>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</si>
  <si>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</si>
  <si>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</si>
  <si>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</si>
  <si>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</si>
  <si>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</si>
  <si>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</si>
  <si>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</si>
  <si>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</si>
  <si>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</si>
  <si>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</si>
  <si>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</si>
  <si>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</si>
  <si>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</si>
  <si>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</si>
  <si>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</si>
  <si>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</si>
  <si>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</si>
  <si>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</si>
  <si>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</si>
  <si>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</si>
  <si>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</si>
  <si>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</si>
  <si>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</si>
  <si>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</si>
  <si>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</si>
  <si>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</si>
  <si>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</si>
  <si>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</si>
  <si>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</si>
  <si>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</si>
  <si>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</si>
  <si>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</si>
  <si>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</si>
  <si>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</si>
  <si>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</si>
  <si>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</si>
  <si>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</si>
  <si>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</si>
  <si>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</si>
  <si>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</si>
  <si>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</si>
  <si>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</si>
  <si>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</si>
  <si>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</si>
  <si>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</si>
  <si>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</si>
  <si>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</si>
  <si>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</si>
  <si>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</si>
  <si>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</si>
  <si>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</si>
  <si>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</si>
  <si>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</si>
  <si>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</si>
  <si>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</si>
  <si>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</si>
  <si>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</si>
  <si>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</si>
  <si>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</si>
  <si>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</si>
  <si>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</si>
  <si>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</si>
  <si>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</si>
  <si>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</si>
  <si>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</si>
  <si>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</si>
  <si>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</si>
  <si>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</si>
  <si>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</si>
  <si>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</si>
  <si>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</si>
  <si>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</si>
  <si>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</si>
  <si>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</si>
  <si>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</si>
  <si>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</si>
  <si>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</si>
  <si>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</si>
  <si>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</si>
  <si>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</si>
  <si>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</si>
  <si>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</si>
  <si>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</si>
  <si>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</si>
  <si>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</si>
  <si>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</si>
  <si>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</si>
  <si>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</si>
  <si>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</si>
  <si>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</si>
  <si>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</si>
  <si>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</si>
  <si>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</si>
  <si>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</si>
  <si>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</si>
  <si>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</si>
  <si>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</si>
  <si>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</si>
  <si>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</si>
  <si>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</si>
  <si>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</si>
  <si>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</si>
  <si>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</si>
  <si>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</si>
  <si>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</si>
  <si>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</si>
  <si>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</si>
  <si>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</si>
  <si>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</si>
  <si>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</si>
  <si>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</si>
  <si>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</si>
  <si>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</si>
  <si>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</si>
  <si>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</si>
  <si>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</si>
  <si>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</si>
  <si>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</si>
  <si>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</si>
  <si>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</si>
  <si>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</si>
  <si>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</si>
  <si>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</si>
  <si>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</si>
  <si>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</si>
  <si>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</si>
  <si>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</si>
  <si>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</si>
  <si>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</si>
  <si>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</si>
  <si>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</si>
  <si>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</si>
  <si>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</si>
  <si>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</si>
  <si>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</si>
  <si>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</si>
  <si>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</si>
  <si>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</si>
  <si>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</si>
  <si>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</si>
  <si>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</si>
  <si>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</si>
  <si>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</si>
  <si>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</si>
  <si>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</si>
  <si>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</si>
  <si>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</si>
  <si>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</si>
  <si>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</si>
  <si>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</si>
  <si>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</si>
  <si>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</si>
  <si>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</si>
  <si>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</si>
  <si>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</si>
  <si>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</si>
  <si>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</si>
  <si>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</si>
  <si>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</si>
  <si>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</si>
  <si>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</si>
  <si>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</si>
  <si>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</si>
  <si>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</si>
  <si>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</si>
  <si>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</si>
  <si>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</si>
  <si>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</si>
  <si>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</si>
  <si>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</si>
  <si>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</si>
  <si>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</si>
  <si>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</si>
  <si>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</si>
  <si>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</si>
  <si>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</si>
  <si>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</si>
  <si>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</si>
  <si>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</si>
  <si>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</si>
  <si>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</si>
  <si>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</si>
  <si>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</si>
  <si>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</si>
  <si>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</si>
  <si>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</si>
  <si>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</si>
  <si>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</si>
  <si>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</si>
  <si>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</si>
  <si>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</si>
  <si>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</si>
  <si>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</si>
  <si>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</si>
  <si>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</si>
  <si>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</si>
  <si>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</si>
  <si>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</si>
  <si>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</si>
  <si>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</si>
  <si>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</si>
  <si>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</si>
  <si>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</si>
  <si>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</si>
  <si>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</si>
  <si>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</si>
  <si>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</si>
  <si>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</si>
  <si>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</si>
  <si>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</si>
  <si>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</si>
  <si>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</si>
  <si>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</si>
  <si>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</si>
  <si>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</si>
  <si>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</si>
  <si>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</si>
  <si>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</si>
  <si>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</si>
  <si>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</si>
  <si>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</si>
  <si>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</si>
  <si>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</si>
  <si>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</si>
  <si>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</si>
  <si>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</si>
  <si>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</si>
  <si>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</si>
  <si>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</si>
  <si>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</si>
  <si>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</si>
  <si>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</si>
  <si>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</si>
  <si>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</si>
  <si>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</si>
  <si>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</si>
  <si>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</si>
  <si>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</si>
  <si>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</si>
  <si>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</si>
  <si>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</si>
  <si>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</si>
  <si>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</si>
  <si>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</si>
  <si>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</si>
  <si>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</si>
  <si>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</si>
  <si>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</si>
  <si>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</si>
  <si>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</si>
  <si>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</si>
  <si>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</si>
  <si>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</si>
  <si>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</si>
  <si>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</si>
  <si>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</si>
  <si>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</si>
  <si>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</si>
  <si>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</si>
  <si>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</si>
  <si>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</si>
  <si>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</si>
  <si>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</si>
  <si>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</si>
  <si>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</si>
  <si>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</si>
  <si>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</si>
  <si>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</si>
  <si>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</si>
  <si>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</si>
  <si>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</si>
  <si>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</si>
  <si>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</si>
  <si>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</si>
  <si>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</si>
  <si>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</si>
  <si>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</si>
  <si>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</si>
  <si>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</si>
  <si>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</si>
  <si>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</si>
  <si>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</si>
  <si>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</si>
  <si>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</si>
  <si>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</si>
  <si>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</si>
  <si>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</si>
  <si>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</si>
  <si>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</si>
  <si>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</si>
  <si>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</si>
  <si>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</si>
  <si>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</si>
  <si>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</si>
  <si>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</si>
  <si>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</si>
  <si>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</si>
  <si>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</si>
  <si>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</si>
  <si>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</si>
  <si>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</si>
  <si>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</si>
  <si>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</si>
  <si>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</si>
  <si>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</si>
  <si>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</si>
  <si>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</si>
  <si>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</si>
  <si>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</si>
  <si>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</si>
  <si>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</si>
  <si>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</si>
  <si>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</si>
  <si>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</si>
  <si>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</si>
  <si>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</si>
  <si>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</si>
  <si>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</si>
  <si>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</si>
  <si>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</si>
  <si>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</si>
  <si>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</si>
  <si>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</si>
  <si>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</si>
  <si>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</si>
  <si>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</si>
  <si>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</si>
  <si>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</si>
  <si>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</si>
  <si>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</si>
  <si>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</si>
  <si>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</si>
  <si>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</si>
  <si>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</si>
  <si>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</si>
  <si>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</si>
  <si>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</si>
  <si>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</si>
  <si>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</si>
  <si>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</si>
  <si>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</si>
  <si>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</si>
  <si>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</si>
  <si>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</si>
  <si>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</si>
  <si>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</si>
  <si>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</si>
  <si>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</si>
  <si>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</si>
  <si>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</si>
  <si>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</si>
  <si>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</si>
  <si>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</si>
  <si>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</si>
  <si>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</si>
  <si>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</si>
  <si>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</si>
  <si>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</si>
  <si>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</si>
  <si>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</si>
  <si>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</si>
  <si>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</si>
  <si>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</si>
  <si>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</si>
  <si>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</si>
  <si>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</si>
  <si>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</si>
  <si>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</si>
  <si>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</si>
  <si>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</si>
  <si>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</si>
  <si>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</si>
  <si>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</si>
  <si>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</si>
  <si>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</si>
  <si>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</si>
  <si>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</si>
  <si>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</si>
  <si>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</si>
  <si>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</si>
  <si>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</si>
  <si>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</si>
  <si>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</si>
  <si>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</si>
  <si>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</si>
  <si>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</si>
  <si>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</si>
  <si>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</si>
  <si>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</si>
  <si>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</si>
  <si>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</si>
  <si>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</si>
  <si>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</si>
  <si>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</si>
  <si>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</si>
  <si>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</si>
  <si>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</si>
  <si>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</si>
  <si>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</si>
  <si>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</si>
  <si>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</si>
  <si>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</si>
  <si>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</si>
  <si>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</si>
  <si>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</si>
  <si>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</si>
  <si>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</si>
  <si>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</si>
  <si>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</si>
  <si>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</si>
  <si>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</si>
  <si>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</si>
  <si>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</si>
  <si>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</si>
  <si>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</si>
  <si>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</si>
  <si>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</si>
  <si>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</si>
  <si>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</si>
  <si>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</si>
  <si>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</si>
  <si>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</si>
  <si>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</si>
  <si>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</si>
  <si>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</si>
  <si>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</si>
  <si>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</si>
  <si>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</si>
  <si>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</si>
  <si>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</si>
  <si>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</si>
  <si>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</si>
  <si>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</si>
  <si>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</si>
  <si>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</si>
  <si>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</si>
  <si>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</si>
  <si>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</si>
  <si>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</si>
  <si>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</si>
  <si>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</si>
  <si>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</si>
  <si>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</si>
  <si>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</si>
  <si>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</si>
  <si>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</si>
  <si>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</si>
  <si>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</si>
  <si>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</si>
  <si>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</si>
  <si>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</si>
  <si>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</si>
  <si>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</si>
  <si>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</si>
  <si>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</si>
  <si>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</si>
  <si>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</si>
  <si>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</si>
  <si>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</si>
  <si>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</si>
  <si>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</si>
  <si>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</si>
  <si>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</si>
  <si>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</si>
  <si>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</si>
  <si>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</si>
  <si>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</si>
  <si>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</si>
  <si>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</si>
  <si>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</si>
  <si>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</si>
  <si>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</si>
  <si>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</si>
  <si>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</si>
  <si>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</si>
  <si>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</si>
  <si>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</si>
  <si>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</si>
  <si>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</si>
  <si>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</si>
  <si>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</si>
  <si>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</si>
  <si>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</si>
  <si>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</si>
  <si>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</si>
  <si>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</si>
  <si>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</si>
  <si>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</si>
  <si>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</si>
  <si>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</si>
  <si>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</si>
  <si>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</si>
  <si>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</si>
  <si>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</si>
  <si>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</si>
  <si>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</si>
  <si>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</si>
  <si>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</si>
  <si>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</si>
  <si>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</si>
  <si>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</si>
  <si>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</si>
  <si>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</si>
  <si>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</si>
  <si>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</si>
  <si>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</si>
  <si>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</si>
  <si>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</si>
  <si>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</si>
  <si>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</si>
  <si>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</si>
  <si>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</si>
  <si>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</si>
  <si>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</si>
  <si>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</si>
  <si>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</si>
  <si>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</si>
  <si>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</si>
  <si>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</si>
  <si>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</si>
  <si>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</si>
  <si>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</si>
  <si>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</si>
  <si>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</si>
  <si>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</si>
  <si>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</si>
  <si>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</si>
  <si>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</si>
  <si>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</si>
  <si>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</si>
  <si>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</si>
  <si>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</si>
  <si>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</si>
  <si>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</si>
  <si>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</si>
  <si>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</si>
  <si>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</si>
  <si>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</si>
  <si>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</si>
  <si>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</si>
  <si>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</si>
  <si>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</si>
  <si>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</si>
  <si>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</si>
  <si>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</si>
  <si>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</si>
  <si>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</si>
  <si>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</si>
  <si>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</si>
  <si>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</si>
  <si>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</si>
  <si>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</si>
  <si>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</si>
  <si>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</si>
  <si>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</si>
  <si>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</si>
  <si>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</si>
  <si>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</si>
  <si>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</si>
  <si>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</si>
  <si>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</si>
  <si>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</si>
  <si>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</si>
  <si>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</si>
  <si>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</si>
  <si>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</si>
  <si>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</si>
  <si>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</si>
  <si>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</si>
  <si>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</si>
  <si>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</si>
  <si>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</si>
  <si>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</si>
  <si>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</si>
  <si>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</si>
  <si>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</si>
  <si>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</si>
  <si>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</si>
  <si>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</si>
  <si>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</si>
  <si>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</si>
  <si>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</si>
  <si>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</si>
  <si>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</si>
  <si>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</si>
  <si>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</si>
  <si>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</si>
  <si>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</si>
  <si>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</si>
  <si>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</si>
  <si>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</si>
  <si>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</si>
  <si>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</si>
  <si>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</si>
  <si>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</si>
  <si>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</si>
  <si>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</si>
  <si>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</si>
  <si>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</si>
  <si>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</si>
  <si>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</si>
  <si>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</si>
  <si>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</si>
  <si>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</si>
  <si>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</si>
  <si>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</si>
  <si>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</si>
  <si>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</si>
  <si>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</si>
  <si>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</si>
  <si>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</si>
  <si>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</si>
  <si>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</si>
  <si>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</si>
  <si>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</si>
  <si>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</si>
  <si>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</si>
  <si>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</si>
  <si>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</si>
  <si>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</si>
  <si>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</si>
  <si>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</si>
  <si>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</si>
  <si>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</si>
  <si>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</si>
  <si>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</si>
  <si>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</si>
  <si>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</si>
  <si>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</si>
  <si>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</si>
  <si>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</si>
  <si>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</si>
  <si>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</si>
  <si>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</si>
  <si>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</si>
  <si>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</si>
  <si>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</si>
  <si>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</si>
  <si>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</si>
  <si>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</si>
  <si>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</si>
  <si>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</si>
  <si>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</si>
  <si>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</si>
  <si>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</si>
  <si>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</si>
  <si>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</si>
  <si>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</si>
  <si>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</si>
  <si>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</si>
  <si>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</si>
  <si>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</si>
  <si>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</si>
  <si>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</si>
  <si>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</si>
  <si>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</si>
  <si>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</si>
  <si>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</si>
  <si>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</si>
  <si>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</si>
  <si>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</si>
  <si>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</si>
  <si>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</si>
  <si>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</si>
  <si>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</si>
  <si>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</si>
  <si>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</si>
  <si>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</si>
  <si>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</si>
  <si>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</si>
  <si>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</si>
  <si>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</si>
  <si>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</si>
  <si>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</si>
  <si>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</si>
  <si>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</si>
  <si>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</si>
  <si>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</si>
  <si>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</si>
  <si>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</si>
  <si>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</si>
  <si>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</si>
  <si>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</si>
  <si>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</si>
  <si>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</si>
  <si>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</si>
  <si>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</si>
  <si>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</si>
  <si>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</si>
  <si>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</si>
  <si>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</si>
  <si>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</si>
  <si>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</si>
  <si>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</si>
  <si>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</si>
  <si>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</si>
  <si>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</si>
  <si>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</si>
  <si>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</si>
  <si>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</si>
  <si>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</si>
  <si>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</si>
  <si>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</si>
  <si>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</si>
  <si>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</si>
  <si>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</si>
  <si>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</si>
  <si>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</si>
  <si>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</si>
  <si>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</si>
  <si>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</si>
  <si>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</si>
  <si>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</si>
  <si>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</si>
  <si>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</si>
  <si>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</si>
  <si>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</si>
  <si>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</si>
  <si>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</si>
  <si>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</si>
  <si>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</si>
  <si>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</si>
  <si>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</si>
  <si>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</si>
  <si>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</si>
  <si>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</si>
  <si>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</si>
  <si>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</si>
  <si>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</si>
  <si>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</si>
  <si>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</si>
  <si>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</si>
  <si>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</si>
  <si>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</si>
  <si>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</si>
  <si>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</si>
  <si>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</si>
  <si>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</si>
  <si>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</si>
  <si>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</si>
  <si>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</si>
  <si>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</si>
  <si>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</si>
  <si>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</si>
  <si>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</si>
  <si>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</si>
  <si>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</si>
  <si>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</si>
  <si>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</si>
  <si>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</si>
  <si>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</si>
  <si>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</si>
  <si>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</si>
  <si>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</si>
  <si>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</si>
  <si>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</si>
  <si>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</si>
  <si>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</si>
  <si>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</si>
  <si>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</si>
  <si>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</si>
  <si>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</si>
  <si>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</si>
  <si>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</si>
  <si>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</si>
  <si>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</si>
  <si>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</si>
  <si>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</si>
  <si>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</si>
  <si>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</si>
  <si>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</si>
  <si>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</si>
  <si>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</si>
  <si>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</si>
  <si>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</si>
  <si>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</si>
  <si>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</si>
  <si>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</si>
  <si>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</si>
  <si>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</si>
  <si>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</si>
  <si>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</si>
  <si>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</si>
  <si>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</si>
  <si>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</si>
  <si>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</si>
  <si>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</si>
  <si>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</si>
  <si>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</si>
  <si>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</si>
  <si>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</si>
  <si>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</si>
  <si>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</si>
  <si>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</si>
  <si>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</si>
  <si>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</si>
  <si>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</si>
  <si>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</si>
  <si>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</si>
  <si>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</si>
  <si>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</si>
  <si>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</si>
  <si>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</si>
  <si>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</si>
  <si>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</si>
  <si>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</si>
  <si>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</si>
  <si>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</si>
  <si>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</si>
  <si>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</si>
  <si>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</si>
  <si>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</si>
  <si>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</si>
  <si>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</si>
  <si>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</si>
  <si>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</si>
  <si>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</si>
  <si>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</si>
  <si>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</si>
  <si>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</si>
  <si>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</si>
  <si>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</si>
  <si>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</si>
  <si>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</si>
  <si>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</si>
  <si>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</si>
  <si>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</si>
  <si>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</si>
  <si>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</si>
  <si>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</si>
  <si>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</si>
  <si>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</si>
  <si>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</si>
  <si>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</si>
  <si>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</si>
  <si>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</si>
  <si>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</si>
  <si>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</si>
  <si>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</si>
  <si>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</si>
  <si>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</si>
  <si>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</si>
  <si>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</si>
  <si>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</si>
  <si>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</si>
  <si>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</si>
  <si>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</si>
  <si>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</si>
  <si>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</si>
  <si>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</si>
  <si>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</si>
  <si>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</si>
  <si>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</si>
  <si>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</si>
  <si>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</si>
  <si>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</si>
  <si>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</si>
  <si>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</si>
  <si>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</si>
  <si>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</si>
  <si>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</si>
  <si>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</si>
  <si>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</si>
  <si>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</si>
  <si>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</si>
  <si>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</si>
  <si>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</si>
  <si>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</si>
  <si>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</si>
  <si>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</si>
  <si>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</si>
  <si>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</si>
  <si>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</si>
  <si>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</si>
  <si>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</si>
  <si>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</si>
  <si>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</si>
  <si>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</si>
  <si>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</si>
  <si>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</si>
  <si>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</si>
  <si>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</si>
  <si>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</si>
  <si>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</si>
  <si>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</si>
  <si>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</si>
  <si>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</si>
  <si>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</si>
  <si>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</si>
  <si>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</si>
  <si>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</si>
  <si>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</si>
  <si>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</si>
  <si>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</si>
  <si>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</si>
  <si>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</si>
  <si>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</si>
  <si>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</si>
  <si>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</si>
  <si>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</si>
  <si>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</si>
  <si>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</si>
  <si>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</si>
  <si>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</si>
  <si>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</si>
  <si>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</si>
  <si>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</si>
  <si>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</si>
  <si>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</si>
  <si>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</si>
  <si>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</si>
  <si>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</si>
  <si>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</si>
  <si>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</si>
  <si>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</si>
  <si>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</si>
  <si>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</si>
  <si>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</si>
  <si>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</si>
  <si>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</si>
  <si>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</si>
  <si>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</si>
  <si>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</si>
  <si>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</si>
  <si>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</si>
  <si>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</si>
  <si>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</si>
  <si>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</si>
  <si>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</si>
  <si>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</si>
  <si>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</si>
  <si>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</si>
  <si>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</si>
  <si>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</si>
  <si>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</si>
  <si>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</si>
  <si>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</si>
  <si>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</si>
  <si>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</si>
  <si>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</si>
  <si>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</si>
  <si>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</si>
  <si>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</si>
  <si>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</si>
  <si>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</si>
  <si>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</si>
  <si>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</si>
  <si>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</si>
  <si>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</si>
  <si>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</si>
  <si>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</si>
  <si>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</si>
  <si>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</si>
  <si>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</si>
  <si>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</si>
  <si>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</si>
  <si>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</si>
  <si>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</si>
  <si>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</si>
  <si>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</si>
  <si>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</si>
  <si>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</si>
  <si>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</si>
  <si>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</si>
  <si>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</si>
  <si>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</si>
  <si>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</si>
  <si>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</si>
  <si>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</si>
  <si>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</si>
  <si>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</si>
  <si>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</si>
  <si>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</si>
  <si>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</si>
  <si>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</si>
  <si>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</si>
  <si>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</si>
  <si>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</si>
  <si>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</si>
  <si>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</si>
  <si>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</si>
  <si>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</si>
  <si>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</si>
  <si>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</si>
  <si>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</si>
  <si>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</si>
  <si>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</si>
  <si>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</si>
  <si>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</si>
  <si>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</si>
  <si>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</si>
  <si>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</si>
  <si>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</si>
  <si>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</si>
  <si>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</si>
  <si>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</si>
  <si>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</si>
  <si>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</si>
  <si>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</si>
  <si>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</si>
  <si>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</si>
  <si>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</si>
  <si>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</si>
  <si>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</si>
  <si>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</si>
  <si>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</si>
  <si>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</si>
  <si>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</si>
  <si>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</si>
  <si>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</si>
  <si>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</si>
  <si>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</si>
  <si>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</si>
  <si>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</si>
  <si>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</si>
  <si>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</si>
  <si>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</si>
  <si>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</si>
  <si>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</si>
  <si>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</si>
  <si>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</si>
  <si>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</si>
  <si>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</si>
  <si>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</si>
  <si>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</si>
  <si>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</si>
  <si>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</si>
  <si>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</si>
  <si>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</si>
  <si>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</si>
  <si>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</si>
  <si>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</si>
  <si>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</si>
  <si>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</si>
  <si>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</si>
  <si>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</si>
  <si>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</si>
  <si>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</si>
  <si>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</si>
  <si>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</si>
  <si>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</si>
  <si>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</si>
  <si>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</si>
  <si>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</si>
  <si>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</si>
  <si>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</si>
  <si>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</si>
  <si>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</si>
  <si>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</si>
  <si>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</si>
  <si>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</si>
  <si>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</si>
  <si>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</si>
  <si>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</si>
  <si>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</si>
  <si>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</si>
  <si>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</si>
  <si>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</si>
  <si>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</si>
  <si>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</si>
  <si>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</si>
  <si>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</si>
  <si>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</si>
  <si>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</si>
  <si>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</si>
  <si>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</si>
  <si>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</si>
  <si>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</si>
  <si>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</si>
  <si>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</si>
  <si>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</si>
  <si>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</si>
  <si>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</si>
  <si>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</si>
  <si>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</si>
  <si>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</si>
  <si>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</si>
  <si>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</si>
  <si>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</si>
  <si>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</si>
  <si>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</si>
  <si>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</si>
  <si>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</si>
  <si>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</si>
  <si>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</si>
  <si>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</si>
  <si>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</si>
  <si>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</si>
  <si>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</si>
  <si>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</si>
  <si>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</si>
  <si>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</si>
  <si>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</si>
  <si>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</si>
  <si>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</si>
  <si>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</si>
  <si>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</si>
  <si>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</si>
  <si>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</si>
  <si>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</si>
  <si>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</si>
  <si>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</si>
  <si>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</si>
  <si>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</si>
  <si>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</si>
  <si>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</si>
  <si>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</si>
  <si>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</si>
  <si>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</si>
  <si>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</si>
  <si>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</si>
  <si>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</si>
  <si>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</si>
  <si>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</si>
  <si>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</si>
  <si>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</si>
  <si>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</si>
  <si>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</si>
  <si>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</si>
  <si>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</si>
  <si>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</si>
  <si>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</si>
  <si>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</si>
  <si>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</si>
  <si>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</si>
  <si>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</si>
  <si>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</si>
  <si>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</si>
  <si>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</si>
  <si>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</si>
  <si>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</si>
  <si>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</si>
  <si>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</si>
  <si>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</si>
  <si>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</si>
  <si>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</si>
  <si>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</si>
  <si>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</si>
  <si>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</si>
  <si>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</si>
  <si>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</si>
  <si>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</si>
  <si>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</si>
  <si>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</si>
  <si>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</si>
  <si>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</si>
  <si>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</si>
  <si>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</si>
  <si>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</si>
  <si>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</si>
  <si>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</si>
  <si>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</si>
  <si>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</si>
  <si>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</si>
  <si>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</si>
  <si>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</si>
  <si>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</si>
  <si>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</si>
  <si>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</si>
  <si>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</si>
  <si>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</si>
  <si>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</si>
  <si>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</si>
  <si>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</si>
  <si>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</si>
  <si>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</si>
  <si>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</si>
  <si>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</si>
  <si>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</si>
  <si>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</si>
  <si>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</si>
  <si>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</si>
  <si>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</si>
  <si>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</si>
  <si>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</si>
  <si>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</si>
  <si>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</si>
  <si>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</si>
  <si>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</si>
  <si>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</si>
  <si>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</si>
  <si>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</si>
  <si>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</si>
  <si>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</si>
  <si>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</si>
  <si>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</si>
  <si>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</si>
  <si>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</si>
  <si>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</si>
  <si>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</si>
  <si>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</si>
  <si>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</si>
  <si>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</si>
  <si>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</si>
  <si>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</si>
  <si>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</si>
  <si>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</si>
  <si>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</si>
  <si>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</si>
  <si>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</si>
  <si>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</si>
  <si>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</si>
  <si>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</si>
  <si>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</si>
  <si>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</si>
  <si>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</si>
  <si>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</si>
  <si>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</si>
  <si>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</si>
  <si>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</si>
  <si>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</si>
  <si>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</si>
  <si>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</si>
  <si>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</si>
  <si>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</si>
  <si>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</si>
  <si>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</si>
  <si>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</si>
  <si>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</si>
  <si>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</si>
  <si>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</si>
  <si>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</si>
  <si>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</si>
  <si>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</si>
  <si>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</si>
  <si>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</si>
  <si>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</si>
  <si>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</si>
  <si>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</si>
  <si>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</si>
  <si>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</si>
  <si>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</si>
  <si>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</si>
  <si>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</si>
  <si>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</si>
  <si>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</si>
  <si>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</si>
  <si>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</si>
  <si>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</si>
  <si>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</si>
  <si>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</si>
  <si>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</si>
  <si>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</si>
  <si>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</si>
  <si>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</si>
  <si>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</si>
  <si>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</si>
  <si>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</si>
  <si>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</si>
  <si>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</si>
  <si>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</si>
  <si>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</si>
  <si>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</si>
  <si>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</si>
  <si>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</si>
  <si>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</si>
  <si>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</si>
  <si>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</si>
  <si>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</si>
  <si>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</si>
  <si>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</si>
  <si>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</si>
  <si>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</si>
  <si>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</si>
  <si>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</si>
  <si>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</si>
  <si>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</si>
  <si>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</si>
  <si>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</si>
  <si>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</si>
  <si>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</si>
  <si>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</si>
  <si>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</si>
  <si>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</si>
  <si>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</si>
  <si>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</si>
  <si>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</si>
  <si>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</si>
  <si>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</si>
  <si>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</si>
  <si>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</si>
  <si>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</si>
  <si>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</si>
  <si>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</si>
  <si>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</si>
  <si>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</si>
  <si>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</si>
  <si>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</si>
  <si>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</si>
  <si>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</si>
  <si>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</si>
  <si>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</si>
  <si>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</si>
  <si>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</si>
  <si>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</si>
  <si>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</si>
  <si>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</si>
  <si>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</si>
  <si>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</si>
  <si>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</si>
  <si>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</si>
  <si>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</si>
  <si>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</si>
  <si>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</si>
  <si>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</si>
  <si>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</si>
  <si>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</si>
  <si>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</si>
  <si>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</si>
  <si>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</si>
  <si>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</si>
  <si>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</si>
  <si>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</si>
  <si>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</si>
  <si>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</si>
  <si>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</si>
  <si>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</si>
  <si>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</si>
  <si>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</si>
  <si>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</si>
  <si>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</si>
  <si>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</si>
  <si>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</si>
  <si>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</si>
  <si>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</si>
  <si>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</si>
  <si>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</si>
  <si>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</si>
  <si>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</si>
  <si>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</si>
  <si>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</si>
  <si>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</si>
  <si>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</si>
  <si>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</si>
  <si>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</si>
  <si>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</si>
  <si>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</si>
  <si>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</si>
  <si>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</si>
  <si>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</si>
  <si>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</si>
  <si>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</si>
  <si>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</si>
  <si>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</si>
  <si>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</si>
  <si>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</si>
  <si>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</si>
  <si>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</si>
  <si>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</si>
  <si>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</si>
  <si>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</si>
  <si>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</si>
  <si>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</si>
  <si>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</si>
  <si>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</si>
  <si>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</si>
  <si>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</si>
  <si>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</si>
  <si>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</si>
  <si>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</si>
  <si>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</si>
  <si>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</si>
  <si>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</si>
  <si>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</si>
  <si>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</si>
  <si>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</si>
  <si>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</si>
  <si>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</si>
  <si>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</si>
  <si>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</si>
  <si>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</si>
  <si>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</si>
  <si>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</si>
  <si>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</si>
  <si>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</si>
  <si>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</si>
  <si>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</si>
  <si>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</si>
  <si>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</si>
  <si>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</si>
  <si>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</si>
  <si>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</si>
  <si>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</si>
  <si>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</si>
  <si>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</si>
  <si>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</si>
  <si>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</si>
  <si>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</si>
  <si>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</si>
  <si>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</si>
  <si>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</si>
  <si>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</si>
  <si>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</si>
  <si>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</si>
  <si>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</si>
  <si>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</si>
  <si>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</si>
  <si>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</si>
  <si>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</si>
  <si>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</si>
  <si>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</si>
  <si>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</si>
  <si>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</si>
  <si>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</si>
  <si>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</si>
  <si>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</si>
  <si>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</si>
  <si>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</si>
  <si>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</si>
  <si>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</si>
  <si>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</si>
  <si>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</si>
  <si>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</si>
  <si>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</si>
  <si>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</si>
  <si>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</si>
  <si>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</si>
  <si>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</si>
  <si>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</si>
  <si>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</si>
  <si>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</si>
  <si>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</si>
  <si>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</si>
  <si>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</si>
  <si>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</si>
  <si>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</si>
  <si>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</si>
  <si>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</si>
  <si>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</si>
  <si>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</si>
  <si>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</si>
  <si>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</si>
  <si>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</si>
  <si>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</si>
  <si>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</si>
  <si>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</si>
  <si>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</si>
  <si>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</si>
  <si>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</si>
  <si>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</si>
  <si>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</si>
  <si>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</si>
  <si>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</si>
  <si>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</si>
  <si>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</si>
  <si>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</si>
  <si>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</si>
  <si>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</si>
  <si>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</si>
  <si>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</si>
  <si>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</si>
  <si>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</si>
  <si>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</si>
  <si>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</si>
  <si>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</si>
  <si>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</si>
  <si>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</si>
  <si>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</si>
  <si>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</si>
  <si>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</si>
  <si>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</si>
  <si>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</si>
  <si>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</si>
  <si>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</si>
  <si>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</si>
  <si>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</si>
  <si>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</si>
  <si>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</si>
  <si>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</si>
  <si>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</si>
  <si>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</si>
  <si>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</si>
  <si>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</si>
  <si>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</si>
  <si>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</si>
  <si>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</si>
  <si>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</si>
  <si>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</si>
  <si>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</si>
  <si>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</si>
  <si>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</si>
  <si>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</si>
  <si>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</si>
  <si>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</si>
  <si>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</si>
  <si>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</si>
  <si>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</si>
  <si>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</si>
  <si>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</si>
  <si>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</si>
  <si>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</si>
  <si>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</si>
  <si>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</si>
  <si>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</si>
  <si>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</si>
  <si>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</si>
  <si>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</si>
  <si>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</si>
  <si>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</si>
  <si>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</si>
  <si>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</si>
  <si>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</si>
  <si>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</si>
  <si>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</si>
  <si>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</si>
  <si>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</si>
  <si>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</si>
  <si>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</si>
  <si>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</si>
  <si>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</si>
  <si>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</si>
  <si>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</si>
  <si>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</si>
  <si>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</si>
  <si>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</si>
  <si>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</si>
  <si>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</si>
  <si>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</si>
  <si>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</si>
  <si>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</si>
  <si>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</si>
  <si>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</si>
  <si>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</si>
  <si>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</si>
  <si>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</si>
  <si>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</si>
  <si>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</si>
  <si>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</si>
  <si>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</si>
  <si>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</si>
  <si>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</si>
  <si>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</si>
  <si>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</si>
  <si>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</si>
  <si>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</si>
  <si>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</si>
  <si>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</si>
  <si>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</si>
  <si>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</si>
  <si>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</si>
  <si>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</si>
  <si>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</si>
  <si>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</si>
  <si>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</si>
  <si>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</si>
  <si>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</si>
  <si>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</si>
  <si>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</si>
  <si>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</si>
  <si>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</si>
  <si>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</si>
  <si>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</si>
  <si>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</si>
  <si>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</si>
  <si>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</si>
  <si>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</si>
  <si>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</si>
  <si>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</si>
  <si>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</si>
  <si>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</si>
  <si>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</si>
  <si>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</si>
  <si>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</si>
  <si>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</si>
  <si>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</si>
  <si>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</si>
  <si>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</si>
  <si>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</si>
  <si>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</si>
  <si>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</si>
  <si>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</si>
  <si>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</si>
  <si>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</si>
  <si>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</si>
  <si>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</si>
  <si>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</si>
  <si>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</si>
  <si>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</si>
  <si>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</si>
  <si>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</si>
  <si>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</si>
  <si>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</si>
  <si>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</si>
  <si>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</si>
  <si>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</si>
  <si>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</si>
  <si>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</si>
  <si>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</si>
  <si>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</si>
  <si>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</si>
  <si>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</si>
  <si>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</si>
  <si>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</si>
  <si>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</si>
  <si>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</si>
  <si>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</si>
  <si>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</si>
  <si>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</si>
  <si>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</si>
  <si>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</si>
  <si>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</si>
  <si>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</si>
  <si>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</si>
  <si>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</si>
  <si>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</si>
  <si>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</si>
  <si>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</si>
  <si>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</si>
  <si>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</si>
  <si>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</si>
  <si>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</si>
  <si>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</si>
  <si>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</si>
  <si>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</si>
  <si>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</si>
  <si>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</si>
  <si>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</si>
  <si>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</si>
  <si>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</si>
  <si>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</si>
  <si>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</si>
  <si>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</si>
  <si>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</si>
  <si>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</si>
  <si>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</si>
  <si>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</si>
  <si>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</si>
  <si>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</si>
  <si>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</si>
  <si>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</si>
  <si>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</si>
  <si>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</si>
  <si>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</si>
  <si>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</si>
  <si>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</si>
  <si>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</si>
  <si>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</si>
  <si>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</si>
  <si>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</si>
  <si>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</si>
  <si>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</si>
  <si>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</si>
  <si>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</si>
  <si>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</si>
  <si>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</si>
  <si>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</si>
  <si>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</si>
  <si>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</si>
  <si>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</si>
  <si>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</si>
  <si>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</si>
  <si>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</si>
  <si>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</si>
  <si>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</si>
  <si>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</si>
  <si>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</si>
  <si>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</si>
  <si>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</si>
  <si>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</si>
  <si>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</si>
  <si>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</si>
  <si>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</si>
  <si>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</si>
  <si>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</si>
  <si>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</si>
  <si>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</si>
  <si>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</si>
  <si>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</si>
  <si>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</si>
  <si>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</si>
  <si>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</si>
  <si>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</si>
  <si>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</si>
  <si>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</si>
  <si>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</si>
  <si>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</si>
  <si>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</si>
  <si>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</si>
  <si>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</si>
  <si>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</si>
  <si>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</si>
  <si>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</si>
  <si>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</si>
  <si>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</si>
  <si>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</si>
  <si>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</si>
  <si>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</si>
  <si>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</si>
  <si>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</si>
  <si>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</si>
  <si>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</si>
  <si>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</si>
  <si>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</si>
  <si>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</si>
  <si>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</si>
  <si>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</si>
  <si>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</si>
  <si>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</si>
  <si>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</si>
  <si>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</si>
  <si>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</si>
  <si>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</si>
  <si>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</si>
  <si>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</si>
  <si>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</si>
  <si>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</si>
  <si>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</si>
  <si>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</si>
  <si>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</si>
  <si>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</si>
  <si>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</si>
  <si>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</si>
  <si>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</si>
  <si>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</si>
  <si>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</si>
  <si>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</si>
  <si>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</si>
  <si>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</si>
  <si>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</si>
  <si>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</si>
  <si>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</si>
  <si>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</si>
  <si>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</si>
  <si>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</si>
  <si>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</si>
  <si>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</si>
  <si>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</si>
  <si>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</si>
  <si>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</si>
  <si>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</si>
  <si>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</si>
  <si>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</si>
  <si>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</si>
  <si>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</si>
  <si>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</si>
  <si>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</si>
  <si>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</si>
  <si>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</si>
  <si>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</si>
  <si>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</si>
  <si>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</si>
  <si>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</si>
  <si>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</si>
  <si>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</si>
  <si>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</si>
  <si>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</si>
  <si>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</si>
  <si>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</si>
  <si>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</si>
  <si>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</si>
  <si>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</si>
  <si>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</si>
  <si>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</si>
  <si>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</si>
  <si>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</si>
  <si>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</si>
  <si>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</si>
  <si>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</si>
  <si>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</si>
  <si>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</si>
  <si>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</si>
  <si>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</si>
  <si>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</si>
  <si>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</si>
  <si>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</si>
  <si>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</si>
  <si>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</si>
  <si>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</si>
  <si>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</si>
  <si>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</si>
  <si>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</si>
  <si>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</si>
  <si>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</si>
  <si>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</si>
  <si>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</si>
  <si>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</si>
  <si>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</si>
  <si>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</si>
  <si>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</si>
  <si>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</si>
  <si>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</si>
  <si>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</si>
  <si>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</si>
  <si>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</si>
  <si>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</si>
  <si>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</si>
  <si>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</si>
  <si>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</si>
  <si>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</si>
  <si>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</si>
  <si>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</si>
  <si>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</si>
  <si>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</si>
  <si>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</si>
  <si>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</si>
  <si>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</si>
  <si>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</si>
  <si>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</si>
  <si>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</si>
  <si>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</si>
  <si>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</si>
  <si>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</si>
  <si>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</si>
  <si>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</si>
  <si>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</si>
  <si>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</si>
  <si>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</si>
  <si>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</si>
  <si>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</si>
  <si>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</si>
  <si>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</si>
  <si>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</si>
  <si>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</si>
  <si>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</si>
  <si>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</si>
  <si>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</si>
  <si>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</si>
  <si>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</si>
  <si>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</si>
  <si>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</si>
  <si>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</si>
  <si>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</si>
  <si>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</si>
  <si>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</si>
  <si>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</si>
  <si>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</si>
  <si>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</si>
  <si>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</si>
  <si>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</si>
  <si>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</si>
  <si>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</si>
  <si>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</si>
  <si>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</si>
  <si>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</si>
  <si>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</si>
  <si>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</si>
  <si>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</si>
  <si>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</si>
  <si>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</si>
  <si>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</si>
  <si>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</si>
  <si>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</si>
  <si>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</si>
  <si>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</si>
  <si>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</si>
  <si>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</si>
  <si>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</si>
  <si>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</si>
  <si>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</si>
  <si>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</si>
  <si>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</si>
  <si>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</si>
  <si>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</si>
  <si>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</si>
  <si>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</si>
  <si>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</si>
  <si>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</si>
  <si>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</si>
  <si>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</si>
  <si>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</si>
  <si>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</si>
  <si>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</si>
  <si>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</si>
  <si>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</si>
  <si>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</si>
  <si>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</si>
  <si>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</si>
  <si>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</si>
  <si>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</si>
  <si>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</si>
  <si>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</si>
  <si>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</si>
  <si>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</si>
  <si>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</si>
  <si>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</si>
  <si>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</si>
  <si>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</si>
  <si>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</si>
  <si>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</si>
  <si>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</si>
  <si>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</si>
  <si>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</si>
  <si>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</si>
  <si>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</si>
  <si>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</si>
  <si>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</si>
  <si>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</si>
  <si>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</si>
  <si>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</si>
  <si>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</si>
  <si>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</si>
  <si>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</si>
  <si>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</si>
  <si>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</si>
  <si>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</si>
  <si>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</si>
  <si>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</si>
  <si>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</si>
  <si>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</si>
  <si>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</si>
  <si>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</si>
  <si>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</si>
  <si>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</si>
  <si>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</si>
  <si>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</si>
  <si>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</si>
  <si>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</si>
  <si>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</si>
  <si>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</si>
  <si>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</si>
  <si>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</si>
  <si>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</si>
  <si>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</si>
  <si>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</si>
  <si>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</si>
  <si>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</si>
  <si>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</si>
  <si>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</si>
  <si>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</si>
  <si>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</si>
  <si>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</si>
  <si>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</si>
  <si>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</si>
  <si>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</si>
  <si>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</si>
  <si>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</si>
  <si>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</si>
  <si>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</si>
  <si>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</si>
  <si>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</si>
  <si>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</si>
  <si>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</si>
  <si>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</si>
  <si>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</si>
  <si>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</si>
  <si>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</si>
  <si>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</si>
  <si>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</si>
  <si>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</si>
  <si>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</si>
  <si>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</si>
  <si>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</si>
  <si>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</si>
  <si>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</si>
  <si>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</si>
  <si>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</si>
  <si>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</si>
  <si>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</si>
  <si>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</si>
  <si>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</si>
  <si>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</si>
  <si>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</si>
  <si>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</si>
  <si>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</si>
  <si>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</si>
  <si>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</si>
  <si>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</si>
  <si>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</si>
  <si>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</si>
  <si>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</si>
  <si>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</si>
  <si>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</si>
  <si>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</si>
  <si>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</si>
  <si>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</si>
  <si>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</si>
  <si>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</si>
  <si>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</si>
  <si>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</si>
  <si>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</si>
  <si>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</si>
  <si>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</si>
  <si>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</si>
  <si>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</si>
  <si>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</si>
  <si>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</si>
  <si>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</si>
  <si>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</si>
  <si>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</si>
  <si>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</si>
  <si>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</si>
  <si>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</si>
  <si>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</si>
  <si>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</si>
  <si>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</si>
  <si>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</si>
  <si>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</si>
  <si>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</si>
  <si>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</si>
  <si>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</si>
  <si>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</si>
  <si>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</si>
  <si>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</si>
  <si>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</si>
  <si>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</si>
  <si>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</si>
  <si>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</si>
  <si>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</si>
  <si>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</si>
  <si>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</si>
  <si>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</si>
  <si>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</si>
  <si>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</si>
  <si>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</si>
  <si>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</si>
  <si>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</si>
  <si>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</si>
  <si>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</si>
  <si>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</si>
  <si>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</si>
  <si>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</si>
  <si>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</si>
  <si>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</si>
  <si>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</si>
  <si>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</si>
  <si>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</si>
  <si>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</si>
  <si>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</si>
  <si>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</si>
  <si>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</si>
  <si>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</si>
  <si>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</si>
  <si>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</si>
  <si>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</si>
  <si>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</si>
  <si>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</si>
  <si>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</si>
  <si>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</si>
  <si>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</si>
  <si>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</si>
  <si>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</si>
  <si>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</si>
  <si>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</si>
  <si>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</si>
  <si>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</si>
  <si>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</si>
  <si>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</si>
  <si>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</si>
  <si>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</si>
  <si>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</si>
  <si>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</si>
  <si>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</si>
  <si>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</si>
  <si>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</si>
  <si>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</si>
  <si>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</si>
  <si>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</si>
  <si>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</si>
  <si>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</si>
  <si>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</si>
  <si>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</si>
  <si>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</si>
  <si>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</si>
  <si>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</si>
  <si>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</si>
  <si>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</si>
  <si>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</si>
  <si>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</si>
  <si>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</si>
  <si>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</si>
  <si>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</si>
  <si>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</si>
  <si>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</si>
  <si>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</si>
  <si>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</si>
  <si>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</si>
  <si>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</si>
  <si>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</si>
  <si>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</si>
  <si>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</si>
  <si>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</si>
  <si>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</si>
  <si>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</si>
  <si>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</si>
  <si>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</si>
  <si>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</si>
  <si>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</si>
  <si>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</si>
  <si>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</si>
  <si>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</si>
  <si>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</si>
  <si>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</si>
  <si>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</si>
  <si>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</si>
  <si>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</si>
  <si>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</si>
  <si>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</si>
  <si>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</si>
  <si>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</si>
  <si>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</si>
  <si>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</si>
  <si>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</si>
  <si>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</si>
  <si>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</si>
  <si>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</si>
  <si>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</si>
  <si>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</si>
  <si>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</si>
  <si>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</si>
  <si>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</si>
  <si>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</si>
  <si>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</si>
  <si>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</si>
  <si>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</si>
  <si>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</si>
  <si>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</si>
  <si>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</si>
  <si>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</si>
  <si>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</si>
  <si>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</si>
  <si>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</si>
  <si>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</si>
  <si>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</si>
  <si>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</si>
  <si>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</si>
  <si>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</si>
  <si>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</si>
  <si>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</si>
  <si>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</si>
  <si>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</si>
  <si>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</si>
  <si>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</si>
  <si>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</si>
  <si>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</si>
  <si>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</si>
  <si>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</si>
  <si>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</si>
  <si>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</si>
  <si>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</si>
  <si>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</si>
  <si>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</si>
  <si>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</si>
  <si>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</si>
  <si>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</si>
  <si>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</si>
  <si>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</si>
  <si>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</si>
  <si>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</si>
  <si>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</si>
  <si>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</si>
  <si>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</si>
  <si>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</si>
  <si>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</si>
  <si>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</si>
  <si>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</si>
  <si>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</si>
  <si>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</si>
  <si>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</si>
  <si>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</si>
  <si>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</si>
  <si>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</si>
  <si>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</si>
  <si>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</si>
  <si>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</si>
  <si>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</si>
  <si>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</si>
  <si>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</si>
  <si>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</si>
  <si>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</si>
  <si>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</si>
  <si>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</si>
  <si>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</si>
  <si>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</si>
  <si>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</si>
  <si>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</si>
  <si>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</si>
  <si>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</si>
  <si>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</si>
  <si>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</si>
  <si>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</si>
  <si>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</si>
  <si>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</si>
  <si>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</si>
  <si>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</si>
  <si>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</si>
  <si>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</si>
  <si>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</si>
  <si>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</si>
  <si>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</si>
  <si>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</si>
  <si>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</si>
  <si>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</si>
  <si>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</si>
  <si>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</si>
  <si>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</si>
  <si>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</si>
  <si>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</si>
  <si>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</si>
  <si>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</si>
  <si>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</si>
  <si>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</si>
  <si>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</si>
  <si>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</si>
  <si>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</si>
  <si>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</si>
  <si>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</si>
  <si>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</si>
  <si>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</si>
  <si>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</si>
  <si>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</si>
  <si>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</si>
  <si>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</si>
  <si>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</si>
  <si>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</si>
  <si>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</si>
  <si>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</si>
  <si>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</si>
  <si>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</si>
  <si>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</si>
  <si>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</si>
  <si>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</si>
  <si>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</si>
  <si>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</si>
  <si>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</si>
  <si>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</si>
  <si>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</si>
  <si>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</si>
  <si>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</si>
  <si>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</si>
  <si>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</si>
  <si>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</si>
  <si>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</si>
  <si>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</si>
  <si>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</si>
  <si>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</si>
  <si>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</si>
  <si>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</si>
  <si>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</si>
  <si>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</si>
  <si>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</si>
  <si>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</si>
  <si>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</si>
  <si>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</si>
  <si>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</si>
  <si>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</si>
  <si>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</si>
  <si>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</si>
  <si>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</si>
  <si>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</si>
  <si>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</si>
  <si>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</si>
  <si>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</si>
  <si>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</si>
  <si>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</si>
  <si>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</si>
  <si>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</si>
  <si>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</si>
  <si>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</si>
  <si>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</si>
  <si>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</si>
  <si>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</si>
  <si>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</si>
  <si>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</si>
  <si>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</si>
  <si>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</si>
  <si>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</si>
  <si>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</si>
  <si>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</si>
  <si>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</si>
  <si>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</si>
  <si>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</si>
  <si>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</si>
  <si>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</si>
  <si>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</si>
  <si>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</si>
  <si>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</si>
  <si>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</si>
  <si>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</si>
  <si>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</si>
  <si>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</si>
  <si>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</si>
  <si>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</si>
  <si>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</si>
  <si>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</si>
  <si>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</si>
  <si>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</si>
  <si>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</si>
  <si>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</si>
  <si>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</si>
  <si>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</si>
  <si>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</si>
  <si>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</si>
  <si>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</si>
  <si>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</si>
  <si>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</si>
  <si>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</si>
  <si>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</si>
  <si>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</si>
  <si>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</si>
  <si>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</si>
  <si>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</si>
  <si>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</si>
  <si>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</si>
  <si>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</si>
  <si>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</si>
  <si>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</si>
  <si>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</si>
  <si>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</si>
  <si>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</si>
  <si>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</si>
  <si>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</si>
  <si>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</si>
  <si>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</si>
  <si>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</si>
  <si>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</si>
  <si>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</si>
  <si>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</si>
  <si>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</si>
  <si>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</si>
  <si>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</si>
  <si>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</si>
  <si>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</si>
  <si>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</si>
  <si>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</si>
  <si>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</si>
  <si>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</si>
  <si>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</si>
  <si>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</si>
  <si>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</si>
  <si>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</si>
  <si>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</si>
  <si>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</si>
  <si>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</si>
  <si>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</si>
  <si>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</si>
  <si>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</si>
  <si>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</si>
  <si>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</si>
  <si>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</si>
  <si>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</si>
  <si>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</si>
  <si>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</si>
  <si>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</si>
  <si>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</si>
  <si>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</si>
  <si>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</si>
  <si>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</si>
  <si>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</si>
  <si>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</si>
  <si>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</si>
  <si>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</si>
  <si>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</si>
  <si>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</si>
  <si>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</si>
  <si>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</si>
  <si>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</si>
  <si>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</si>
  <si>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</si>
  <si>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</si>
  <si>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</si>
  <si>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</si>
  <si>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</si>
  <si>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</si>
  <si>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</si>
  <si>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</si>
  <si>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</si>
  <si>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</si>
  <si>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</si>
  <si>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</si>
  <si>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</si>
  <si>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</si>
  <si>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</si>
  <si>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</si>
  <si>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</si>
  <si>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</si>
  <si>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</si>
  <si>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</si>
  <si>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</si>
  <si>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</si>
  <si>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</si>
  <si>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</si>
  <si>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</si>
  <si>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</si>
  <si>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</si>
  <si>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</si>
  <si>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</si>
  <si>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</si>
  <si>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</si>
  <si>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</si>
  <si>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</si>
  <si>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</si>
  <si>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</si>
  <si>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</si>
  <si>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</si>
  <si>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</si>
  <si>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</si>
  <si>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</si>
  <si>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</si>
  <si>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</si>
  <si>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</si>
  <si>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</si>
  <si>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</si>
  <si>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</si>
  <si>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</si>
  <si>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</si>
  <si>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</si>
  <si>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</si>
  <si>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</si>
  <si>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</si>
  <si>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</si>
  <si>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</si>
  <si>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</si>
  <si>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</si>
  <si>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</si>
  <si>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</si>
  <si>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</si>
  <si>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</si>
  <si>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</si>
  <si>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</si>
  <si>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</si>
  <si>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</si>
  <si>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</si>
  <si>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</si>
  <si>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</si>
  <si>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</si>
  <si>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</si>
  <si>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</si>
  <si>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</si>
  <si>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</si>
  <si>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</si>
  <si>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</si>
  <si>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</si>
  <si>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</si>
  <si>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</si>
  <si>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</si>
  <si>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</si>
  <si>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</si>
  <si>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</si>
  <si>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</si>
  <si>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</si>
  <si>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</si>
  <si>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</si>
  <si>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</si>
  <si>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</si>
  <si>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</si>
  <si>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</si>
  <si>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</si>
  <si>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</si>
  <si>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</si>
  <si>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</si>
  <si>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</si>
  <si>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</si>
  <si>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</si>
  <si>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</si>
  <si>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</si>
  <si>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</si>
  <si>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</si>
  <si>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</si>
  <si>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</si>
  <si>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</si>
  <si>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</si>
  <si>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</si>
  <si>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</si>
  <si>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</si>
  <si>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</si>
  <si>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</si>
  <si>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</si>
  <si>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</si>
  <si>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</si>
  <si>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</si>
  <si>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</si>
  <si>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</si>
  <si>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</si>
  <si>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</si>
  <si>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</si>
  <si>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</si>
  <si>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</si>
  <si>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</si>
  <si>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</si>
  <si>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</si>
  <si>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</si>
  <si>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</si>
  <si>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</si>
  <si>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</si>
  <si>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</si>
  <si>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</si>
  <si>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</si>
  <si>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</si>
  <si>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</si>
  <si>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</si>
  <si>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</si>
  <si>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</si>
  <si>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</si>
  <si>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</si>
  <si>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</si>
  <si>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</si>
  <si>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</si>
  <si>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</si>
  <si>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</si>
  <si>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</si>
  <si>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</si>
  <si>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</si>
  <si>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</si>
  <si>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</si>
  <si>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</si>
  <si>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</si>
  <si>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</si>
  <si>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</si>
  <si>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</si>
  <si>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</si>
  <si>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</si>
  <si>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</si>
  <si>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</si>
  <si>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</si>
  <si>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</si>
  <si>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</si>
  <si>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</si>
  <si>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</si>
  <si>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</si>
  <si>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</si>
  <si>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</si>
  <si>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</si>
  <si>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</si>
  <si>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</si>
  <si>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</si>
  <si>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</si>
  <si>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</si>
  <si>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</si>
  <si>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</si>
  <si>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</si>
  <si>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</si>
  <si>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</si>
  <si>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</si>
  <si>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</si>
  <si>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</si>
  <si>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</si>
  <si>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</si>
  <si>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</si>
  <si>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</si>
  <si>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</si>
  <si>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</si>
  <si>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</si>
  <si>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</si>
  <si>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</si>
  <si>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</si>
  <si>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</si>
  <si>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</si>
  <si>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</si>
  <si>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</si>
  <si>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</si>
  <si>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</si>
  <si>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</si>
  <si>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</si>
  <si>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</si>
  <si>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</si>
  <si>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</si>
  <si>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</si>
  <si>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</si>
  <si>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</si>
  <si>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</si>
  <si>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</si>
  <si>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</si>
  <si>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</si>
  <si>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</si>
  <si>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</si>
  <si>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</si>
  <si>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</si>
  <si>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</si>
  <si>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</si>
  <si>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</si>
  <si>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</si>
  <si>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</si>
  <si>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</si>
  <si>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</si>
  <si>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</si>
  <si>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</si>
  <si>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</si>
  <si>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</si>
  <si>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</si>
  <si>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</si>
  <si>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</si>
  <si>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</si>
  <si>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</si>
  <si>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</si>
  <si>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</si>
  <si>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</si>
  <si>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</si>
  <si>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</si>
  <si>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</si>
  <si>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</si>
  <si>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</si>
  <si>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</si>
  <si>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</si>
  <si>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</si>
  <si>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</si>
  <si>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</si>
  <si>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</si>
  <si>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</si>
  <si>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</si>
  <si>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</si>
  <si>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</si>
  <si>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</si>
  <si>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</si>
  <si>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</si>
  <si>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</si>
  <si>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</si>
  <si>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</si>
  <si>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</si>
  <si>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</si>
  <si>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</si>
  <si>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</si>
  <si>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</si>
  <si>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</si>
  <si>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</si>
  <si>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</si>
  <si>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</si>
  <si>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</si>
  <si>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</si>
  <si>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</si>
  <si>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</si>
  <si>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</si>
  <si>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</si>
  <si>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</si>
  <si>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</si>
  <si>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</si>
  <si>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</si>
  <si>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</si>
  <si>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</si>
  <si>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</si>
  <si>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</si>
  <si>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</si>
  <si>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</si>
  <si>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</si>
  <si>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</si>
  <si>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</si>
  <si>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</si>
  <si>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</si>
  <si>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</si>
  <si>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</si>
  <si>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</si>
  <si>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</si>
  <si>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</si>
  <si>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</si>
  <si>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</si>
  <si>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</si>
  <si>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</si>
  <si>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</si>
  <si>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</si>
  <si>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</si>
  <si>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</si>
  <si>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</si>
  <si>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</si>
  <si>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</si>
  <si>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</si>
  <si>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</si>
  <si>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</si>
  <si>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</si>
  <si>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</si>
  <si>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</si>
  <si>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</si>
  <si>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</si>
  <si>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</si>
  <si>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</si>
  <si>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</si>
  <si>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</si>
  <si>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</si>
  <si>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</si>
  <si>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</si>
  <si>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</si>
  <si>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</si>
  <si>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</si>
  <si>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</si>
  <si>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</si>
  <si>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</si>
  <si>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</si>
  <si>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</si>
  <si>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</si>
  <si>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</si>
  <si>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</si>
  <si>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</si>
  <si>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</si>
  <si>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</si>
  <si>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</si>
  <si>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</si>
  <si>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</si>
  <si>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</si>
  <si>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</si>
  <si>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</si>
  <si>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</si>
  <si>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</si>
  <si>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</si>
  <si>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</si>
  <si>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</si>
  <si>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</si>
  <si>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</si>
  <si>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</si>
  <si>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</si>
  <si>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</si>
  <si>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</si>
  <si>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</si>
  <si>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</si>
  <si>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</si>
  <si>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</si>
  <si>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</si>
  <si>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</si>
  <si>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</si>
  <si>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</si>
  <si>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</si>
  <si>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</si>
  <si>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</si>
  <si>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</si>
  <si>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</si>
  <si>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</si>
  <si>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</si>
  <si>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</si>
  <si>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</si>
  <si>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</si>
  <si>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</si>
  <si>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</si>
  <si>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</si>
  <si>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</si>
  <si>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</si>
  <si>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</si>
  <si>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</si>
  <si>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</si>
  <si>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</si>
  <si>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</si>
  <si>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</si>
  <si>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</si>
  <si>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</si>
  <si>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</si>
  <si>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</si>
  <si>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</si>
  <si>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</si>
  <si>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</si>
  <si>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</si>
  <si>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</si>
  <si>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</si>
  <si>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</si>
  <si>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</si>
  <si>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</si>
  <si>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</si>
  <si>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</si>
  <si>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</si>
  <si>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</si>
  <si>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</si>
  <si>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</si>
  <si>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</si>
  <si>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</si>
  <si>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</si>
  <si>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</si>
  <si>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</si>
  <si>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</si>
  <si>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</si>
  <si>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</si>
  <si>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</si>
  <si>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</si>
  <si>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</si>
  <si>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</si>
  <si>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</si>
  <si>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</si>
  <si>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</si>
  <si>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</si>
  <si>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</si>
  <si>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</si>
  <si>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</si>
  <si>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</si>
  <si>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</si>
  <si>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</si>
  <si>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</si>
  <si>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</si>
  <si>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</si>
  <si>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</si>
  <si>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</si>
  <si>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</si>
  <si>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</si>
  <si>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</si>
  <si>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</si>
  <si>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</si>
  <si>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</si>
  <si>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</si>
  <si>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</si>
  <si>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</si>
  <si>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</si>
  <si>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</si>
  <si>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</si>
  <si>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</si>
  <si>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</si>
  <si>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</si>
  <si>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</si>
  <si>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</si>
  <si>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</si>
  <si>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</si>
  <si>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</si>
  <si>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</si>
  <si>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</si>
  <si>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</si>
  <si>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</si>
  <si>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</si>
  <si>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</si>
  <si>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</si>
  <si>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</si>
  <si>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</si>
  <si>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</si>
  <si>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</si>
  <si>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</si>
  <si>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</si>
  <si>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</si>
  <si>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</si>
  <si>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</si>
  <si>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</si>
  <si>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</si>
  <si>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</si>
  <si>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</si>
  <si>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</si>
  <si>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</si>
  <si>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</si>
  <si>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</si>
  <si>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</si>
  <si>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</si>
  <si>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</si>
  <si>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</si>
  <si>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</si>
  <si>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</si>
  <si>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</si>
  <si>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</si>
  <si>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</si>
  <si>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</si>
  <si>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</si>
  <si>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</si>
  <si>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</si>
  <si>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</si>
  <si>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</si>
  <si>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</si>
  <si>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</si>
  <si>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</si>
  <si>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</si>
  <si>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</si>
  <si>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</si>
  <si>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</si>
  <si>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</si>
  <si>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</si>
  <si>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</si>
  <si>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</si>
  <si>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</si>
  <si>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</si>
  <si>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</si>
  <si>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</si>
  <si>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</si>
  <si>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</si>
  <si>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</si>
  <si>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</si>
  <si>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</si>
  <si>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</si>
  <si>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</si>
  <si>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</si>
  <si>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</si>
  <si>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</si>
  <si>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</si>
  <si>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</si>
  <si>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</si>
  <si>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</si>
  <si>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</si>
  <si>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</si>
  <si>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</si>
  <si>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</si>
  <si>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</si>
  <si>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</si>
  <si>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</si>
  <si>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</si>
  <si>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</si>
  <si>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</si>
  <si>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</si>
  <si>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</si>
  <si>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</si>
  <si>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</si>
  <si>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</si>
  <si>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</si>
  <si>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</si>
  <si>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</si>
  <si>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</si>
  <si>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</si>
  <si>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</si>
  <si>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</si>
  <si>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</si>
  <si>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</si>
  <si>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</si>
  <si>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</si>
  <si>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</si>
  <si>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</si>
  <si>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</si>
  <si>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</si>
  <si>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</si>
  <si>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</si>
  <si>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</si>
  <si>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</si>
  <si>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</si>
  <si>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</si>
  <si>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</si>
  <si>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</si>
  <si>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</si>
  <si>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</si>
  <si>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</si>
  <si>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</si>
  <si>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</si>
  <si>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</si>
  <si>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</si>
  <si>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</si>
  <si>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</si>
  <si>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</si>
  <si>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</si>
  <si>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</si>
  <si>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</si>
  <si>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</si>
  <si>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</si>
  <si>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</si>
  <si>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</si>
  <si>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</si>
  <si>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</si>
  <si>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</si>
  <si>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</si>
  <si>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</si>
  <si>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</si>
  <si>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</si>
  <si>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</si>
  <si>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</si>
  <si>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</si>
  <si>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</si>
  <si>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</si>
  <si>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</si>
  <si>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</si>
  <si>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</si>
  <si>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</si>
  <si>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</si>
  <si>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</si>
  <si>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</si>
  <si>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</si>
  <si>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</si>
  <si>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</si>
  <si>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</si>
  <si>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</si>
  <si>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</si>
  <si>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</si>
  <si>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</si>
  <si>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</si>
  <si>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</si>
  <si>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</si>
  <si>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</si>
  <si>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</si>
  <si>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</si>
  <si>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</si>
  <si>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</si>
  <si>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</si>
  <si>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</si>
  <si>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</si>
  <si>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</si>
  <si>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</si>
  <si>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</si>
  <si>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</si>
  <si>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</si>
  <si>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</si>
  <si>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</si>
  <si>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</si>
  <si>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</si>
  <si>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</si>
  <si>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</si>
  <si>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</si>
  <si>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</si>
  <si>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</si>
  <si>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</si>
  <si>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</si>
  <si>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</si>
  <si>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</si>
  <si>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</si>
  <si>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</si>
  <si>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</si>
  <si>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</si>
  <si>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</si>
  <si>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</si>
  <si>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</si>
  <si>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</si>
  <si>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</si>
  <si>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</si>
  <si>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</si>
  <si>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</si>
  <si>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</si>
  <si>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</si>
  <si>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</si>
  <si>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</si>
  <si>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</si>
  <si>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</si>
  <si>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</si>
  <si>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</si>
  <si>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</si>
  <si>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</si>
  <si>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</si>
  <si>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</si>
  <si>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</si>
  <si>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</si>
  <si>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</si>
  <si>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</si>
  <si>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</si>
  <si>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</si>
  <si>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</si>
  <si>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</si>
  <si>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</si>
  <si>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</si>
  <si>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</si>
  <si>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</si>
  <si>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</si>
  <si>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</si>
  <si>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</si>
  <si>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</si>
  <si>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</si>
  <si>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</si>
  <si>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</si>
  <si>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</si>
  <si>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</si>
  <si>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</si>
  <si>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</si>
  <si>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</si>
  <si>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</si>
  <si>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</si>
  <si>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</si>
  <si>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</si>
  <si>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</si>
  <si>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</si>
  <si>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</si>
  <si>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</si>
  <si>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</si>
  <si>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</si>
  <si>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</si>
  <si>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</si>
  <si>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</si>
  <si>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</si>
  <si>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</si>
  <si>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</si>
  <si>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</si>
  <si>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</si>
  <si>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</si>
  <si>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</si>
  <si>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</si>
  <si>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</si>
  <si>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</si>
  <si>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</si>
  <si>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</si>
  <si>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</si>
  <si>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</si>
  <si>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</si>
  <si>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</si>
  <si>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</si>
  <si>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</si>
  <si>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</si>
  <si>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</si>
  <si>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</si>
  <si>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</si>
  <si>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</si>
  <si>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</si>
  <si>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</si>
  <si>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</si>
  <si>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</si>
  <si>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</si>
  <si>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</si>
  <si>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</si>
  <si>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</si>
  <si>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</si>
  <si>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</si>
  <si>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</si>
  <si>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</si>
  <si>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</si>
  <si>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</si>
  <si>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</si>
  <si>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</si>
  <si>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</si>
  <si>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</si>
  <si>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</si>
  <si>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</si>
  <si>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</si>
  <si>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</si>
  <si>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</si>
  <si>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</si>
  <si>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</si>
  <si>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</si>
  <si>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</si>
  <si>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</si>
  <si>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</si>
  <si>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</si>
  <si>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</si>
  <si>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</si>
  <si>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</si>
  <si>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</si>
  <si>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</si>
  <si>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</si>
  <si>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</si>
  <si>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</si>
  <si>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</si>
  <si>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</si>
  <si>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</si>
  <si>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</si>
  <si>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</si>
  <si>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</si>
  <si>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</si>
  <si>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</si>
  <si>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</si>
  <si>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</si>
  <si>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</si>
  <si>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</si>
  <si>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</si>
  <si>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</si>
  <si>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</si>
  <si>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</si>
  <si>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</si>
  <si>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</si>
  <si>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</si>
  <si>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</si>
  <si>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</si>
  <si>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</si>
  <si>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</si>
  <si>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</si>
  <si>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</si>
  <si>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</si>
  <si>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</si>
  <si>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</si>
  <si>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</si>
  <si>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</si>
  <si>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</si>
  <si>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</si>
  <si>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</si>
  <si>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</si>
  <si>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</si>
  <si>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</si>
  <si>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</si>
  <si>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</si>
  <si>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</si>
  <si>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</si>
  <si>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</si>
  <si>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</si>
  <si>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</si>
  <si>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</si>
  <si>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</si>
  <si>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</si>
  <si>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</si>
  <si>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</si>
  <si>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</si>
  <si>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</si>
  <si>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</si>
  <si>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</si>
  <si>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</si>
  <si>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</si>
  <si>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</si>
  <si>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</si>
  <si>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</si>
  <si>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</si>
  <si>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</si>
  <si>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</si>
  <si>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</si>
  <si>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</si>
  <si>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</si>
  <si>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</si>
  <si>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</si>
  <si>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</si>
  <si>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</si>
  <si>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</si>
  <si>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</si>
  <si>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</si>
  <si>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</si>
  <si>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</si>
  <si>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</si>
  <si>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</si>
  <si>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</si>
  <si>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</si>
  <si>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</si>
  <si>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</si>
  <si>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</si>
  <si>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</si>
  <si>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</si>
  <si>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</si>
  <si>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</si>
  <si>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</si>
  <si>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</si>
  <si>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</si>
  <si>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</si>
  <si>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</si>
  <si>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</si>
  <si>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</si>
  <si>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</si>
  <si>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</si>
  <si>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</si>
  <si>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</si>
  <si>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</si>
  <si>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</si>
  <si>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</si>
  <si>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</si>
  <si>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</si>
  <si>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</si>
  <si>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</si>
  <si>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</si>
  <si>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</si>
  <si>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</si>
  <si>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</si>
  <si>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</si>
  <si>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</si>
  <si>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</si>
  <si>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</si>
  <si>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</si>
  <si>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</si>
  <si>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</si>
  <si>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</si>
  <si>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</si>
  <si>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</si>
  <si>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</si>
  <si>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</si>
  <si>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</si>
  <si>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</si>
  <si>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</si>
  <si>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</si>
  <si>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</si>
  <si>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</si>
  <si>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</si>
  <si>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</si>
  <si>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</si>
  <si>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</si>
  <si>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</si>
  <si>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</si>
  <si>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</si>
  <si>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</si>
  <si>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</si>
  <si>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</si>
  <si>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</si>
  <si>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</si>
  <si>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</si>
  <si>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</si>
  <si>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</si>
  <si>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</si>
  <si>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</si>
  <si>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</si>
  <si>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</si>
  <si>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</si>
  <si>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</si>
  <si>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</si>
  <si>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</si>
  <si>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</si>
  <si>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</si>
  <si>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</si>
  <si>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</si>
  <si>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</si>
  <si>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</si>
  <si>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</si>
  <si>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</si>
  <si>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</si>
  <si>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</si>
  <si>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</si>
  <si>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</si>
  <si>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</si>
  <si>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</si>
  <si>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</si>
  <si>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</si>
  <si>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</si>
  <si>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</si>
  <si>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</si>
  <si>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</si>
  <si>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</si>
  <si>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</si>
  <si>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</si>
  <si>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</si>
  <si>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</si>
  <si>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</si>
  <si>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</si>
  <si>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</si>
  <si>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</si>
  <si>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</si>
  <si>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</si>
  <si>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</si>
  <si>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</si>
  <si>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</si>
  <si>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</si>
  <si>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</si>
  <si>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</si>
  <si>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</si>
  <si>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</si>
  <si>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</si>
  <si>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</si>
  <si>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</si>
  <si>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</si>
  <si>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</si>
  <si>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</si>
  <si>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</si>
  <si>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</si>
  <si>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</si>
  <si>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</si>
  <si>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</si>
  <si>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</si>
  <si>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</si>
  <si>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</si>
  <si>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</si>
  <si>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</si>
  <si>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</si>
  <si>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</si>
  <si>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</si>
  <si>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</si>
  <si>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</si>
  <si>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</si>
  <si>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</si>
  <si>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</si>
  <si>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</si>
  <si>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</si>
  <si>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</si>
  <si>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</si>
  <si>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</si>
  <si>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</si>
  <si>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</si>
  <si>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</si>
  <si>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</si>
  <si>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</si>
  <si>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</si>
  <si>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</si>
  <si>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</si>
  <si>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</si>
  <si>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</si>
  <si>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</si>
  <si>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</si>
  <si>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</si>
  <si>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</si>
  <si>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</si>
  <si>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</si>
  <si>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</si>
  <si>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</si>
  <si>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</si>
  <si>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</si>
  <si>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</si>
  <si>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</si>
  <si>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</si>
  <si>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</si>
  <si>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</si>
  <si>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</si>
  <si>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</si>
  <si>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</si>
  <si>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</si>
  <si>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</si>
  <si>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</si>
  <si>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</si>
  <si>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</si>
  <si>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</si>
  <si>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</si>
  <si>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</si>
  <si>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</si>
  <si>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</si>
  <si>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</si>
  <si>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</si>
  <si>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</si>
  <si>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</si>
  <si>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</si>
  <si>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</si>
  <si>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</si>
  <si>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</si>
  <si>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</si>
  <si>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</si>
  <si>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</si>
  <si>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</si>
  <si>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</si>
  <si>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</si>
  <si>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</si>
  <si>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</si>
  <si>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</si>
  <si>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</si>
  <si>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</si>
  <si>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</si>
  <si>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</si>
  <si>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</si>
  <si>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</si>
  <si>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</si>
  <si>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</si>
  <si>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</si>
  <si>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</si>
  <si>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</si>
  <si>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</si>
  <si>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</si>
  <si>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</si>
  <si>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</si>
  <si>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</si>
  <si>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</si>
  <si>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</si>
  <si>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</si>
  <si>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</si>
  <si>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</si>
  <si>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</si>
  <si>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</si>
  <si>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</si>
  <si>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</si>
  <si>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</si>
  <si>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</si>
  <si>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</si>
  <si>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</si>
  <si>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</si>
  <si>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</si>
  <si>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</si>
  <si>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</si>
  <si>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</si>
  <si>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</si>
  <si>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</si>
  <si>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</si>
  <si>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</si>
  <si>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</si>
  <si>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</si>
  <si>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</si>
  <si>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</si>
  <si>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</si>
  <si>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</si>
  <si>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</si>
  <si>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</si>
  <si>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</si>
  <si>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</si>
  <si>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</si>
  <si>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</si>
  <si>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</si>
  <si>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</si>
  <si>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</si>
  <si>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</si>
  <si>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</si>
  <si>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</si>
  <si>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</si>
  <si>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</si>
  <si>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</si>
  <si>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</si>
  <si>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</si>
  <si>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</si>
  <si>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</si>
  <si>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</si>
  <si>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</si>
  <si>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</si>
  <si>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</si>
  <si>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</si>
  <si>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</si>
  <si>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</si>
  <si>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</si>
  <si>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</si>
  <si>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</si>
  <si>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</si>
  <si>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</si>
  <si>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</si>
  <si>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</si>
  <si>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</si>
  <si>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</si>
  <si>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</si>
  <si>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</si>
  <si>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</si>
  <si>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</si>
  <si>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</si>
  <si>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</si>
  <si>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</si>
  <si>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</si>
  <si>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</si>
  <si>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</si>
  <si>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</si>
  <si>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</si>
  <si>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</si>
  <si>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</si>
  <si>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</si>
  <si>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</si>
  <si>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</si>
  <si>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</si>
  <si>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</si>
  <si>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</si>
  <si>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</si>
  <si>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</si>
  <si>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</si>
  <si>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</si>
  <si>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</si>
  <si>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</si>
  <si>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</si>
  <si>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</si>
  <si>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</si>
  <si>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</si>
  <si>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</si>
  <si>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</si>
  <si>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</si>
  <si>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</si>
  <si>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</si>
  <si>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</si>
  <si>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</si>
  <si>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</si>
  <si>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</si>
  <si>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</si>
  <si>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</si>
  <si>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</si>
  <si>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</si>
  <si>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</si>
  <si>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</si>
  <si>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</si>
  <si>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</si>
  <si>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</si>
  <si>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</si>
  <si>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</si>
  <si>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</si>
  <si>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</si>
  <si>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</si>
  <si>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</si>
  <si>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</si>
  <si>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</si>
  <si>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</si>
  <si>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</si>
  <si>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</si>
  <si>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</si>
  <si>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</si>
  <si>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</si>
  <si>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</si>
  <si>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</si>
  <si>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</si>
  <si>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</si>
  <si>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</si>
  <si>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</si>
  <si>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</si>
  <si>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</si>
  <si>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</si>
  <si>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</si>
  <si>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</si>
  <si>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</si>
  <si>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</si>
  <si>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</si>
  <si>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</si>
  <si>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</si>
  <si>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</si>
  <si>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</si>
  <si>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</si>
  <si>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</si>
  <si>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</si>
  <si>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</si>
  <si>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</si>
  <si>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</si>
  <si>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</si>
  <si>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</si>
  <si>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</si>
  <si>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</si>
  <si>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</si>
  <si>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</si>
  <si>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</si>
  <si>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</si>
  <si>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</si>
  <si>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</si>
  <si>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</si>
  <si>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</si>
  <si>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</si>
  <si>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</si>
  <si>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</si>
  <si>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</si>
  <si>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</si>
  <si>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</si>
  <si>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</si>
  <si>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</si>
  <si>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</si>
  <si>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</si>
  <si>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</si>
  <si>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</si>
  <si>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</si>
  <si>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</si>
  <si>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</si>
  <si>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</si>
  <si>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</si>
  <si>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</si>
  <si>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</si>
  <si>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</si>
  <si>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</si>
  <si>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</si>
  <si>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</si>
  <si>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</si>
  <si>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</si>
  <si>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</si>
  <si>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</si>
  <si>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</si>
  <si>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</si>
  <si>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</si>
  <si>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</si>
  <si>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</si>
  <si>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</si>
  <si>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</si>
  <si>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</si>
  <si>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</si>
  <si>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</si>
  <si>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</si>
  <si>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</si>
  <si>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</si>
  <si>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</si>
  <si>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</si>
  <si>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</si>
  <si>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</si>
  <si>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</si>
  <si>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</si>
  <si>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</si>
  <si>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</si>
  <si>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</si>
  <si>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</si>
  <si>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</si>
  <si>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</si>
  <si>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</si>
  <si>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</si>
  <si>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</si>
  <si>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</si>
  <si>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</si>
  <si>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</si>
  <si>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</si>
  <si>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</si>
  <si>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</si>
  <si>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</si>
  <si>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</si>
  <si>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</si>
  <si>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</si>
  <si>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</si>
  <si>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</si>
  <si>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</si>
  <si>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</si>
  <si>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</si>
  <si>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</si>
  <si>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</si>
  <si>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</si>
  <si>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</si>
  <si>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</si>
  <si>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</si>
  <si>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</si>
  <si>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</si>
  <si>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</si>
  <si>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</si>
  <si>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</si>
  <si>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</si>
  <si>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</si>
  <si>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</si>
  <si>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</si>
  <si>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</si>
  <si>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</si>
  <si>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</si>
  <si>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</si>
  <si>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</si>
  <si>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</si>
  <si>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</si>
  <si>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</si>
  <si>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</si>
  <si>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</si>
  <si>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</si>
  <si>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</si>
  <si>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</si>
  <si>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</si>
  <si>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</si>
  <si>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</si>
  <si>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</si>
  <si>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</si>
  <si>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</si>
  <si>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</si>
  <si>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</si>
  <si>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</si>
  <si>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</si>
  <si>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</si>
  <si>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</si>
  <si>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</si>
  <si>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</si>
  <si>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</si>
  <si>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</si>
  <si>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</si>
  <si>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</si>
  <si>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</si>
  <si>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</si>
  <si>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</si>
  <si>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</si>
  <si>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</si>
  <si>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</si>
  <si>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</si>
  <si>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</si>
  <si>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</si>
  <si>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</si>
  <si>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</si>
  <si>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</si>
  <si>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</si>
  <si>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</si>
  <si>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</si>
  <si>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</si>
  <si>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</si>
  <si>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</si>
  <si>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</si>
  <si>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</si>
  <si>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</si>
  <si>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</si>
  <si>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</si>
  <si>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</si>
  <si>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</si>
  <si>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</si>
  <si>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</si>
  <si>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</si>
  <si>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</si>
  <si>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</si>
  <si>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</si>
  <si>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</si>
  <si>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</si>
  <si>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</si>
  <si>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</si>
  <si>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</si>
  <si>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</si>
  <si>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</si>
  <si>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</si>
  <si>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</si>
  <si>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</si>
  <si>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</si>
  <si>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</si>
  <si>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</si>
  <si>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</si>
  <si>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</si>
  <si>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</si>
  <si>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</si>
  <si>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</si>
  <si>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</si>
  <si>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</si>
  <si>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</si>
  <si>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</si>
  <si>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</si>
  <si>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</si>
  <si>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</si>
  <si>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</si>
  <si>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</si>
  <si>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</si>
  <si>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</si>
  <si>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</si>
  <si>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</si>
  <si>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</si>
  <si>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</si>
  <si>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</si>
  <si>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</si>
  <si>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</si>
  <si>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</si>
  <si>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</si>
  <si>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</si>
  <si>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</si>
  <si>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</si>
  <si>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</si>
  <si>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</si>
  <si>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</si>
  <si>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</si>
  <si>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</si>
  <si>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</si>
  <si>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</si>
  <si>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</si>
  <si>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</si>
  <si>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</si>
  <si>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</si>
  <si>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</si>
  <si>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</si>
  <si>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</si>
  <si>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</si>
  <si>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</si>
  <si>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</si>
  <si>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</si>
  <si>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</si>
  <si>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</si>
  <si>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</si>
  <si>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</si>
  <si>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</si>
  <si>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</si>
  <si>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</si>
  <si>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</si>
  <si>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</si>
  <si>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</si>
  <si>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</si>
  <si>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</si>
  <si>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</si>
  <si>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</si>
  <si>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</si>
  <si>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</si>
  <si>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</si>
  <si>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</si>
  <si>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</si>
  <si>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</si>
  <si>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</si>
  <si>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</si>
  <si>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</si>
  <si>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</si>
  <si>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</si>
  <si>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</si>
  <si>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</si>
  <si>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</si>
  <si>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</si>
  <si>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</si>
  <si>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</si>
  <si>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</si>
  <si>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</si>
  <si>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</si>
  <si>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</si>
  <si>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</si>
  <si>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</si>
  <si>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</si>
  <si>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</si>
  <si>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</si>
  <si>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</si>
  <si>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</si>
  <si>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</si>
  <si>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</si>
  <si>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</si>
  <si>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</si>
  <si>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</si>
  <si>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</si>
  <si>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</si>
  <si>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</si>
  <si>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</si>
  <si>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</si>
  <si>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</si>
  <si>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</si>
  <si>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</si>
  <si>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</si>
  <si>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</si>
  <si>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</si>
  <si>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</si>
  <si>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</si>
  <si>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</si>
  <si>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</si>
  <si>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</si>
  <si>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</si>
  <si>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</si>
  <si>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</si>
  <si>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</si>
  <si>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</si>
  <si>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</si>
  <si>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</si>
  <si>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</si>
  <si>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</si>
  <si>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</si>
  <si>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</si>
  <si>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</si>
  <si>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</si>
  <si>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</si>
  <si>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</si>
  <si>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</si>
  <si>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</si>
  <si>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</si>
  <si>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</si>
  <si>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</si>
  <si>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</si>
  <si>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</si>
  <si>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</si>
  <si>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</si>
  <si>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</si>
  <si>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</si>
  <si>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</si>
  <si>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</si>
  <si>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</si>
  <si>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</si>
  <si>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</si>
  <si>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</si>
  <si>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</si>
  <si>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</si>
  <si>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</si>
  <si>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</si>
  <si>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</si>
  <si>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</si>
  <si>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</si>
  <si>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</si>
  <si>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</si>
  <si>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</si>
  <si>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</si>
  <si>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</si>
  <si>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</si>
  <si>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</si>
  <si>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</si>
  <si>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</si>
  <si>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</si>
  <si>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</si>
  <si>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</si>
  <si>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</si>
  <si>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</si>
  <si>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</si>
  <si>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</si>
  <si>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</si>
  <si>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</si>
  <si>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</si>
  <si>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</si>
  <si>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</si>
  <si>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</si>
  <si>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</si>
  <si>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</si>
  <si>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</si>
  <si>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</si>
  <si>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</si>
  <si>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</si>
  <si>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</si>
  <si>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</si>
  <si>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</si>
  <si>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</si>
  <si>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</si>
  <si>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</si>
  <si>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</si>
  <si>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</si>
  <si>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</si>
  <si>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</si>
  <si>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</si>
  <si>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</si>
  <si>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</si>
  <si>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</si>
  <si>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</si>
  <si>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</si>
  <si>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</si>
  <si>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</si>
  <si>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</si>
  <si>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</si>
  <si>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</si>
  <si>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</si>
  <si>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</si>
  <si>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</si>
  <si>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</si>
  <si>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</si>
  <si>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</si>
  <si>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</si>
  <si>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</si>
  <si>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</si>
  <si>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</si>
  <si>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</si>
  <si>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</si>
  <si>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</si>
  <si>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</si>
  <si>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</si>
  <si>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</si>
  <si>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</si>
  <si>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</si>
  <si>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</si>
  <si>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</si>
  <si>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</si>
  <si>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</si>
  <si>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</si>
  <si>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</si>
  <si>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</si>
  <si>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</si>
  <si>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</si>
  <si>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</si>
  <si>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</si>
  <si>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</si>
  <si>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</si>
  <si>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</si>
  <si>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</si>
  <si>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</si>
  <si>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</si>
  <si>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</si>
  <si>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</si>
  <si>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</si>
  <si>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</si>
  <si>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</si>
  <si>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</si>
  <si>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</si>
  <si>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</si>
  <si>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</si>
  <si>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</si>
  <si>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</si>
  <si>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</si>
  <si>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</si>
  <si>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</si>
  <si>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</si>
  <si>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</si>
  <si>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</si>
  <si>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</si>
  <si>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</si>
  <si>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</si>
  <si>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</si>
  <si>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</si>
  <si>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</si>
  <si>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</si>
  <si>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</si>
  <si>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</si>
  <si>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</si>
  <si>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</si>
  <si>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</si>
  <si>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</si>
  <si>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</si>
  <si>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</si>
  <si>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</si>
  <si>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</si>
  <si>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</si>
  <si>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</si>
  <si>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</si>
  <si>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</si>
  <si>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</si>
  <si>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</si>
  <si>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</si>
  <si>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</si>
  <si>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</si>
  <si>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</si>
  <si>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</si>
  <si>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</si>
  <si>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</si>
  <si>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</si>
  <si>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</si>
  <si>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</si>
  <si>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</si>
  <si>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</si>
  <si>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</si>
  <si>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</si>
  <si>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</si>
  <si>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</si>
  <si>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</si>
  <si>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</si>
  <si>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</si>
  <si>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</si>
  <si>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</si>
  <si>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</si>
  <si>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</si>
  <si>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</si>
  <si>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</si>
  <si>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</si>
  <si>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</si>
  <si>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</si>
  <si>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</si>
  <si>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</si>
  <si>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</si>
  <si>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</si>
  <si>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</si>
  <si>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</si>
  <si>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</si>
  <si>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</si>
  <si>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</si>
  <si>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</si>
  <si>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</si>
  <si>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</si>
  <si>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</si>
  <si>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</si>
  <si>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</si>
  <si>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</si>
  <si>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</si>
  <si>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</si>
  <si>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</si>
  <si>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</si>
  <si>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</si>
  <si>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</si>
  <si>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</si>
  <si>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</si>
  <si>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</si>
  <si>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</si>
  <si>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</si>
  <si>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</si>
  <si>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</si>
  <si>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</si>
  <si>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</si>
  <si>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</si>
  <si>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</si>
  <si>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</si>
  <si>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</si>
  <si>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</si>
  <si>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</si>
  <si>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</si>
  <si>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</si>
  <si>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</si>
  <si>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</si>
  <si>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</si>
  <si>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</si>
  <si>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</si>
  <si>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</si>
  <si>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</si>
  <si>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</si>
  <si>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</si>
  <si>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</si>
  <si>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</si>
  <si>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</si>
  <si>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</si>
  <si>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</si>
  <si>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</si>
  <si>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</si>
  <si>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</si>
  <si>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</si>
  <si>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</si>
  <si>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</si>
  <si>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</si>
  <si>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</si>
  <si>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</si>
  <si>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</si>
  <si>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</si>
  <si>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</si>
  <si>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</si>
  <si>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</si>
  <si>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</si>
  <si>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</si>
  <si>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</si>
  <si>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</si>
  <si>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</si>
  <si>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</si>
  <si>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</si>
  <si>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</si>
  <si>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</si>
  <si>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</si>
  <si>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</si>
  <si>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</si>
  <si>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</si>
  <si>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</si>
  <si>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</si>
  <si>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</si>
  <si>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</si>
  <si>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</si>
  <si>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</si>
  <si>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</si>
  <si>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</si>
  <si>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</si>
  <si>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</si>
  <si>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</si>
  <si>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</si>
  <si>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</si>
  <si>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</si>
  <si>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</si>
  <si>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</si>
  <si>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</si>
  <si>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</si>
  <si>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</si>
  <si>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</si>
  <si>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</si>
  <si>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</si>
  <si>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</si>
  <si>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</si>
  <si>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</si>
  <si>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</si>
  <si>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</si>
  <si>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</si>
  <si>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</si>
  <si>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</si>
  <si>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</si>
  <si>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</si>
  <si>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</si>
  <si>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</si>
  <si>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</si>
  <si>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</si>
  <si>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</si>
  <si>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</si>
  <si>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</si>
  <si>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</si>
  <si>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</si>
  <si>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</si>
  <si>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</si>
  <si>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</si>
  <si>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</si>
  <si>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</si>
  <si>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</si>
  <si>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</si>
  <si>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</si>
  <si>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</si>
  <si>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</si>
  <si>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</si>
  <si>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</si>
  <si>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</si>
  <si>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</si>
  <si>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</si>
  <si>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</si>
  <si>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</si>
  <si>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</si>
  <si>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</si>
  <si>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</si>
  <si>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</si>
  <si>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</si>
  <si>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</si>
  <si>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</si>
  <si>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</si>
  <si>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</si>
  <si>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</si>
  <si>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</si>
  <si>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</si>
  <si>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</si>
  <si>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</si>
  <si>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</si>
  <si>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</si>
  <si>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</si>
  <si>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</si>
  <si>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</si>
  <si>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</si>
  <si>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</si>
  <si>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</si>
  <si>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</si>
  <si>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</si>
  <si>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</si>
  <si>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</si>
  <si>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</si>
  <si>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</si>
  <si>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</si>
  <si>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</si>
  <si>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</si>
  <si>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</si>
  <si>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</si>
  <si>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</si>
  <si>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</si>
  <si>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</si>
  <si>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</si>
  <si>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</si>
  <si>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</si>
  <si>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</si>
  <si>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</si>
  <si>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</si>
  <si>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</si>
  <si>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</si>
  <si>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</si>
  <si>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</si>
  <si>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</si>
  <si>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</si>
  <si>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</si>
  <si>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</si>
  <si>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</si>
  <si>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</si>
  <si>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</si>
  <si>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</si>
  <si>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</si>
  <si>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</si>
  <si>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</si>
  <si>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</si>
  <si>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</si>
  <si>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</si>
  <si>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</si>
  <si>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</si>
  <si>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</si>
  <si>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</si>
  <si>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</si>
  <si>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</si>
  <si>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</si>
  <si>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</si>
  <si>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</si>
  <si>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</si>
  <si>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</si>
  <si>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</si>
  <si>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</si>
  <si>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</si>
  <si>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</si>
  <si>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</si>
  <si>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</si>
  <si>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</si>
  <si>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</si>
  <si>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</si>
  <si>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</si>
  <si>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</si>
  <si>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</si>
  <si>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</si>
  <si>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</si>
  <si>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</si>
  <si>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</si>
  <si>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</si>
  <si>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</si>
  <si>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</si>
  <si>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</si>
  <si>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</si>
  <si>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</si>
  <si>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</si>
  <si>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</si>
  <si>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</si>
  <si>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</si>
  <si>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</si>
  <si>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</si>
  <si>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</si>
  <si>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</si>
  <si>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</si>
  <si>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</si>
  <si>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</si>
  <si>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</si>
  <si>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</si>
  <si>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</si>
  <si>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</si>
  <si>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</si>
  <si>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</si>
  <si>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</si>
  <si>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</si>
  <si>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</si>
  <si>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</si>
  <si>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</si>
  <si>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</si>
  <si>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</si>
  <si>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</si>
  <si>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</si>
  <si>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</si>
  <si>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</si>
  <si>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</si>
  <si>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</si>
  <si>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</si>
  <si>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</si>
  <si>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</si>
  <si>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</si>
  <si>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</si>
  <si>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</si>
  <si>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</si>
  <si>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</si>
  <si>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</si>
  <si>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</si>
  <si>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</si>
  <si>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</si>
  <si>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</si>
  <si>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</si>
  <si>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</si>
  <si>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</si>
  <si>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</si>
  <si>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</si>
  <si>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</si>
  <si>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</si>
  <si>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</si>
  <si>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</si>
  <si>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</si>
  <si>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</si>
  <si>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</si>
  <si>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</si>
  <si>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</si>
  <si>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</si>
  <si>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</si>
  <si>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</si>
  <si>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</si>
  <si>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</si>
  <si>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</si>
  <si>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</si>
  <si>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</si>
  <si>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</si>
  <si>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</si>
  <si>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</si>
  <si>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</si>
  <si>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</si>
  <si>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</si>
  <si>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</si>
  <si>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</si>
  <si>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</si>
  <si>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</si>
  <si>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</si>
  <si>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</si>
  <si>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</si>
  <si>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</si>
  <si>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</si>
  <si>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</si>
  <si>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</si>
  <si>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</si>
  <si>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</si>
  <si>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</si>
  <si>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</si>
  <si>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</si>
  <si>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</si>
  <si>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</si>
  <si>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</si>
  <si>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</si>
  <si>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</si>
  <si>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</si>
  <si>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</si>
  <si>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</si>
  <si>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</si>
  <si>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</si>
  <si>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</si>
  <si>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</si>
  <si>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</si>
  <si>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</si>
  <si>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</si>
  <si>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</si>
  <si>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</si>
  <si>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</si>
  <si>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</si>
  <si>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</si>
  <si>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</si>
  <si>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</si>
  <si>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</si>
  <si>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</si>
  <si>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</si>
  <si>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</si>
  <si>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</si>
  <si>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</si>
  <si>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</si>
  <si>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</si>
  <si>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</si>
  <si>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</si>
  <si>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</si>
  <si>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</si>
  <si>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</si>
  <si>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</si>
  <si>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</si>
  <si>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</si>
  <si>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</si>
  <si>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</si>
  <si>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</si>
  <si>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</si>
  <si>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</si>
  <si>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</si>
  <si>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</si>
  <si>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</si>
  <si>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</si>
  <si>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</si>
  <si>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</si>
  <si>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</si>
  <si>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</si>
  <si>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</si>
  <si>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</si>
  <si>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</si>
  <si>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</si>
  <si>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</si>
  <si>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</si>
  <si>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</si>
  <si>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</si>
  <si>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</si>
  <si>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</si>
  <si>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</si>
  <si>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</si>
  <si>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</si>
  <si>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</si>
  <si>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</si>
  <si>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</si>
  <si>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</si>
  <si>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</si>
  <si>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</si>
  <si>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</si>
  <si>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</si>
  <si>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</si>
  <si>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</si>
  <si>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</si>
  <si>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</si>
  <si>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</si>
  <si>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</si>
  <si>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</si>
  <si>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</si>
  <si>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</si>
  <si>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</si>
  <si>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</si>
  <si>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</si>
  <si>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</si>
  <si>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</si>
  <si>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</si>
  <si>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</si>
  <si>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</si>
  <si>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</si>
  <si>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</si>
  <si>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</si>
  <si>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</si>
  <si>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</si>
  <si>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</si>
  <si>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</si>
  <si>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</si>
  <si>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</si>
  <si>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</si>
  <si>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</si>
  <si>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</si>
  <si>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</si>
  <si>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</si>
  <si>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</si>
  <si>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</si>
  <si>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</si>
  <si>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</si>
  <si>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</si>
  <si>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</si>
  <si>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</si>
  <si>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</si>
  <si>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</si>
  <si>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</si>
  <si>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</si>
  <si>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</si>
  <si>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</si>
  <si>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</si>
  <si>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</si>
  <si>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</si>
  <si>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</si>
  <si>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</si>
  <si>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</si>
  <si>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</si>
  <si>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</si>
  <si>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</si>
  <si>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</si>
  <si>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</si>
  <si>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</si>
  <si>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</si>
  <si>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</si>
  <si>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</si>
  <si>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</si>
  <si>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</si>
  <si>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</si>
  <si>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</si>
  <si>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</si>
  <si>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</si>
  <si>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</si>
  <si>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</si>
  <si>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</si>
  <si>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</si>
  <si>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</si>
  <si>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</si>
  <si>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</si>
  <si>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</si>
  <si>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</si>
  <si>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</si>
  <si>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</si>
  <si>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</si>
  <si>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</si>
  <si>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</si>
  <si>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</si>
  <si>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</si>
  <si>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</si>
  <si>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</si>
  <si>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</si>
  <si>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</si>
  <si>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</si>
  <si>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</si>
  <si>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</si>
  <si>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</si>
  <si>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</si>
  <si>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</si>
  <si>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</si>
  <si>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</si>
  <si>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</si>
  <si>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</si>
  <si>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</si>
  <si>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</si>
  <si>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</si>
  <si>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</si>
  <si>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</si>
  <si>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</si>
  <si>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</si>
  <si>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</si>
  <si>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</si>
  <si>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</si>
  <si>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</si>
  <si>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</si>
  <si>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</si>
  <si>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</si>
  <si>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</si>
  <si>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</si>
  <si>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</si>
  <si>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</si>
  <si>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</si>
  <si>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</si>
  <si>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</si>
  <si>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</si>
  <si>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</si>
  <si>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</si>
  <si>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</si>
  <si>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</si>
  <si>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</si>
  <si>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</si>
  <si>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</si>
  <si>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</si>
  <si>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</si>
  <si>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</si>
  <si>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</si>
  <si>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</si>
  <si>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</si>
  <si>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</si>
  <si>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</si>
  <si>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</si>
  <si>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</si>
  <si>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</si>
  <si>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</si>
  <si>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</si>
  <si>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</si>
  <si>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</si>
  <si>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</si>
  <si>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</si>
  <si>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</si>
  <si>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</si>
  <si>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</si>
  <si>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</si>
  <si>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</si>
  <si>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</si>
  <si>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</si>
  <si>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</si>
  <si>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</si>
  <si>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</si>
  <si>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</si>
  <si>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</si>
  <si>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</si>
  <si>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</si>
  <si>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</si>
  <si>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</si>
  <si>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</si>
  <si>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</si>
  <si>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</si>
  <si>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</si>
  <si>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</si>
  <si>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</si>
  <si>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</si>
  <si>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</si>
  <si>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</si>
  <si>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</si>
  <si>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</si>
  <si>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</si>
  <si>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</si>
  <si>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</si>
  <si>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</si>
  <si>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</si>
  <si>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</si>
  <si>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</si>
  <si>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</si>
  <si>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</si>
  <si>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</si>
  <si>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</si>
  <si>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</si>
  <si>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</si>
  <si>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</si>
  <si>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</si>
  <si>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</si>
  <si>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</si>
  <si>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</si>
  <si>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</si>
  <si>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</si>
  <si>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</si>
  <si>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</si>
  <si>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</si>
  <si>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</si>
  <si>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</si>
  <si>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</si>
  <si>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</si>
  <si>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</si>
  <si>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</si>
  <si>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</si>
  <si>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</si>
  <si>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</si>
  <si>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</si>
  <si>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</si>
  <si>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</si>
  <si>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</si>
  <si>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</si>
  <si>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</si>
  <si>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</si>
  <si>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</si>
  <si>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</si>
  <si>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</si>
  <si>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</si>
  <si>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</si>
  <si>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</si>
  <si>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</si>
  <si>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</si>
  <si>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</si>
  <si>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</si>
  <si>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</si>
  <si>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</si>
  <si>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</si>
  <si>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</si>
  <si>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</si>
  <si>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</si>
  <si>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</si>
  <si>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</si>
  <si>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</si>
  <si>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</si>
  <si>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</si>
  <si>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</si>
  <si>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</si>
  <si>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</si>
  <si>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</si>
  <si>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</si>
  <si>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</si>
  <si>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</si>
  <si>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</si>
  <si>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</si>
  <si>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</si>
  <si>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</si>
  <si>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</si>
  <si>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</si>
  <si>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</si>
  <si>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</si>
  <si>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</si>
  <si>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</si>
  <si>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</si>
  <si>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</si>
  <si>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</si>
  <si>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</si>
  <si>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</si>
  <si>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</si>
  <si>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</si>
  <si>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</si>
  <si>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</si>
  <si>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</si>
  <si>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</si>
  <si>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</si>
  <si>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</si>
  <si>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</si>
  <si>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</si>
  <si>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</si>
  <si>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</si>
  <si>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</si>
  <si>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</si>
  <si>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</si>
  <si>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</si>
  <si>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</si>
  <si>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</si>
  <si>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</si>
  <si>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</si>
  <si>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</si>
  <si>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</si>
  <si>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</si>
  <si>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</si>
  <si>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</si>
  <si>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</si>
  <si>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</si>
  <si>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</si>
  <si>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</si>
  <si>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</si>
  <si>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</si>
  <si>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</si>
  <si>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</si>
  <si>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</si>
  <si>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</si>
  <si>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</si>
  <si>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</si>
  <si>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</si>
  <si>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</si>
  <si>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</si>
  <si>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</si>
  <si>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</si>
  <si>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</si>
  <si>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</si>
  <si>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</si>
  <si>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</si>
  <si>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</si>
  <si>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</si>
  <si>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</si>
  <si>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</si>
  <si>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</si>
  <si>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</si>
  <si>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</si>
  <si>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</si>
  <si>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</si>
  <si>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</si>
  <si>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</si>
  <si>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</si>
  <si>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</si>
  <si>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</si>
  <si>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</si>
  <si>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</si>
  <si>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</si>
  <si>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</si>
  <si>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</si>
  <si>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</si>
  <si>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</si>
  <si>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</si>
  <si>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</si>
  <si>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</si>
  <si>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</si>
  <si>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</si>
  <si>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</si>
  <si>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</si>
  <si>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</si>
  <si>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</si>
  <si>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</si>
  <si>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</si>
  <si>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</si>
  <si>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</si>
  <si>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</si>
  <si>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</si>
  <si>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</si>
  <si>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</si>
  <si>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</si>
  <si>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</si>
  <si>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</si>
  <si>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</si>
  <si>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</si>
  <si>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</si>
  <si>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</si>
  <si>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</si>
  <si>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</si>
  <si>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</si>
  <si>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</si>
  <si>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</si>
  <si>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</si>
  <si>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</si>
  <si>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</si>
  <si>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</si>
  <si>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</si>
  <si>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</si>
  <si>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</si>
  <si>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</si>
  <si>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</si>
  <si>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</si>
  <si>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</si>
  <si>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</si>
  <si>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</si>
  <si>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</si>
  <si>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</si>
  <si>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</si>
  <si>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</si>
  <si>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</si>
  <si>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</si>
  <si>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</si>
  <si>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</si>
  <si>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</si>
  <si>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</si>
  <si>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</si>
  <si>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</si>
  <si>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</si>
  <si>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</si>
  <si>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</si>
  <si>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</si>
  <si>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</si>
  <si>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</si>
  <si>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</si>
  <si>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</si>
  <si>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</si>
  <si>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</si>
  <si>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</si>
  <si>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</si>
  <si>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</si>
  <si>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</si>
  <si>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</si>
  <si>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</si>
  <si>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</si>
  <si>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</si>
  <si>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</si>
  <si>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</si>
  <si>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</si>
  <si>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</si>
  <si>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</si>
  <si>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</si>
  <si>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</si>
  <si>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</si>
  <si>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</si>
  <si>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</si>
  <si>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</si>
  <si>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</si>
  <si>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</si>
  <si>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</si>
  <si>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</si>
  <si>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</si>
  <si>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</si>
  <si>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</si>
  <si>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</si>
  <si>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</si>
  <si>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</si>
  <si>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</si>
  <si>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</si>
  <si>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</si>
  <si>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</si>
  <si>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</si>
  <si>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</si>
  <si>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</si>
  <si>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</si>
  <si>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</si>
  <si>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</si>
  <si>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</si>
  <si>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</si>
  <si>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</si>
  <si>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</si>
  <si>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</si>
  <si>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</si>
  <si>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</si>
  <si>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</si>
  <si>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</si>
  <si>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</si>
  <si>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</si>
  <si>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</si>
  <si>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</si>
  <si>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</si>
  <si>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</si>
  <si>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</si>
  <si>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</si>
  <si>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</si>
  <si>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</si>
  <si>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</si>
  <si>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</si>
  <si>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</si>
  <si>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</si>
  <si>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</si>
  <si>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</si>
  <si>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</si>
  <si>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</si>
  <si>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</si>
  <si>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</si>
  <si>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</si>
  <si>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</si>
  <si>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</si>
  <si>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</si>
  <si>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</si>
  <si>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</si>
  <si>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</si>
  <si>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</si>
  <si>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</si>
  <si>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</si>
  <si>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</si>
  <si>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</si>
  <si>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</si>
  <si>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</si>
  <si>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</si>
  <si>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</si>
  <si>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</si>
  <si>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</si>
  <si>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</si>
  <si>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</si>
  <si>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</si>
  <si>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</si>
  <si>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</si>
  <si>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</si>
  <si>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</si>
  <si>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</si>
  <si>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</si>
  <si>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</si>
  <si>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</si>
  <si>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</si>
  <si>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</si>
  <si>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</si>
  <si>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</si>
  <si>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</si>
  <si>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</si>
  <si>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</si>
  <si>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</si>
  <si>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</si>
  <si>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</si>
  <si>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</si>
  <si>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</si>
  <si>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</si>
  <si>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</si>
  <si>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</si>
  <si>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</si>
  <si>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</si>
  <si>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</si>
  <si>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</si>
  <si>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</si>
  <si>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</si>
  <si>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</si>
  <si>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</si>
  <si>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</si>
  <si>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</si>
  <si>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</si>
  <si>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</si>
  <si>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</si>
  <si>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</si>
  <si>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</si>
  <si>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</si>
  <si>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</si>
  <si>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</si>
  <si>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</si>
  <si>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</si>
  <si>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</si>
  <si>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</si>
  <si>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</si>
  <si>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</si>
  <si>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</si>
  <si>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</si>
  <si>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</si>
  <si>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</si>
  <si>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</si>
  <si>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</si>
  <si>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</si>
  <si>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</si>
  <si>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</si>
  <si>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</si>
  <si>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</si>
  <si>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</si>
  <si>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</si>
  <si>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</si>
  <si>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</si>
  <si>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</si>
  <si>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</si>
  <si>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</si>
  <si>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</si>
  <si>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</si>
  <si>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</si>
  <si>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</si>
  <si>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</si>
  <si>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</si>
  <si>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</si>
  <si>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</si>
  <si>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</si>
  <si>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</si>
  <si>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</si>
  <si>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</si>
  <si>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</si>
  <si>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</si>
  <si>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</si>
  <si>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</si>
  <si>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</si>
  <si>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</si>
  <si>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</si>
  <si>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</si>
  <si>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</si>
  <si>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</si>
  <si>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</si>
  <si>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</si>
  <si>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</si>
  <si>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</si>
  <si>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</si>
  <si>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</si>
  <si>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</si>
  <si>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</si>
  <si>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</si>
  <si>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</si>
  <si>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</si>
  <si>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</si>
  <si>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</si>
  <si>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</si>
  <si>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</si>
  <si>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</si>
  <si>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</si>
  <si>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</si>
  <si>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</si>
  <si>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</si>
  <si>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</si>
  <si>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</si>
  <si>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</si>
  <si>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</si>
  <si>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</si>
  <si>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</si>
  <si>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</si>
  <si>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</si>
  <si>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</si>
  <si>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</si>
  <si>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</si>
  <si>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</si>
  <si>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</si>
  <si>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</si>
  <si>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</si>
  <si>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</si>
  <si>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</si>
  <si>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</si>
  <si>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</si>
  <si>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</si>
  <si>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</si>
  <si>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</si>
  <si>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</si>
  <si>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</si>
  <si>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</si>
  <si>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</si>
  <si>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</si>
  <si>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</si>
  <si>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</si>
  <si>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</si>
  <si>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</si>
  <si>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</si>
  <si>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</si>
  <si>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</si>
  <si>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</si>
  <si>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</si>
  <si>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</si>
  <si>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</si>
  <si>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</si>
  <si>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</si>
  <si>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</si>
  <si>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</si>
  <si>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</si>
  <si>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</si>
  <si>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</si>
  <si>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</si>
  <si>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</si>
  <si>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</si>
  <si>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</si>
  <si>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</si>
  <si>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</si>
  <si>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</si>
  <si>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</si>
  <si>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</si>
  <si>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</si>
  <si>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</si>
  <si>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</si>
  <si>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</si>
  <si>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</si>
  <si>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</si>
  <si>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</si>
  <si>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</si>
  <si>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</si>
  <si>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</si>
  <si>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</si>
  <si>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</si>
  <si>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</si>
  <si>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</si>
  <si>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</si>
  <si>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</si>
  <si>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</si>
  <si>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</si>
  <si>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</si>
  <si>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</si>
  <si>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</si>
  <si>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</si>
  <si>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</si>
  <si>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</si>
  <si>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</si>
  <si>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</si>
  <si>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</si>
  <si>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</si>
  <si>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</si>
  <si>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</si>
  <si>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</si>
  <si>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</si>
  <si>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</si>
  <si>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</si>
  <si>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</si>
  <si>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</si>
  <si>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</si>
  <si>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</si>
  <si>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</si>
  <si>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</si>
  <si>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</si>
  <si>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</si>
  <si>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</si>
  <si>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</si>
  <si>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</si>
  <si>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</si>
  <si>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</si>
  <si>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</si>
  <si>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</si>
  <si>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</si>
  <si>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</si>
  <si>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</si>
  <si>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</si>
  <si>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</si>
  <si>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</si>
  <si>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</si>
  <si>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</si>
  <si>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</si>
  <si>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</si>
  <si>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</si>
  <si>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</si>
  <si>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</si>
  <si>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</si>
  <si>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</si>
  <si>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</si>
  <si>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</si>
  <si>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</si>
  <si>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</si>
  <si>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</si>
  <si>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</si>
  <si>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</si>
  <si>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</si>
  <si>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</si>
  <si>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</si>
  <si>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</si>
  <si>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</si>
  <si>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</si>
  <si>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</si>
  <si>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</si>
  <si>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</si>
  <si>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</si>
  <si>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</si>
  <si>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</si>
  <si>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</si>
  <si>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</si>
  <si>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</si>
  <si>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</si>
  <si>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</si>
  <si>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</si>
  <si>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</si>
  <si>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</si>
  <si>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</si>
  <si>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</si>
  <si>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</si>
  <si>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</si>
  <si>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</si>
  <si>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</si>
  <si>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</si>
  <si>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</si>
  <si>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</si>
  <si>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</si>
  <si>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</si>
  <si>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</si>
  <si>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</si>
  <si>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</si>
  <si>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</si>
  <si>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</si>
  <si>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</si>
  <si>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</si>
  <si>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</si>
  <si>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</si>
  <si>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</si>
  <si>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</si>
  <si>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</si>
  <si>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</si>
  <si>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</si>
  <si>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</si>
  <si>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</si>
  <si>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</si>
  <si>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</si>
  <si>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</si>
  <si>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</si>
  <si>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</si>
  <si>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</si>
  <si>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</si>
  <si>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</si>
  <si>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</si>
  <si>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</si>
  <si>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</si>
  <si>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</si>
  <si>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</si>
  <si>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</si>
  <si>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</si>
  <si>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</si>
  <si>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</si>
  <si>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</si>
  <si>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</si>
  <si>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</si>
  <si>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</si>
  <si>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</si>
  <si>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</si>
  <si>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</si>
  <si>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</si>
  <si>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</si>
  <si>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</si>
  <si>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</si>
  <si>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</si>
  <si>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</si>
  <si>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</si>
  <si>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</si>
  <si>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</si>
  <si>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</si>
  <si>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</si>
  <si>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</si>
  <si>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</si>
  <si>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</si>
  <si>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</si>
  <si>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</si>
  <si>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</si>
  <si>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</si>
  <si>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</si>
  <si>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</si>
  <si>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</si>
  <si>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</si>
  <si>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</si>
  <si>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</si>
  <si>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</si>
  <si>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</si>
  <si>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</si>
  <si>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</si>
  <si>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</si>
  <si>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</si>
  <si>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</si>
  <si>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</si>
  <si>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</si>
  <si>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</si>
  <si>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</si>
  <si>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</si>
  <si>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</si>
  <si>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</si>
  <si>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</si>
  <si>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</si>
  <si>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</si>
  <si>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</si>
  <si>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</si>
  <si>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</si>
  <si>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</si>
  <si>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</si>
  <si>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</si>
  <si>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</si>
  <si>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</si>
  <si>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</si>
  <si>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</si>
  <si>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</si>
  <si>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</si>
  <si>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</si>
  <si>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</si>
  <si>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</si>
  <si>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</si>
  <si>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</si>
  <si>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</si>
  <si>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</si>
  <si>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</si>
  <si>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</si>
  <si>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</si>
  <si>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</si>
  <si>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</si>
  <si>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</si>
  <si>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</si>
  <si>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</si>
  <si>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</si>
  <si>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</si>
  <si>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</si>
  <si>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</si>
  <si>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</si>
  <si>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</si>
  <si>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</si>
  <si>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</si>
  <si>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</si>
  <si>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</si>
  <si>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</si>
  <si>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</si>
  <si>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</si>
  <si>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</si>
  <si>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</si>
  <si>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</si>
  <si>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</si>
  <si>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</si>
  <si>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</si>
  <si>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</si>
  <si>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</si>
  <si>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</si>
  <si>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</si>
  <si>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</si>
  <si>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</si>
  <si>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</si>
  <si>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</si>
  <si>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</si>
  <si>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</si>
  <si>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</si>
  <si>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</si>
  <si>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</si>
  <si>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</si>
  <si>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</si>
  <si>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</si>
  <si>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</si>
  <si>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</si>
  <si>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</si>
  <si>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</si>
  <si>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</si>
  <si>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</si>
  <si>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</si>
  <si>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</si>
  <si>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</si>
  <si>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</si>
  <si>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</si>
  <si>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</si>
  <si>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</si>
  <si>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</si>
  <si>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</si>
  <si>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</si>
  <si>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</si>
  <si>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</si>
  <si>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</si>
  <si>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</si>
  <si>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</si>
  <si>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</si>
  <si>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</si>
  <si>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</si>
  <si>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</si>
  <si>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</si>
  <si>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</si>
  <si>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</si>
  <si>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</si>
  <si>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</si>
  <si>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</si>
  <si>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</si>
  <si>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</si>
  <si>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</si>
  <si>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</si>
  <si>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</si>
  <si>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</si>
  <si>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</si>
  <si>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</si>
  <si>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</si>
  <si>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</si>
  <si>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</si>
  <si>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</si>
  <si>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</si>
  <si>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</si>
  <si>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</si>
  <si>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</si>
  <si>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</si>
  <si>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</si>
  <si>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</si>
  <si>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</si>
  <si>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</si>
  <si>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</si>
  <si>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</si>
  <si>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</si>
  <si>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</si>
  <si>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</si>
  <si>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</si>
  <si>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</si>
  <si>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</si>
  <si>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</si>
  <si>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</si>
  <si>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</si>
  <si>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</si>
  <si>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</si>
  <si>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</si>
  <si>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</si>
  <si>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</si>
  <si>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</si>
  <si>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</si>
  <si>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</si>
  <si>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</si>
  <si>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</si>
  <si>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</si>
  <si>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</si>
  <si>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</si>
  <si>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</si>
  <si>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</si>
  <si>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</si>
  <si>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</si>
  <si>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</si>
  <si>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</si>
  <si>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</si>
  <si>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</si>
  <si>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</si>
  <si>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</si>
  <si>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</si>
  <si>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</si>
  <si>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</si>
  <si>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</si>
  <si>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</si>
  <si>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</si>
  <si>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</si>
  <si>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</si>
  <si>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</si>
  <si>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</si>
  <si>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</si>
  <si>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</si>
  <si>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</si>
  <si>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</si>
  <si>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</si>
  <si>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</si>
  <si>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</si>
  <si>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</si>
  <si>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</si>
  <si>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</si>
  <si>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</si>
  <si>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</si>
  <si>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</si>
  <si>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</si>
  <si>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</si>
  <si>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</si>
  <si>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</si>
  <si>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</si>
  <si>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</si>
  <si>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</si>
  <si>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</si>
  <si>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</si>
  <si>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</si>
  <si>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</si>
  <si>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</si>
  <si>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</si>
  <si>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</si>
  <si>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</si>
  <si>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</si>
  <si>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</si>
  <si>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</si>
  <si>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</si>
  <si>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</si>
  <si>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</si>
  <si>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</si>
  <si>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</si>
  <si>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</si>
  <si>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</si>
  <si>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</si>
  <si>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</si>
  <si>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</si>
  <si>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</si>
  <si>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</si>
  <si>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</si>
  <si>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</si>
  <si>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</si>
  <si>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</si>
  <si>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</si>
  <si>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</si>
  <si>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</si>
  <si>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</si>
  <si>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</si>
  <si>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</si>
  <si>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</si>
  <si>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</si>
  <si>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</si>
  <si>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</si>
  <si>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</si>
  <si>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</si>
  <si>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</si>
  <si>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</si>
  <si>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</si>
  <si>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</si>
  <si>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</si>
  <si>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</si>
  <si>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</si>
  <si>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</si>
  <si>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</si>
  <si>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</si>
  <si>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</si>
  <si>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</si>
  <si>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</si>
  <si>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</si>
  <si>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</si>
  <si>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</si>
  <si>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</si>
  <si>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</si>
  <si>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</si>
  <si>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</si>
  <si>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</si>
  <si>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</si>
  <si>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</si>
  <si>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</si>
  <si>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</si>
  <si>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</si>
  <si>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</si>
  <si>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</si>
  <si>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</si>
  <si>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</si>
  <si>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</si>
  <si>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</si>
  <si>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</si>
  <si>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</si>
  <si>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</si>
  <si>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</si>
  <si>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</si>
  <si>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</si>
  <si>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</si>
  <si>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</si>
  <si>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</si>
  <si>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</si>
  <si>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</si>
  <si>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</si>
  <si>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</si>
  <si>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</si>
  <si>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</si>
  <si>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</si>
  <si>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</si>
  <si>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</si>
  <si>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</si>
  <si>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</si>
  <si>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</si>
  <si>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</si>
  <si>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</si>
  <si>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</si>
  <si>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</si>
  <si>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</si>
  <si>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</si>
  <si>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</si>
  <si>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</si>
  <si>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</si>
  <si>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</si>
  <si>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</si>
  <si>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</si>
  <si>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</si>
  <si>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</si>
  <si>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</si>
  <si>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</si>
  <si>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</si>
  <si>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</si>
  <si>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</si>
  <si>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</si>
  <si>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</si>
  <si>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</si>
  <si>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</si>
  <si>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</si>
  <si>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</si>
  <si>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</si>
  <si>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</si>
  <si>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</si>
  <si>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</si>
  <si>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</si>
  <si>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</si>
  <si>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</si>
  <si>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</si>
  <si>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</si>
  <si>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</si>
  <si>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</si>
  <si>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</si>
  <si>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</si>
  <si>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</si>
  <si>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</si>
  <si>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</si>
  <si>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</si>
  <si>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</si>
  <si>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</si>
  <si>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</si>
  <si>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</si>
  <si>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</si>
  <si>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</si>
  <si>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</si>
  <si>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</si>
  <si>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</si>
  <si>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</si>
  <si>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</si>
  <si>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</si>
  <si>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</si>
  <si>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</si>
  <si>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</si>
  <si>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</si>
  <si>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</si>
  <si>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</si>
  <si>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</si>
  <si>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</si>
  <si>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</si>
  <si>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</si>
  <si>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</si>
  <si>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</si>
  <si>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</si>
  <si>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</si>
  <si>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</si>
  <si>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</si>
  <si>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</si>
  <si>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</si>
  <si>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</si>
  <si>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</si>
  <si>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</si>
  <si>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</si>
  <si>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</si>
  <si>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</si>
  <si>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</si>
  <si>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</si>
  <si>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</si>
  <si>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</si>
  <si>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</si>
  <si>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</si>
  <si>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</si>
  <si>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</si>
  <si>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</si>
  <si>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</si>
  <si>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</si>
  <si>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</si>
  <si>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</si>
  <si>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</si>
  <si>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</si>
  <si>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</si>
  <si>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</si>
  <si>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</si>
  <si>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</si>
  <si>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</si>
  <si>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</si>
  <si>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</si>
  <si>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</si>
  <si>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</si>
  <si>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</si>
  <si>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</si>
  <si>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</si>
  <si>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</si>
  <si>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</si>
  <si>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</si>
  <si>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</si>
  <si>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</si>
  <si>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</si>
  <si>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</si>
  <si>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</si>
  <si>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</si>
  <si>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</si>
  <si>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</si>
  <si>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</si>
  <si>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</si>
  <si>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</si>
  <si>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</si>
  <si>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</si>
  <si>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</si>
  <si>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</si>
  <si>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</si>
  <si>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</si>
  <si>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</si>
  <si>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</si>
  <si>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</si>
  <si>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</si>
  <si>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</si>
  <si>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</si>
  <si>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</si>
  <si>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</si>
  <si>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</si>
  <si>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</si>
  <si>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</si>
  <si>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</si>
  <si>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</si>
  <si>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</si>
  <si>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</si>
  <si>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</si>
  <si>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</si>
  <si>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</si>
  <si>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</si>
  <si>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</si>
  <si>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</si>
  <si>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</si>
  <si>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</si>
  <si>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</si>
  <si>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</si>
  <si>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</si>
  <si>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</si>
  <si>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</si>
  <si>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</si>
  <si>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</si>
  <si>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</si>
  <si>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</si>
  <si>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</si>
  <si>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</si>
  <si>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</si>
  <si>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</si>
  <si>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</si>
  <si>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</si>
  <si>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</si>
  <si>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</si>
  <si>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</si>
  <si>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</si>
  <si>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</si>
  <si>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</si>
  <si>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</si>
  <si>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</si>
  <si>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</si>
  <si>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</si>
  <si>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</si>
  <si>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</si>
  <si>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</si>
  <si>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</si>
  <si>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</si>
  <si>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</si>
  <si>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</si>
  <si>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</si>
  <si>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</si>
  <si>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</si>
  <si>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</si>
  <si>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</si>
  <si>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</si>
  <si>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</si>
  <si>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</si>
  <si>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</si>
  <si>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</si>
  <si>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</si>
  <si>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</si>
  <si>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</si>
  <si>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</si>
  <si>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</si>
  <si>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</si>
  <si>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</si>
  <si>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</si>
  <si>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</si>
  <si>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</si>
  <si>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</si>
  <si>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</si>
  <si>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</si>
  <si>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</si>
  <si>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</si>
  <si>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</si>
  <si>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</si>
  <si>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</si>
  <si>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</si>
  <si>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</si>
  <si>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</si>
  <si>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</si>
  <si>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</si>
  <si>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</si>
  <si>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</si>
  <si>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</si>
  <si>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</si>
  <si>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</si>
  <si>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</si>
  <si>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</si>
  <si>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</si>
  <si>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</si>
  <si>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</si>
  <si>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</si>
  <si>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</si>
  <si>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</si>
  <si>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</si>
  <si>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</si>
  <si>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</si>
  <si>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</si>
  <si>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</si>
  <si>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</si>
  <si>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</si>
  <si>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</si>
  <si>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</si>
  <si>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</si>
  <si>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</si>
  <si>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</si>
  <si>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</si>
  <si>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</si>
  <si>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</si>
  <si>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</si>
  <si>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</si>
  <si>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</si>
  <si>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</si>
  <si>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</si>
  <si>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</si>
  <si>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</si>
  <si>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</si>
  <si>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</si>
  <si>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</si>
  <si>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</si>
  <si>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</si>
  <si>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</si>
  <si>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</si>
  <si>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</si>
  <si>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</si>
  <si>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</si>
  <si>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</si>
  <si>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</si>
  <si>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</si>
  <si>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</si>
  <si>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</si>
  <si>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</si>
  <si>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</si>
  <si>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</si>
  <si>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</si>
  <si>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</si>
  <si>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</si>
  <si>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</si>
  <si>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</si>
  <si>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</si>
  <si>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</si>
  <si>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</si>
  <si>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</si>
  <si>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</si>
  <si>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</si>
  <si>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</si>
  <si>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</si>
  <si>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</si>
  <si>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</si>
  <si>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</si>
  <si>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</si>
  <si>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</si>
  <si>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</si>
  <si>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</si>
  <si>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</si>
  <si>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</si>
  <si>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</si>
  <si>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</si>
  <si>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</si>
  <si>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</si>
  <si>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</si>
  <si>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</si>
  <si>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</si>
  <si>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</si>
  <si>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</si>
  <si>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</si>
  <si>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</si>
  <si>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</si>
  <si>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</si>
  <si>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</si>
  <si>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</si>
  <si>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</si>
  <si>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</si>
  <si>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</si>
  <si>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</si>
  <si>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</si>
  <si>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</si>
  <si>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</si>
  <si>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</si>
  <si>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</si>
  <si>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</si>
  <si>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</si>
  <si>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</si>
  <si>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</si>
  <si>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</si>
  <si>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</si>
  <si>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</si>
  <si>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</si>
  <si>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</si>
  <si>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</si>
  <si>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</si>
  <si>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</si>
  <si>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</si>
  <si>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</si>
  <si>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</si>
  <si>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</si>
  <si>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</si>
  <si>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</si>
  <si>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</si>
  <si>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</si>
  <si>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</si>
  <si>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</si>
  <si>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</si>
  <si>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</si>
  <si>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</si>
  <si>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</si>
  <si>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</si>
  <si>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</si>
  <si>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</si>
  <si>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</si>
  <si>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</si>
  <si>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</si>
  <si>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</si>
  <si>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</si>
  <si>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</si>
  <si>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</si>
  <si>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</si>
  <si>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</si>
  <si>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</si>
  <si>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</si>
  <si>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</si>
  <si>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</si>
  <si>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</si>
  <si>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</si>
  <si>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</si>
  <si>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</si>
  <si>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</si>
  <si>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</si>
  <si>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</si>
  <si>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</si>
  <si>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</si>
  <si>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</si>
  <si>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</si>
  <si>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</si>
  <si>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</si>
  <si>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</si>
  <si>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</si>
  <si>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</si>
  <si>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</si>
  <si>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</si>
  <si>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</si>
  <si>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</si>
  <si>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</si>
  <si>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</si>
  <si>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</si>
  <si>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</si>
  <si>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</si>
  <si>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</si>
  <si>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</si>
  <si>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</si>
  <si>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</si>
  <si>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</si>
  <si>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</si>
  <si>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</si>
  <si>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</si>
  <si>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</si>
  <si>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</si>
  <si>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</si>
  <si>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</si>
  <si>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</si>
  <si>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</si>
  <si>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</si>
  <si>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</si>
  <si>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</si>
  <si>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</si>
  <si>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</si>
  <si>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</si>
  <si>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</si>
  <si>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</si>
  <si>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</si>
  <si>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</si>
  <si>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</si>
  <si>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</si>
  <si>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</si>
  <si>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</si>
  <si>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</si>
  <si>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</si>
  <si>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</si>
  <si>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</si>
  <si>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</si>
  <si>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</si>
  <si>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</si>
  <si>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</si>
  <si>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</si>
  <si>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</si>
  <si>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</si>
  <si>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</si>
  <si>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</si>
  <si>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</si>
  <si>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</si>
  <si>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</si>
  <si>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</si>
  <si>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</si>
  <si>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</si>
  <si>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</si>
  <si>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</si>
  <si>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</si>
  <si>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</si>
  <si>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</si>
  <si>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</si>
  <si>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</si>
  <si>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</si>
  <si>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</si>
  <si>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</si>
  <si>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</si>
  <si>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</si>
  <si>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</si>
  <si>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</si>
  <si>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</si>
  <si>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</si>
  <si>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</si>
  <si>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</si>
  <si>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</si>
  <si>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</si>
  <si>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</si>
  <si>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</si>
  <si>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</si>
  <si>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</si>
  <si>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</si>
  <si>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</si>
  <si>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</si>
  <si>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</si>
  <si>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</si>
  <si>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</si>
  <si>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</si>
  <si>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</si>
  <si>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</si>
  <si>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</si>
  <si>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</si>
  <si>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</si>
  <si>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</si>
  <si>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</si>
  <si>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</si>
  <si>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</si>
  <si>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</si>
  <si>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</si>
  <si>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</si>
  <si>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</si>
  <si>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</si>
  <si>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</si>
  <si>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</si>
  <si>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</si>
  <si>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</si>
  <si>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</si>
  <si>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</si>
  <si>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</si>
  <si>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</si>
  <si>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</si>
  <si>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</si>
  <si>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</si>
  <si>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</si>
  <si>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</si>
  <si>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</si>
  <si>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</si>
  <si>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</si>
  <si>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</si>
  <si>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</si>
  <si>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</si>
  <si>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</si>
  <si>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</si>
  <si>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</si>
  <si>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</si>
  <si>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</si>
  <si>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</si>
  <si>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</si>
  <si>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</si>
  <si>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</si>
  <si>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</si>
  <si>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</si>
  <si>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</si>
  <si>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</si>
  <si>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</si>
  <si>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</si>
  <si>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</si>
  <si>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</si>
  <si>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</si>
  <si>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</si>
  <si>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</si>
  <si>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</si>
  <si>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</si>
  <si>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</si>
  <si>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</si>
  <si>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</si>
  <si>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</si>
  <si>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</si>
  <si>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</si>
  <si>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</si>
  <si>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</si>
  <si>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</si>
  <si>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</si>
  <si>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</si>
  <si>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</si>
  <si>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</si>
  <si>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</si>
  <si>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</si>
  <si>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</si>
  <si>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</si>
  <si>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</si>
  <si>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</si>
  <si>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</si>
  <si>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</si>
  <si>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</si>
  <si>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</si>
  <si>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</si>
  <si>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</si>
  <si>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</si>
  <si>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</si>
  <si>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</si>
  <si>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</si>
  <si>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</si>
  <si>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</si>
  <si>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</si>
  <si>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</si>
  <si>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</si>
  <si>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</si>
  <si>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</si>
  <si>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</si>
  <si>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</si>
  <si>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</si>
  <si>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</si>
  <si>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</si>
  <si>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</si>
  <si>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</si>
  <si>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</si>
  <si>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</si>
  <si>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</si>
  <si>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</si>
  <si>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</si>
  <si>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</si>
  <si>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</si>
  <si>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</si>
  <si>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</si>
  <si>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</si>
  <si>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</si>
  <si>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</si>
  <si>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</si>
  <si>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</si>
  <si>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</si>
  <si>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</si>
  <si>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</si>
  <si>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</si>
  <si>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</si>
  <si>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</si>
  <si>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</si>
  <si>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</si>
  <si>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</si>
  <si>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</si>
  <si>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</si>
  <si>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</si>
  <si>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</si>
  <si>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</si>
  <si>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</si>
  <si>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</si>
  <si>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</si>
  <si>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</si>
  <si>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</si>
  <si>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</si>
  <si>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</si>
  <si>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</si>
  <si>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</si>
  <si>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</si>
  <si>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</si>
  <si>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</si>
  <si>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</si>
  <si>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</si>
  <si>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</si>
  <si>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</si>
  <si>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</si>
  <si>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</si>
  <si>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</si>
  <si>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</si>
  <si>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</si>
  <si>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</si>
  <si>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</si>
  <si>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</si>
  <si>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</si>
  <si>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</si>
  <si>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</si>
  <si>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</si>
  <si>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</si>
  <si>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</si>
  <si>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</si>
  <si>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</si>
  <si>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</si>
  <si>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</si>
  <si>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</si>
  <si>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</si>
  <si>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</si>
  <si>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</si>
  <si>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</si>
  <si>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</si>
  <si>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</si>
  <si>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</si>
  <si>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</si>
  <si>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</si>
  <si>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</si>
  <si>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</si>
  <si>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</si>
  <si>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</si>
  <si>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</si>
  <si>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</si>
  <si>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</si>
  <si>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</si>
  <si>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</si>
  <si>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</si>
  <si>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</si>
  <si>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</si>
  <si>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</si>
  <si>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</si>
  <si>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</si>
  <si>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</si>
  <si>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</si>
  <si>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</si>
  <si>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</si>
  <si>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</si>
  <si>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</si>
  <si>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</si>
  <si>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</si>
  <si>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</si>
  <si>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</si>
  <si>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</si>
  <si>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</si>
  <si>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</si>
  <si>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</si>
  <si>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</si>
  <si>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</si>
  <si>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</si>
  <si>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</si>
  <si>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</si>
  <si>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</si>
  <si>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</si>
  <si>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</si>
  <si>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</si>
  <si>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</si>
  <si>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</si>
  <si>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</si>
  <si>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</si>
  <si>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</si>
  <si>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</si>
  <si>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</si>
  <si>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</si>
  <si>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</si>
  <si>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</si>
  <si>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</si>
  <si>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</si>
  <si>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</si>
  <si>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</si>
  <si>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</si>
  <si>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</si>
  <si>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</si>
  <si>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</si>
  <si>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</si>
  <si>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</si>
  <si>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</si>
  <si>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</si>
  <si>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</si>
  <si>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</si>
  <si>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</si>
  <si>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</si>
  <si>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</si>
  <si>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</si>
  <si>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</si>
  <si>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</si>
  <si>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</si>
  <si>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</si>
  <si>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</si>
  <si>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</si>
  <si>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</si>
  <si>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</si>
  <si>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</si>
  <si>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</si>
  <si>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</si>
  <si>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</si>
  <si>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</si>
  <si>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</si>
  <si>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</si>
  <si>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</si>
  <si>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</si>
  <si>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</si>
  <si>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</si>
  <si>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</si>
  <si>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</si>
  <si>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</si>
  <si>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</si>
  <si>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</si>
  <si>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</si>
  <si>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</si>
  <si>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</si>
  <si>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</si>
  <si>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</si>
  <si>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</si>
  <si>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</si>
  <si>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</si>
  <si>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</si>
  <si>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</si>
  <si>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</si>
  <si>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</si>
  <si>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</si>
  <si>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</si>
  <si>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</si>
  <si>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</si>
  <si>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</si>
  <si>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</si>
  <si>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</si>
  <si>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</si>
  <si>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</si>
  <si>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</si>
  <si>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</si>
  <si>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</si>
  <si>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</si>
  <si>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</si>
  <si>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</si>
  <si>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</si>
  <si>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</si>
  <si>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</si>
  <si>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</si>
  <si>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</si>
  <si>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</si>
  <si>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</si>
  <si>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</si>
  <si>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</si>
  <si>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</si>
  <si>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</si>
  <si>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</si>
  <si>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</si>
  <si>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</si>
  <si>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</si>
  <si>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</si>
  <si>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</si>
  <si>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</si>
  <si>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</si>
  <si>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</si>
  <si>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</si>
  <si>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</si>
  <si>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</si>
  <si>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</si>
  <si>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</si>
  <si>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</si>
  <si>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</si>
  <si>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</si>
  <si>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</si>
  <si>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</si>
  <si>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</si>
  <si>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</si>
  <si>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</si>
  <si>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</si>
  <si>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</si>
  <si>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</si>
  <si>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</si>
  <si>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</si>
  <si>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</si>
  <si>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</si>
  <si>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</si>
  <si>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</si>
  <si>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</si>
  <si>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</si>
  <si>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</si>
  <si>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</si>
  <si>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</si>
  <si>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</si>
  <si>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</si>
  <si>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</si>
  <si>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</si>
  <si>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</si>
  <si>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</si>
  <si>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</si>
  <si>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</si>
  <si>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</si>
  <si>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</si>
  <si>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</si>
  <si>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</si>
  <si>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</si>
  <si>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</si>
  <si>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</si>
  <si>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</si>
  <si>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</si>
  <si>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</si>
  <si>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</si>
  <si>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</si>
  <si>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</si>
  <si>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</si>
  <si>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</si>
  <si>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</si>
  <si>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</si>
  <si>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</si>
  <si>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</si>
  <si>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</si>
  <si>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</si>
  <si>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</si>
  <si>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</si>
  <si>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</si>
  <si>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</si>
  <si>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</si>
  <si>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</si>
  <si>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</si>
  <si>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</si>
  <si>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</si>
  <si>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</si>
  <si>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</si>
  <si>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</si>
  <si>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</si>
  <si>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</si>
  <si>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</si>
  <si>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</si>
  <si>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</si>
  <si>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</si>
  <si>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</si>
  <si>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</si>
  <si>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</si>
  <si>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</si>
  <si>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</si>
  <si>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</si>
  <si>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</si>
  <si>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</si>
  <si>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</si>
  <si>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</si>
  <si>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</si>
  <si>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</si>
  <si>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</si>
  <si>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</si>
  <si>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</si>
  <si>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</si>
  <si>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</si>
  <si>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</si>
  <si>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</si>
  <si>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</si>
  <si>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</si>
  <si>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</si>
  <si>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</si>
  <si>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</si>
  <si>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</si>
  <si>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</si>
  <si>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</si>
  <si>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</si>
  <si>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</si>
  <si>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</si>
  <si>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</si>
  <si>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</si>
  <si>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</si>
  <si>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</si>
  <si>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</si>
  <si>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</si>
  <si>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</si>
  <si>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</si>
  <si>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</si>
  <si>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</si>
  <si>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</si>
  <si>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</si>
  <si>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</si>
  <si>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</si>
  <si>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</si>
  <si>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</si>
  <si>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</si>
  <si>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</si>
  <si>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</si>
  <si>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</si>
  <si>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</si>
  <si>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</si>
  <si>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</si>
  <si>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</si>
  <si>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</si>
  <si>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</si>
  <si>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</si>
  <si>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</si>
  <si>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</si>
  <si>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</si>
  <si>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</si>
  <si>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</si>
  <si>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</si>
  <si>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</si>
  <si>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</si>
  <si>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</si>
  <si>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</si>
  <si>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</si>
  <si>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</si>
  <si>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</si>
  <si>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</si>
  <si>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</si>
  <si>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</si>
  <si>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</si>
  <si>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</si>
  <si>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</si>
  <si>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</si>
  <si>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</si>
  <si>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</si>
  <si>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</si>
  <si>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</si>
  <si>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</si>
  <si>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</si>
  <si>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</si>
  <si>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</si>
  <si>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</si>
  <si>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</si>
  <si>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</si>
  <si>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</si>
  <si>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</si>
  <si>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</si>
  <si>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</si>
  <si>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</si>
  <si>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</si>
  <si>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</si>
  <si>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</si>
  <si>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</si>
  <si>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</si>
  <si>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</si>
  <si>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</si>
  <si>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</si>
  <si>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</si>
  <si>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</si>
  <si>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</si>
  <si>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</si>
  <si>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</si>
  <si>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</si>
  <si>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</si>
  <si>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</si>
  <si>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</si>
  <si>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</si>
  <si>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</si>
  <si>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</si>
  <si>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</si>
  <si>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</si>
  <si>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</si>
  <si>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</si>
  <si>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</si>
  <si>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</si>
  <si>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</si>
  <si>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</si>
  <si>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</si>
  <si>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</si>
  <si>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</si>
  <si>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</si>
  <si>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</si>
  <si>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</si>
  <si>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</si>
  <si>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</si>
  <si>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</si>
  <si>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</si>
  <si>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</si>
  <si>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</si>
  <si>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</si>
  <si>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</si>
  <si>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</si>
  <si>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</si>
  <si>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</si>
  <si>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</si>
  <si>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</si>
  <si>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</si>
  <si>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</si>
  <si>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</si>
  <si>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</si>
  <si>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</si>
  <si>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</si>
  <si>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</si>
  <si>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</si>
  <si>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</si>
  <si>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</si>
  <si>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</si>
  <si>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</si>
  <si>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</si>
  <si>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</si>
  <si>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</si>
  <si>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</si>
  <si>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</si>
  <si>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</si>
  <si>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</si>
  <si>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</si>
  <si>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</si>
  <si>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</si>
  <si>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</si>
  <si>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</si>
  <si>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</si>
  <si>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</si>
  <si>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</si>
  <si>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</si>
  <si>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</si>
  <si>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</si>
  <si>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</si>
  <si>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</si>
  <si>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</si>
  <si>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</si>
  <si>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</si>
  <si>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</si>
  <si>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</si>
  <si>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</si>
  <si>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</si>
  <si>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</si>
  <si>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</si>
  <si>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</si>
  <si>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</si>
  <si>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</si>
  <si>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</si>
  <si>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</si>
  <si>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</si>
  <si>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</si>
  <si>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</si>
  <si>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</si>
  <si>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</si>
  <si>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</si>
  <si>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</si>
  <si>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</si>
  <si>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</si>
  <si>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</si>
  <si>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</si>
  <si>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</si>
  <si>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</si>
  <si>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</si>
  <si>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</si>
  <si>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</si>
  <si>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</si>
  <si>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</si>
  <si>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</si>
  <si>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</si>
  <si>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</si>
  <si>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</si>
  <si>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</si>
  <si>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</si>
  <si>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</si>
  <si>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</si>
  <si>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</si>
  <si>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</si>
  <si>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</si>
  <si>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</si>
  <si>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</si>
  <si>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</si>
  <si>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</si>
  <si>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</si>
  <si>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</si>
  <si>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</si>
  <si>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</si>
  <si>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</si>
  <si>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</si>
  <si>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</si>
  <si>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</si>
  <si>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</si>
  <si>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</si>
  <si>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</si>
  <si>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</si>
  <si>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</si>
  <si>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</si>
  <si>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</si>
  <si>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</si>
  <si>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</si>
  <si>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</si>
  <si>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</si>
  <si>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</si>
  <si>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</si>
  <si>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</si>
  <si>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</si>
  <si>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</si>
  <si>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</si>
  <si>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</si>
  <si>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</si>
  <si>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</si>
  <si>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</si>
  <si>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</si>
  <si>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</si>
  <si>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</si>
  <si>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</si>
  <si>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</si>
  <si>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</si>
  <si>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</si>
  <si>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</si>
  <si>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</si>
  <si>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</si>
  <si>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</si>
  <si>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</si>
  <si>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</si>
  <si>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</si>
  <si>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</si>
  <si>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</si>
  <si>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</si>
  <si>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</si>
  <si>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</si>
  <si>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</si>
  <si>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</si>
  <si>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</si>
  <si>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</si>
  <si>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</si>
  <si>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</si>
  <si>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</si>
  <si>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</si>
  <si>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</si>
  <si>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</si>
  <si>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</si>
  <si>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</si>
  <si>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</si>
  <si>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</si>
  <si>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</si>
  <si>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</si>
  <si>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</si>
  <si>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</si>
  <si>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</si>
  <si>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</si>
  <si>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</si>
  <si>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</si>
  <si>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</si>
  <si>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</si>
  <si>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</si>
  <si>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</si>
  <si>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</si>
  <si>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</si>
  <si>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</si>
  <si>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</si>
  <si>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</si>
  <si>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</si>
  <si>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</si>
  <si>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</si>
  <si>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</si>
  <si>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</si>
  <si>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</si>
  <si>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</si>
  <si>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</si>
  <si>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</si>
  <si>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</si>
  <si>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</si>
  <si>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</si>
  <si>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</si>
  <si>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</si>
  <si>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</si>
  <si>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</si>
  <si>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</si>
  <si>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</si>
  <si>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</si>
  <si>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</si>
  <si>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</si>
  <si>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</si>
  <si>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</si>
  <si>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</si>
  <si>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</si>
  <si>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</si>
  <si>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</si>
  <si>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</si>
  <si>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</si>
  <si>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</si>
  <si>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</si>
  <si>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</si>
  <si>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</si>
  <si>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</si>
  <si>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</si>
  <si>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</si>
  <si>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</si>
  <si>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</si>
  <si>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</si>
  <si>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</si>
  <si>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</si>
  <si>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</si>
  <si>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</si>
  <si>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</si>
  <si>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</si>
  <si>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</si>
  <si>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</si>
  <si>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</si>
  <si>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</si>
  <si>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</si>
  <si>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</si>
  <si>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</si>
  <si>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</si>
  <si>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</si>
  <si>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</si>
  <si>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</si>
  <si>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</si>
  <si>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</si>
  <si>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</si>
  <si>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</si>
  <si>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</si>
  <si>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</si>
  <si>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</si>
  <si>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</si>
  <si>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</si>
  <si>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</si>
  <si>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</si>
  <si>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</si>
  <si>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</si>
  <si>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</si>
  <si>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</si>
  <si>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</si>
  <si>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</si>
  <si>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</si>
  <si>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</si>
  <si>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</si>
  <si>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</si>
  <si>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</si>
  <si>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</si>
  <si>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</si>
  <si>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</si>
  <si>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</si>
  <si>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</si>
  <si>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</si>
  <si>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</si>
  <si>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</si>
  <si>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</si>
  <si>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</si>
  <si>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</si>
  <si>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</si>
  <si>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</si>
  <si>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</si>
  <si>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</si>
  <si>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</si>
  <si>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</si>
  <si>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</si>
  <si>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</si>
  <si>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</si>
  <si>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</si>
  <si>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</si>
  <si>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</si>
  <si>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</si>
  <si>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</si>
  <si>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</si>
  <si>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</si>
  <si>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</si>
  <si>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</si>
  <si>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</si>
  <si>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</si>
  <si>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</si>
  <si>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</si>
  <si>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</si>
  <si>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</si>
  <si>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</si>
  <si>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</si>
  <si>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</si>
  <si>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</si>
  <si>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</si>
  <si>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</si>
  <si>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</si>
  <si>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</si>
  <si>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</si>
  <si>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</si>
  <si>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</si>
  <si>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</si>
  <si>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</si>
  <si>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</si>
  <si>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</si>
  <si>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</si>
  <si>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</si>
  <si>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</si>
  <si>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</si>
  <si>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</si>
  <si>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</si>
  <si>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</si>
  <si>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</si>
  <si>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</si>
  <si>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</si>
  <si>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</si>
  <si>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</si>
  <si>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</si>
  <si>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</si>
  <si>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</si>
  <si>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</si>
  <si>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</si>
  <si>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</si>
  <si>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</si>
  <si>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</si>
  <si>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</si>
  <si>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</si>
  <si>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</si>
  <si>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</si>
  <si>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</si>
  <si>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</si>
  <si>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</si>
  <si>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</si>
  <si>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</si>
  <si>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</si>
  <si>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</si>
  <si>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</si>
  <si>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</si>
  <si>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</si>
  <si>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</si>
  <si>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</si>
  <si>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</si>
  <si>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</si>
  <si>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</si>
  <si>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</si>
  <si>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</si>
  <si>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</si>
  <si>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</si>
  <si>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</si>
  <si>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</si>
  <si>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</si>
  <si>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</si>
  <si>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</si>
  <si>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</si>
  <si>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</si>
  <si>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</si>
  <si>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</si>
  <si>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</si>
  <si>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</si>
  <si>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</si>
  <si>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</si>
  <si>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</si>
  <si>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</si>
  <si>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</si>
  <si>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</si>
  <si>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</si>
  <si>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</si>
  <si>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</si>
  <si>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</si>
  <si>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</si>
  <si>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</si>
  <si>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</si>
  <si>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</si>
  <si>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</si>
  <si>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</si>
  <si>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</si>
  <si>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</si>
  <si>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</si>
  <si>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</si>
  <si>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</si>
  <si>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</si>
  <si>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</si>
  <si>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</si>
  <si>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</si>
  <si>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</si>
  <si>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</si>
  <si>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</si>
  <si>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</si>
  <si>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</si>
  <si>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</si>
  <si>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</si>
  <si>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</si>
  <si>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</si>
  <si>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</si>
  <si>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</si>
  <si>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</si>
  <si>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</si>
  <si>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</si>
  <si>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</si>
  <si>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</si>
  <si>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</si>
  <si>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</si>
  <si>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</si>
  <si>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</si>
  <si>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</si>
  <si>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</si>
  <si>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</si>
  <si>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</si>
  <si>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</si>
  <si>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</si>
  <si>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</si>
  <si>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</si>
  <si>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</si>
  <si>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</si>
  <si>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</si>
  <si>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</si>
  <si>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</si>
  <si>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</si>
  <si>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</si>
  <si>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</si>
  <si>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</si>
  <si>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</si>
  <si>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</si>
  <si>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</si>
  <si>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</si>
  <si>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</si>
  <si>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</si>
  <si>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</si>
  <si>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</si>
  <si>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</si>
  <si>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</si>
  <si>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</si>
  <si>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</si>
  <si>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</si>
  <si>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</si>
  <si>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</si>
  <si>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</si>
  <si>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</si>
  <si>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</si>
  <si>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</si>
  <si>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</si>
  <si>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</si>
  <si>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</si>
  <si>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</si>
  <si>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</si>
  <si>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</si>
  <si>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</si>
  <si>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</si>
  <si>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</si>
  <si>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</si>
  <si>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</si>
  <si>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</si>
  <si>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</si>
  <si>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</si>
  <si>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</si>
  <si>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</si>
  <si>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</si>
  <si>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</si>
  <si>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</si>
  <si>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</si>
  <si>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</si>
  <si>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</si>
  <si>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</si>
  <si>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</si>
  <si>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</si>
  <si>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</si>
  <si>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</si>
  <si>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</si>
  <si>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</si>
  <si>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</si>
  <si>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</si>
  <si>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</si>
  <si>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</si>
  <si>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</si>
  <si>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</si>
  <si>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</si>
  <si>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</si>
  <si>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</si>
  <si>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</si>
  <si>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</si>
  <si>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</si>
  <si>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</si>
  <si>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</si>
  <si>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</si>
  <si>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</si>
  <si>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</si>
  <si>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</si>
  <si>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</si>
  <si>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</si>
  <si>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</si>
  <si>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</si>
  <si>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</si>
  <si>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</si>
  <si>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</si>
  <si>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</si>
  <si>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</si>
  <si>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</si>
  <si>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</si>
  <si>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</si>
  <si>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</si>
  <si>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</si>
  <si>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</si>
  <si>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</si>
  <si>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</si>
  <si>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</si>
  <si>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</si>
  <si>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</si>
  <si>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</si>
  <si>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</si>
  <si>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</si>
  <si>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</si>
  <si>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</si>
  <si>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</si>
  <si>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</si>
  <si>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</si>
  <si>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</si>
  <si>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</si>
  <si>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</si>
  <si>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</si>
  <si>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</si>
  <si>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</si>
  <si>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</si>
  <si>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</si>
  <si>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</si>
  <si>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</si>
  <si>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</si>
  <si>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</si>
  <si>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</si>
  <si>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</si>
  <si>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</si>
  <si>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</si>
  <si>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</si>
  <si>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</si>
  <si>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</si>
  <si>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</si>
  <si>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</si>
  <si>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</si>
  <si>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</si>
  <si>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</si>
  <si>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</si>
  <si>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</si>
  <si>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</si>
  <si>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</si>
  <si>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</si>
  <si>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</si>
  <si>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</si>
  <si>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</si>
  <si>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</si>
  <si>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</si>
  <si>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</si>
  <si>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</si>
  <si>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</si>
  <si>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</si>
  <si>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</si>
  <si>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</si>
  <si>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</si>
  <si>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</si>
  <si>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</si>
  <si>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</si>
  <si>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</si>
  <si>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</si>
  <si>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</si>
  <si>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</si>
  <si>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</si>
  <si>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</si>
  <si>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</si>
  <si>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</si>
  <si>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</si>
  <si>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</si>
  <si>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</si>
  <si>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</si>
  <si>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</si>
  <si>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</si>
  <si>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</si>
  <si>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</si>
  <si>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</si>
  <si>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</si>
  <si>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</si>
  <si>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</si>
  <si>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</si>
  <si>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</si>
  <si>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</si>
  <si>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</si>
  <si>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</si>
  <si>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</si>
  <si>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</si>
  <si>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</si>
  <si>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</si>
  <si>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</si>
  <si>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</si>
  <si>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</si>
  <si>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</si>
  <si>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</si>
  <si>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</si>
  <si>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</si>
  <si>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</si>
  <si>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</si>
  <si>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</si>
  <si>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</si>
  <si>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</si>
  <si>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</si>
  <si>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</si>
  <si>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</si>
  <si>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</si>
  <si>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</si>
  <si>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</si>
  <si>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</si>
  <si>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</si>
  <si>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</si>
  <si>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</si>
  <si>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</si>
  <si>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</si>
  <si>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</si>
  <si>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</si>
  <si>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</si>
  <si>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</si>
  <si>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</si>
  <si>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</si>
  <si>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</si>
  <si>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</si>
  <si>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</si>
  <si>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</si>
  <si>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</si>
  <si>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</si>
  <si>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</si>
  <si>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</si>
  <si>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</si>
  <si>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</si>
  <si>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</si>
  <si>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</si>
  <si>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</si>
  <si>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</si>
  <si>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</si>
  <si>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</si>
  <si>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</si>
  <si>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</si>
  <si>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</si>
  <si>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</si>
  <si>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</si>
  <si>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</si>
  <si>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</si>
  <si>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</si>
  <si>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</si>
  <si>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</si>
  <si>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</si>
  <si>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</si>
  <si>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</si>
  <si>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</si>
  <si>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</si>
  <si>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</si>
  <si>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</si>
  <si>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</si>
  <si>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</si>
  <si>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</si>
  <si>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</si>
  <si>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</si>
  <si>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</si>
  <si>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</si>
  <si>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</si>
  <si>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</si>
  <si>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</si>
  <si>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</si>
  <si>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</si>
  <si>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</si>
  <si>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</si>
  <si>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</si>
  <si>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</si>
  <si>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</si>
  <si>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</si>
  <si>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</si>
  <si>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</si>
  <si>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</si>
  <si>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</si>
  <si>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</si>
  <si>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</si>
  <si>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</si>
  <si>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</si>
  <si>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</si>
  <si>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</si>
  <si>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</si>
  <si>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</si>
  <si>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</si>
  <si>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</si>
  <si>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</si>
  <si>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</si>
  <si>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</si>
  <si>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</si>
  <si>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</si>
  <si>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</si>
  <si>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</si>
  <si>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</si>
  <si>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</si>
  <si>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</si>
  <si>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</si>
  <si>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</si>
  <si>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</si>
  <si>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</si>
  <si>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</si>
  <si>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</si>
  <si>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</si>
  <si>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</si>
  <si>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</si>
  <si>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</si>
  <si>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</si>
  <si>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</si>
  <si>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</si>
  <si>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</si>
  <si>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</si>
  <si>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</si>
  <si>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</si>
  <si>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</si>
  <si>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</si>
  <si>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</si>
  <si>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</si>
  <si>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</si>
  <si>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</si>
  <si>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</si>
  <si>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</si>
  <si>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</si>
  <si>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</si>
  <si>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</si>
  <si>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</si>
  <si>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</si>
  <si>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</si>
  <si>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</si>
  <si>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</si>
  <si>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</si>
  <si>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</si>
  <si>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</si>
  <si>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</si>
  <si>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</si>
  <si>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</si>
  <si>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</si>
  <si>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</si>
  <si>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</si>
  <si>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</si>
  <si>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</si>
  <si>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</si>
  <si>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</si>
  <si>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</si>
  <si>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</si>
  <si>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</si>
  <si>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</si>
  <si>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</si>
  <si>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</si>
  <si>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</si>
  <si>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</si>
  <si>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</si>
  <si>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</si>
  <si>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</si>
  <si>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</si>
  <si>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</si>
  <si>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</si>
  <si>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</si>
  <si>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</si>
  <si>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</si>
  <si>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</si>
  <si>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</si>
  <si>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</si>
  <si>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</si>
  <si>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</si>
  <si>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</si>
  <si>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</si>
  <si>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</si>
  <si>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</si>
  <si>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</si>
  <si>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</si>
  <si>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</si>
  <si>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</si>
  <si>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</si>
  <si>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</si>
  <si>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</si>
  <si>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</si>
  <si>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</si>
  <si>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</si>
  <si>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</si>
  <si>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</si>
  <si>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</si>
  <si>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</si>
  <si>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</si>
  <si>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</si>
  <si>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</si>
  <si>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</si>
  <si>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</si>
  <si>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</si>
  <si>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</si>
  <si>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</si>
  <si>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</si>
  <si>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</si>
  <si>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</si>
  <si>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</si>
  <si>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</si>
  <si>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</si>
  <si>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</si>
  <si>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</si>
  <si>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</si>
  <si>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</si>
  <si>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</si>
  <si>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</si>
  <si>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</si>
  <si>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</si>
  <si>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</si>
  <si>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</si>
  <si>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</si>
  <si>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</si>
  <si>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</si>
  <si>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</si>
  <si>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</si>
  <si>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</si>
  <si>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</si>
  <si>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</si>
  <si>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</si>
  <si>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</si>
  <si>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</si>
  <si>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</si>
  <si>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</si>
  <si>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</si>
  <si>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</si>
  <si>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</si>
  <si>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</si>
  <si>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</si>
  <si>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</si>
  <si>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</si>
  <si>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</si>
  <si>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</si>
  <si>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</si>
  <si>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</si>
  <si>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</si>
  <si>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</si>
  <si>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</si>
  <si>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</si>
  <si>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</si>
  <si>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</si>
  <si>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</si>
  <si>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</si>
  <si>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</si>
  <si>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</si>
  <si>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</si>
  <si>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</si>
  <si>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</si>
  <si>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</si>
  <si>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</si>
  <si>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</si>
  <si>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</si>
  <si>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</si>
  <si>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</si>
  <si>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</si>
  <si>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</si>
  <si>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</si>
  <si>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</si>
  <si>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</si>
  <si>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</si>
  <si>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</si>
  <si>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</si>
  <si>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</si>
  <si>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</si>
  <si>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</si>
  <si>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</si>
  <si>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</si>
  <si>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</si>
  <si>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</si>
  <si>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</si>
  <si>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</si>
  <si>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</si>
  <si>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</si>
  <si>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</si>
  <si>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</si>
  <si>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</si>
  <si>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</si>
  <si>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</si>
  <si>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</si>
  <si>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</si>
  <si>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</si>
  <si>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</si>
  <si>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</si>
  <si>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</si>
  <si>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</si>
  <si>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</si>
  <si>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</si>
  <si>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</si>
  <si>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</si>
  <si>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</si>
  <si>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</si>
  <si>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</si>
  <si>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</si>
  <si>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</si>
  <si>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</si>
  <si>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</si>
  <si>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</si>
  <si>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</si>
  <si>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</si>
  <si>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</si>
  <si>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</si>
  <si>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</si>
  <si>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</si>
  <si>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</si>
  <si>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</si>
  <si>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</si>
  <si>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</si>
  <si>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</si>
  <si>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</si>
  <si>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</si>
  <si>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</si>
  <si>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</si>
  <si>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</si>
  <si>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</si>
  <si>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</si>
  <si>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</si>
  <si>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</si>
  <si>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</si>
  <si>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</si>
  <si>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</si>
  <si>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</si>
  <si>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</si>
  <si>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</si>
  <si>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</si>
  <si>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</si>
  <si>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</si>
  <si>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</si>
  <si>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</si>
  <si>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</si>
  <si>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</si>
  <si>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</si>
  <si>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</si>
  <si>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</si>
  <si>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</si>
  <si>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</si>
  <si>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</si>
  <si>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</si>
  <si>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</si>
  <si>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</si>
  <si>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</si>
  <si>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</si>
  <si>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</si>
  <si>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</si>
  <si>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</si>
  <si>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</si>
  <si>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</si>
  <si>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</si>
  <si>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</si>
  <si>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</si>
  <si>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</si>
  <si>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</si>
  <si>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</si>
  <si>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</si>
  <si>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</si>
  <si>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</si>
  <si>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</si>
  <si>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</si>
  <si>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</si>
  <si>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</si>
  <si>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</si>
  <si>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</si>
  <si>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</si>
  <si>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</si>
  <si>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</si>
  <si>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</si>
  <si>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</si>
  <si>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</si>
  <si>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</si>
  <si>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</si>
  <si>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</si>
  <si>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</si>
  <si>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</si>
  <si>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</si>
  <si>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</si>
  <si>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</si>
  <si>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</si>
  <si>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</si>
  <si>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</si>
  <si>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</si>
  <si>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</si>
  <si>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</si>
  <si>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</si>
  <si>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</si>
  <si>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</si>
  <si>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</si>
  <si>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</si>
  <si>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</si>
  <si>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</si>
  <si>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</si>
  <si>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</si>
  <si>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</si>
  <si>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</si>
  <si>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</si>
  <si>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</si>
  <si>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</si>
  <si>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</si>
  <si>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</si>
  <si>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</si>
  <si>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</si>
  <si>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</si>
  <si>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</si>
  <si>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</si>
  <si>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</si>
  <si>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</si>
  <si>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</si>
  <si>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</si>
  <si>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</si>
  <si>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</si>
  <si>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</si>
  <si>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</si>
  <si>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</si>
  <si>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</si>
  <si>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</si>
  <si>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</si>
  <si>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</si>
  <si>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</si>
  <si>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</si>
  <si>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</si>
  <si>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</si>
  <si>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</si>
  <si>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</si>
  <si>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</si>
  <si>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</si>
  <si>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</si>
  <si>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</si>
  <si>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</si>
  <si>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</si>
  <si>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</si>
  <si>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</si>
  <si>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</si>
  <si>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</si>
  <si>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</si>
  <si>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</si>
  <si>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</si>
  <si>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</si>
  <si>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</si>
  <si>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</si>
  <si>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</si>
  <si>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</si>
  <si>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</si>
  <si>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</si>
  <si>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</si>
  <si>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</si>
  <si>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</si>
  <si>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</si>
  <si>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</si>
  <si>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</si>
  <si>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</si>
  <si>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</si>
  <si>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</si>
  <si>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</si>
  <si>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</si>
  <si>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</si>
  <si>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</si>
  <si>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</si>
  <si>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</si>
  <si>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</si>
  <si>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</si>
  <si>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</si>
  <si>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</si>
  <si>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</si>
  <si>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</si>
  <si>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</si>
  <si>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</si>
  <si>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</si>
  <si>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</si>
  <si>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</si>
  <si>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</si>
  <si>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</si>
  <si>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</si>
  <si>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</si>
  <si>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</si>
  <si>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</si>
  <si>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</si>
  <si>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</si>
  <si>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</si>
  <si>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</si>
  <si>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</si>
  <si>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</si>
  <si>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</si>
  <si>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</si>
  <si>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</si>
  <si>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</si>
  <si>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</si>
  <si>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</si>
  <si>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</si>
  <si>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</si>
  <si>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</si>
  <si>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</si>
  <si>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</si>
  <si>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</si>
  <si>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</si>
  <si>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</si>
  <si>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</si>
  <si>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</si>
  <si>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</si>
  <si>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</si>
  <si>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</si>
  <si>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</si>
  <si>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</si>
  <si>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</si>
  <si>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</si>
  <si>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</si>
  <si>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</si>
  <si>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</si>
  <si>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</si>
  <si>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</si>
  <si>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</si>
  <si>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</si>
  <si>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</si>
  <si>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</si>
  <si>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</si>
  <si>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</si>
  <si>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</si>
  <si>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</si>
  <si>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</si>
  <si>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</si>
  <si>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</si>
  <si>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</si>
  <si>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</si>
  <si>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</si>
  <si>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</si>
  <si>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</si>
  <si>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</si>
  <si>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</si>
  <si>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</si>
  <si>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</si>
  <si>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</si>
  <si>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</si>
  <si>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</si>
  <si>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</si>
  <si>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</si>
  <si>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</si>
  <si>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</si>
  <si>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</si>
  <si>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</si>
  <si>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</si>
  <si>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</si>
  <si>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</si>
  <si>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</si>
  <si>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</si>
  <si>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</si>
  <si>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</si>
  <si>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</si>
  <si>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</si>
  <si>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</si>
  <si>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</si>
  <si>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</si>
  <si>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</si>
  <si>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</si>
  <si>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</si>
  <si>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</si>
  <si>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</si>
  <si>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</si>
  <si>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</si>
  <si>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</si>
  <si>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</si>
  <si>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</si>
  <si>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</si>
  <si>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</si>
  <si>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</si>
  <si>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</si>
  <si>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</si>
  <si>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</si>
  <si>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</si>
  <si>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</si>
  <si>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</si>
  <si>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</si>
  <si>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</si>
  <si>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</si>
  <si>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</si>
  <si>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</si>
  <si>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</si>
  <si>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</si>
  <si>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</si>
  <si>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</si>
  <si>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</si>
  <si>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</si>
  <si>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</si>
  <si>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</si>
  <si>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</si>
  <si>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</si>
  <si>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</si>
  <si>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</si>
  <si>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</si>
  <si>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</si>
  <si>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</si>
  <si>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</si>
  <si>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</si>
  <si>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</si>
  <si>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</si>
  <si>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</si>
  <si>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</si>
  <si>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</si>
  <si>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</si>
  <si>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</si>
  <si>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</si>
  <si>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</si>
  <si>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</si>
  <si>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</si>
  <si>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</si>
  <si>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</si>
  <si>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</si>
  <si>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</si>
  <si>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</si>
  <si>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</si>
  <si>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</si>
  <si>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</si>
  <si>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</si>
  <si>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</si>
  <si>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</si>
  <si>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</si>
  <si>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</si>
  <si>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</si>
  <si>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</si>
  <si>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</si>
  <si>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</si>
  <si>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</si>
  <si>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</si>
  <si>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</si>
  <si>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</si>
  <si>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</si>
  <si>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</si>
  <si>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</si>
  <si>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</si>
  <si>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</si>
  <si>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</si>
  <si>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</si>
  <si>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</si>
  <si>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</si>
  <si>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</si>
  <si>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</si>
  <si>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</si>
  <si>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</si>
  <si>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</si>
  <si>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</si>
  <si>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</si>
  <si>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</si>
  <si>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</si>
  <si>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</si>
  <si>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</si>
  <si>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</si>
  <si>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</si>
  <si>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</si>
  <si>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</si>
  <si>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</si>
  <si>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</si>
  <si>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</si>
  <si>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</si>
  <si>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</si>
  <si>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</si>
  <si>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</si>
  <si>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</si>
  <si>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</si>
  <si>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</si>
  <si>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</si>
  <si>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</si>
  <si>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</si>
  <si>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</si>
  <si>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</si>
  <si>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</si>
  <si>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</si>
  <si>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</si>
  <si>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</si>
  <si>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</si>
  <si>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</si>
  <si>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</si>
  <si>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</si>
  <si>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</si>
  <si>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</si>
  <si>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</si>
  <si>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</si>
  <si>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</si>
  <si>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</si>
  <si>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</si>
  <si>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</si>
  <si>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</si>
  <si>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</si>
  <si>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</si>
  <si>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</si>
  <si>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</si>
  <si>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</si>
  <si>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</si>
  <si>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</si>
  <si>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</si>
  <si>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</si>
  <si>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</si>
  <si>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</si>
  <si>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</si>
  <si>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</si>
  <si>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</si>
  <si>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</si>
  <si>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</si>
  <si>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</si>
  <si>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</si>
  <si>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</si>
  <si>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</si>
  <si>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</si>
  <si>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</si>
  <si>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</si>
  <si>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</si>
  <si>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</si>
  <si>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</si>
  <si>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</si>
  <si>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</si>
  <si>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</si>
  <si>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</si>
  <si>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</si>
  <si>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</si>
  <si>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</si>
  <si>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</si>
  <si>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</si>
  <si>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</si>
  <si>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</si>
  <si>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</si>
  <si>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</si>
  <si>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</si>
  <si>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</si>
  <si>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</si>
  <si>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</si>
  <si>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</si>
  <si>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</si>
  <si>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</si>
  <si>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</si>
  <si>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</si>
  <si>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</si>
  <si>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</si>
  <si>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</si>
  <si>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</si>
  <si>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</si>
  <si>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</si>
  <si>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</si>
  <si>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</si>
  <si>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</si>
  <si>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</si>
  <si>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</si>
  <si>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</si>
  <si>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</si>
  <si>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</si>
  <si>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</si>
  <si>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</si>
  <si>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</si>
  <si>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</si>
  <si>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</si>
  <si>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State</t>
  </si>
  <si>
    <t>(All)</t>
  </si>
  <si>
    <t>Count of Sub-Category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</si>
  <si>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</si>
  <si>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</si>
  <si>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</si>
  <si>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</si>
  <si>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</si>
  <si>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</si>
  <si>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</si>
  <si>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</si>
  <si>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</si>
  <si>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</si>
  <si>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</si>
  <si>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</si>
  <si>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</si>
  <si>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</si>
  <si>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</si>
  <si>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</si>
  <si>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</si>
  <si>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</si>
  <si>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</si>
  <si>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</si>
  <si>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</si>
  <si>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</si>
  <si>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</si>
  <si>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</si>
  <si>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</si>
  <si>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</si>
  <si>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</si>
  <si>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</si>
  <si>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</si>
  <si>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</si>
  <si>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</si>
  <si>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</si>
  <si>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</si>
  <si>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</si>
  <si>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</si>
  <si>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</si>
  <si>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</si>
  <si>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</si>
  <si>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</si>
  <si>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</si>
  <si>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</si>
  <si>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</si>
  <si>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</si>
  <si>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Start Date</t>
  </si>
  <si>
    <t>Goal</t>
  </si>
  <si>
    <t>Total Projects</t>
  </si>
  <si>
    <t>% Successful</t>
  </si>
  <si>
    <t>% Failed</t>
  </si>
  <si>
    <t>% Canceled</t>
  </si>
  <si>
    <t># Successful</t>
  </si>
  <si>
    <t># Failed</t>
  </si>
  <si>
    <t># Canceled</t>
  </si>
  <si>
    <t>45000 to 49999</t>
  </si>
  <si>
    <t>Less than 1000</t>
  </si>
  <si>
    <t>Greater than or equal to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</si>
  <si>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</si>
  <si>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</si>
  <si>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</si>
  <si>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</si>
  <si>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</si>
  <si>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</si>
  <si>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</si>
  <si>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</si>
  <si>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</si>
  <si>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Success Rate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</si>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</sst>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9" fontId="4" fillId="0" borderId="0" xfId="1" applyFont="1"/>
    <xf numFmtId="0" fontId="4" fillId="0" borderId="0" xfId="0" applyFont="1"/>
    <xf numFmtId="44" fontId="0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1" applyFont="1"/>
  </cellXfs>
  <cellStyles count="3">
    <cellStyle name="Currency" xfId="2" builtinId="4"/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JB.xlsx]Pivot Table 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Campaign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EBB-AED1-C6EFC13FD672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E-4EBB-AED1-C6EFC13FD672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E-4EBB-AED1-C6EFC13FD672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E-4EBB-AED1-C6EFC13F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667824"/>
        <c:axId val="615656688"/>
      </c:barChart>
      <c:catAx>
        <c:axId val="391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56688"/>
        <c:crosses val="autoZero"/>
        <c:auto val="1"/>
        <c:lblAlgn val="ctr"/>
        <c:lblOffset val="100"/>
        <c:noMultiLvlLbl val="0"/>
      </c:catAx>
      <c:valAx>
        <c:axId val="61565668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JB.xlsx]Pivot Table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</a:t>
            </a:r>
            <a:r>
              <a:rPr lang="en-US" baseline="0"/>
              <a:t> Campaign by Sub-category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0-4549-B472-5CA359C423E9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0-4549-B472-5CA359C423E9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0-4549-B472-5CA359C423E9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0-4549-B472-5CA359C4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506128"/>
        <c:axId val="242953168"/>
      </c:barChart>
      <c:catAx>
        <c:axId val="569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53168"/>
        <c:crosses val="autoZero"/>
        <c:auto val="1"/>
        <c:lblAlgn val="ctr"/>
        <c:lblOffset val="100"/>
        <c:noMultiLvlLbl val="0"/>
      </c:catAx>
      <c:valAx>
        <c:axId val="2429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JB.xlsx]Pivot Table 3!PivotTable7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Campaign by Start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'Pivot Table 3'!$B$6:$B$15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7-48DB-B327-3773DB629C4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'Pivot Table 3'!$C$6:$C$15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7-48DB-B327-3773DB629C44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'Pivot Table 3'!$D$6:$D$15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7-48DB-B327-3773DB629C44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'Pivot Table 3'!$E$6:$E$15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7-48DB-B327-3773DB62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12368"/>
        <c:axId val="724551440"/>
      </c:lineChart>
      <c:catAx>
        <c:axId val="6535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1440"/>
        <c:crosses val="autoZero"/>
        <c:auto val="1"/>
        <c:lblAlgn val="ctr"/>
        <c:lblOffset val="100"/>
        <c:noMultiLvlLbl val="0"/>
      </c:catAx>
      <c:valAx>
        <c:axId val="724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Goal vs State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Bonus!$H$2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0.98170731707317072</c:v>
                </c:pt>
                <c:pt idx="1">
                  <c:v>0.66584967320261434</c:v>
                </c:pt>
                <c:pt idx="2">
                  <c:v>0.55155875299760193</c:v>
                </c:pt>
                <c:pt idx="3">
                  <c:v>0.47794117647058826</c:v>
                </c:pt>
                <c:pt idx="4">
                  <c:v>0.51351351351351349</c:v>
                </c:pt>
                <c:pt idx="5">
                  <c:v>0.51428571428571423</c:v>
                </c:pt>
                <c:pt idx="6">
                  <c:v>0.33333333333333331</c:v>
                </c:pt>
                <c:pt idx="7">
                  <c:v>0.46153846153846156</c:v>
                </c:pt>
                <c:pt idx="8">
                  <c:v>0.2857142857142857</c:v>
                </c:pt>
                <c:pt idx="9">
                  <c:v>0.625</c:v>
                </c:pt>
                <c:pt idx="10">
                  <c:v>0.3</c:v>
                </c:pt>
                <c:pt idx="11">
                  <c:v>0.13647642679900746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4-491B-8F9E-ABAA3DF070B2}"/>
            </c:ext>
          </c:extLst>
        </c:ser>
        <c:ser>
          <c:idx val="1"/>
          <c:order val="1"/>
          <c:tx>
            <c:strRef>
              <c:f>Bonus!$I$2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0</c:v>
                </c:pt>
                <c:pt idx="1">
                  <c:v>0.29166666666666669</c:v>
                </c:pt>
                <c:pt idx="2">
                  <c:v>0.38369304556354916</c:v>
                </c:pt>
                <c:pt idx="3">
                  <c:v>0.43382352941176472</c:v>
                </c:pt>
                <c:pt idx="4">
                  <c:v>0.43243243243243246</c:v>
                </c:pt>
                <c:pt idx="5">
                  <c:v>0.45714285714285713</c:v>
                </c:pt>
                <c:pt idx="6">
                  <c:v>0.625</c:v>
                </c:pt>
                <c:pt idx="7">
                  <c:v>0.46153846153846156</c:v>
                </c:pt>
                <c:pt idx="8">
                  <c:v>0.5714285714285714</c:v>
                </c:pt>
                <c:pt idx="9">
                  <c:v>0.375</c:v>
                </c:pt>
                <c:pt idx="10">
                  <c:v>0.5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4-491B-8F9E-ABAA3DF070B2}"/>
            </c:ext>
          </c:extLst>
        </c:ser>
        <c:ser>
          <c:idx val="2"/>
          <c:order val="2"/>
          <c:tx>
            <c:strRef>
              <c:f>Bonus!$J$2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Bonus!$J$3:$J$14</c:f>
              <c:numCache>
                <c:formatCode>0%</c:formatCode>
                <c:ptCount val="12"/>
                <c:pt idx="0">
                  <c:v>1.8292682926829267E-2</c:v>
                </c:pt>
                <c:pt idx="1">
                  <c:v>4.2483660130718956E-2</c:v>
                </c:pt>
                <c:pt idx="2">
                  <c:v>6.4748201438848921E-2</c:v>
                </c:pt>
                <c:pt idx="3">
                  <c:v>8.8235294117647065E-2</c:v>
                </c:pt>
                <c:pt idx="4">
                  <c:v>5.4054054054054057E-2</c:v>
                </c:pt>
                <c:pt idx="5">
                  <c:v>2.8571428571428571E-2</c:v>
                </c:pt>
                <c:pt idx="6">
                  <c:v>4.1666666666666664E-2</c:v>
                </c:pt>
                <c:pt idx="7">
                  <c:v>7.6923076923076927E-2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</c:v>
                </c:pt>
                <c:pt idx="11">
                  <c:v>0.8635235732009926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4-491B-8F9E-ABAA3DF0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62480"/>
        <c:axId val="617509056"/>
      </c:lineChart>
      <c:catAx>
        <c:axId val="650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9056"/>
        <c:crosses val="autoZero"/>
        <c:auto val="1"/>
        <c:lblAlgn val="ctr"/>
        <c:lblOffset val="100"/>
        <c:noMultiLvlLbl val="0"/>
      </c:catAx>
      <c:valAx>
        <c:axId val="61750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73855</xdr:colOff>
      <xdr:row>0</xdr:row>
      <xdr:rowOff>66820</xdr:rowOff>
    </xdr:from>
    <xdr:to>
      <xdr:col>13</xdr:col>
      <xdr:colOff>520505</xdr:colOff>
      <xdr:row>18</xdr:row>
      <xdr:rowOff>98473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BBE1C-BB19-4ECF-BFB5-9CB192939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116058</xdr:colOff>
      <xdr:row>0</xdr:row>
      <xdr:rowOff>59786</xdr:rowOff>
    </xdr:from>
    <xdr:to>
      <xdr:col>16</xdr:col>
      <xdr:colOff>626013</xdr:colOff>
      <xdr:row>20</xdr:row>
      <xdr:rowOff>42203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BE3A5-AB1B-4CFC-BD83-E0218C9D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101990</xdr:colOff>
      <xdr:row>0</xdr:row>
      <xdr:rowOff>109024</xdr:rowOff>
    </xdr:from>
    <xdr:to>
      <xdr:col>15</xdr:col>
      <xdr:colOff>288388</xdr:colOff>
      <xdr:row>18</xdr:row>
      <xdr:rowOff>175845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46AD4-122F-4076-B0B1-32CD48B8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10550</xdr:rowOff>
    </xdr:from>
    <xdr:to>
      <xdr:col>10</xdr:col>
      <xdr:colOff>7034</xdr:colOff>
      <xdr:row>31</xdr:row>
      <xdr:rowOff>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CC791-E4A8-4180-B2C1-EC46C536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.baquiax" refreshedDate="43659.659206481483" createdVersion="6" refreshedVersion="6" minRefreshableVersion="3" recordCount="4114" xr:uid="{761D103D-EB3B-42AF-88C1-323374A7A993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08D34-ADD2-4770-9DFF-4E1778B3F3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Category" colHeaderCaption="State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6366E-9C4E-4BA2-AAEA-A1E1B69BE64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Sub-Category" colHeaderCaption="State">
  <location ref="A3:F4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showAll="0"/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-Category" fld="19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4BCC1-A6BD-4289-B6E2-7111A649680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Start Date" colHeaderCaption="State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1"/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stat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80C26-C79B-4B9F-B05D-EB846DD7F105}" name="Table1" displayName="Table1" ref="C2:J14" totalsRowShown="0" dataDxfId="3" dataCellStyle="Percent">
  <autoFilter ref="C2:J14" xr:uid="{33F24F58-EBE1-48A1-AC28-9C426F0CDEEB}"/>
  <tableColumns count="8">
    <tableColumn id="1" xr3:uid="{73B136A3-DE8B-40D9-A5F4-88A5C6585193}" name="Goal"/>
    <tableColumn id="2" xr3:uid="{2F4D8C38-4672-464A-9537-31749274648B}" name="# Successful"/>
    <tableColumn id="3" xr3:uid="{11E4D155-6B85-4013-8E27-243491A0B205}" name="# Failed"/>
    <tableColumn id="4" xr3:uid="{C78B07BC-7C05-4162-A900-1D0B8CD5E781}" name="# Canceled"/>
    <tableColumn id="5" xr3:uid="{606E1300-F82F-4C40-AB23-FA9CA00FBCBF}" name="Total Projects">
      <calculatedColumnFormula>SUM(D3:F3)</calculatedColumnFormula>
    </tableColumn>
    <tableColumn id="6" xr3:uid="{9949A1FE-E23C-46DA-A146-F0A547495E27}" name="% Successful" dataDxfId="2" dataCellStyle="Percent">
      <calculatedColumnFormula>D3/$G3</calculatedColumnFormula>
    </tableColumn>
    <tableColumn id="7" xr3:uid="{DC811604-DA95-4E27-AF99-CE102568AFA8}" name="% Failed" dataDxfId="1" dataCellStyle="Percent">
      <calculatedColumnFormula>E3/$G3</calculatedColumnFormula>
    </tableColumn>
    <tableColumn id="8" xr3:uid="{15BFFF0A-64E4-494A-B280-D1058838E00F}" name="% Canceled" dataDxfId="0" dataCellStyle="Percent">
      <calculatedColumnFormula>F3/$G3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L1" zoomScale="70" zoomScaleNormal="70" workbookViewId="0">
      <selection activeCell="O2" sqref="O2"/>
    </sheetView>
  </sheetViews>
  <sheetFormatPr defaultRowHeight="14.4" x14ac:dyDescent="0.3"/>
  <cols>
    <col min="2" max="2" width="38.3984375" style="3" customWidth="1"/>
    <col min="3" max="3" width="40.296875" style="3" customWidth="1"/>
    <col min="5" max="5" width="16.3984375" customWidth="1"/>
    <col min="6" max="6" width="21.296875" customWidth="1"/>
    <col min="7" max="7" width="17.8984375" customWidth="1"/>
    <col min="8" max="8" width="19.8984375" customWidth="1"/>
    <col min="9" max="9" width="19.296875" customWidth="1"/>
    <col min="10" max="10" width="17.8984375" customWidth="1"/>
    <col min="11" max="11" width="28.69921875" bestFit="1" customWidth="1"/>
    <col min="12" max="12" width="27.3984375" bestFit="1" customWidth="1"/>
    <col min="13" max="13" width="15.3984375" customWidth="1"/>
    <col min="14" max="14" width="24.59765625" customWidth="1"/>
    <col min="15" max="15" width="36.3984375" customWidth="1"/>
    <col min="16" max="16" width="41.09765625" customWidth="1"/>
    <col min="17" max="17" width="19.69921875" style="7" bestFit="1" customWidth="1"/>
    <col min="18" max="18" width="21.59765625" bestFit="1" customWidth="1"/>
    <col min="19" max="19" width="12.5" bestFit="1" customWidth="1"/>
    <col min="20" max="20" width="17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8365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1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2">
        <f>(J2/86400)+DATE(1970,1,1)</f>
        <v>42177.007071759261</v>
      </c>
      <c r="L2" s="12">
        <f>(I2/86400)+DATE(1970,1,1)</f>
        <v>42208.125</v>
      </c>
      <c r="M2" t="b">
        <v>0</v>
      </c>
      <c r="N2">
        <v>182</v>
      </c>
      <c r="O2" t="b">
        <v>1</v>
      </c>
      <c r="P2" t="s">
        <v>8265</v>
      </c>
      <c r="Q2" s="6">
        <f t="shared" ref="Q2:Q65" si="0">E2/D2</f>
        <v>1.3685882352941177</v>
      </c>
      <c r="R2" s="8">
        <f t="shared" ref="R2:R65" si="1">E2/N2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2">
        <f t="shared" ref="K3:K66" si="2">(J3/86400)+DATE(1970,1,1)</f>
        <v>42766.600497685184</v>
      </c>
      <c r="L3" s="12">
        <f t="shared" ref="L3:L66" si="3">(I3/86400)+DATE(1970,1,1)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6">
        <f t="shared" si="0"/>
        <v>1.4260827250608272</v>
      </c>
      <c r="R3" s="8">
        <f t="shared" si="1"/>
        <v>185.48101265822785</v>
      </c>
      <c r="S3" t="str">
        <f t="shared" ref="S3:S66" si="4">LEFT(P3,FIND("/",P3)-1)</f>
        <v>film &amp; video</v>
      </c>
      <c r="T3" t="str">
        <f t="shared" ref="T3:T66" si="5">RIGHT(P3,LEN(P3)-FIND("/",P3))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2">
        <f t="shared" si="2"/>
        <v>42405.702349537038</v>
      </c>
      <c r="L4" s="12">
        <f t="shared" si="3"/>
        <v>42415.702349537038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0"/>
        <v>1.05</v>
      </c>
      <c r="R4" s="8">
        <f t="shared" si="1"/>
        <v>15</v>
      </c>
      <c r="S4" t="str">
        <f t="shared" si="4"/>
        <v>film &amp; video</v>
      </c>
      <c r="T4" t="str">
        <f t="shared" si="5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2">
        <f t="shared" si="2"/>
        <v>41828.515127314815</v>
      </c>
      <c r="L5" s="12">
        <f t="shared" si="3"/>
        <v>41858.515127314815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0"/>
        <v>1.0389999999999999</v>
      </c>
      <c r="R5" s="8">
        <f t="shared" si="1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2">
        <f t="shared" si="2"/>
        <v>42327.834247685183</v>
      </c>
      <c r="L6" s="12">
        <f t="shared" si="3"/>
        <v>42357.834247685183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0"/>
        <v>1.2299154545454545</v>
      </c>
      <c r="R6" s="8">
        <f t="shared" si="1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2">
        <f t="shared" si="2"/>
        <v>42563.932951388888</v>
      </c>
      <c r="L7" s="12">
        <f t="shared" si="3"/>
        <v>42580.232638888891</v>
      </c>
      <c r="M7" t="b">
        <v>0</v>
      </c>
      <c r="N7">
        <v>47</v>
      </c>
      <c r="O7" t="b">
        <v>1</v>
      </c>
      <c r="P7" t="s">
        <v>8265</v>
      </c>
      <c r="Q7" s="6">
        <f t="shared" si="0"/>
        <v>1.0977744436109027</v>
      </c>
      <c r="R7" s="8">
        <f t="shared" si="1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2">
        <f t="shared" si="2"/>
        <v>41794.072337962964</v>
      </c>
      <c r="L8" s="12">
        <f t="shared" si="3"/>
        <v>41804.072337962964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0"/>
        <v>1.064875</v>
      </c>
      <c r="R8" s="8">
        <f t="shared" si="1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2">
        <f t="shared" si="2"/>
        <v>42516.047071759254</v>
      </c>
      <c r="L9" s="12">
        <f t="shared" si="3"/>
        <v>42556.047071759254</v>
      </c>
      <c r="M9" t="b">
        <v>0</v>
      </c>
      <c r="N9">
        <v>57</v>
      </c>
      <c r="O9" t="b">
        <v>1</v>
      </c>
      <c r="P9" t="s">
        <v>8265</v>
      </c>
      <c r="Q9" s="6">
        <f t="shared" si="0"/>
        <v>1.0122222222222221</v>
      </c>
      <c r="R9" s="8">
        <f t="shared" si="1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2">
        <f t="shared" si="2"/>
        <v>42468.94458333333</v>
      </c>
      <c r="L10" s="12">
        <f t="shared" si="3"/>
        <v>42475.875</v>
      </c>
      <c r="M10" t="b">
        <v>0</v>
      </c>
      <c r="N10">
        <v>12</v>
      </c>
      <c r="O10" t="b">
        <v>1</v>
      </c>
      <c r="P10" t="s">
        <v>8265</v>
      </c>
      <c r="Q10" s="6">
        <f t="shared" si="0"/>
        <v>1.0004342857142856</v>
      </c>
      <c r="R10" s="8">
        <f t="shared" si="1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2">
        <f t="shared" si="2"/>
        <v>42447.103518518517</v>
      </c>
      <c r="L11" s="12">
        <f t="shared" si="3"/>
        <v>42477.103518518517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0"/>
        <v>1.2599800000000001</v>
      </c>
      <c r="R11" s="8">
        <f t="shared" si="1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2">
        <f t="shared" si="2"/>
        <v>41780.068043981482</v>
      </c>
      <c r="L12" s="12">
        <f t="shared" si="3"/>
        <v>41815.068043981482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0"/>
        <v>1.0049999999999999</v>
      </c>
      <c r="R12" s="8">
        <f t="shared" si="1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2">
        <f t="shared" si="2"/>
        <v>42572.778495370367</v>
      </c>
      <c r="L13" s="12">
        <f t="shared" si="3"/>
        <v>42604.125</v>
      </c>
      <c r="M13" t="b">
        <v>0</v>
      </c>
      <c r="N13">
        <v>75</v>
      </c>
      <c r="O13" t="b">
        <v>1</v>
      </c>
      <c r="P13" t="s">
        <v>8265</v>
      </c>
      <c r="Q13" s="6">
        <f t="shared" si="0"/>
        <v>1.2050000000000001</v>
      </c>
      <c r="R13" s="8">
        <f t="shared" si="1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2">
        <f t="shared" si="2"/>
        <v>41791.713252314818</v>
      </c>
      <c r="L14" s="12">
        <f t="shared" si="3"/>
        <v>41836.125</v>
      </c>
      <c r="M14" t="b">
        <v>0</v>
      </c>
      <c r="N14">
        <v>827</v>
      </c>
      <c r="O14" t="b">
        <v>1</v>
      </c>
      <c r="P14" t="s">
        <v>8265</v>
      </c>
      <c r="Q14" s="6">
        <f t="shared" si="0"/>
        <v>1.6529333333333334</v>
      </c>
      <c r="R14" s="8">
        <f t="shared" si="1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2">
        <f t="shared" si="2"/>
        <v>42508.677187499998</v>
      </c>
      <c r="L15" s="12">
        <f t="shared" si="3"/>
        <v>42544.852083333331</v>
      </c>
      <c r="M15" t="b">
        <v>0</v>
      </c>
      <c r="N15">
        <v>51</v>
      </c>
      <c r="O15" t="b">
        <v>1</v>
      </c>
      <c r="P15" t="s">
        <v>8265</v>
      </c>
      <c r="Q15" s="6">
        <f t="shared" si="0"/>
        <v>1.5997142857142856</v>
      </c>
      <c r="R15" s="8">
        <f t="shared" si="1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2">
        <f t="shared" si="2"/>
        <v>41808.02648148148</v>
      </c>
      <c r="L16" s="12">
        <f t="shared" si="3"/>
        <v>41833.582638888889</v>
      </c>
      <c r="M16" t="b">
        <v>0</v>
      </c>
      <c r="N16">
        <v>41</v>
      </c>
      <c r="O16" t="b">
        <v>1</v>
      </c>
      <c r="P16" t="s">
        <v>8265</v>
      </c>
      <c r="Q16" s="6">
        <f t="shared" si="0"/>
        <v>1.0093333333333334</v>
      </c>
      <c r="R16" s="8">
        <f t="shared" si="1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2">
        <f t="shared" si="2"/>
        <v>42256.391875000001</v>
      </c>
      <c r="L17" s="12">
        <f t="shared" si="3"/>
        <v>42274.843055555553</v>
      </c>
      <c r="M17" t="b">
        <v>0</v>
      </c>
      <c r="N17">
        <v>98</v>
      </c>
      <c r="O17" t="b">
        <v>1</v>
      </c>
      <c r="P17" t="s">
        <v>8265</v>
      </c>
      <c r="Q17" s="6">
        <f t="shared" si="0"/>
        <v>1.0660000000000001</v>
      </c>
      <c r="R17" s="8">
        <f t="shared" si="1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57.6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2">
        <f t="shared" si="2"/>
        <v>41760.796423611115</v>
      </c>
      <c r="L18" s="12">
        <f t="shared" si="3"/>
        <v>41806.229166666664</v>
      </c>
      <c r="M18" t="b">
        <v>0</v>
      </c>
      <c r="N18">
        <v>70</v>
      </c>
      <c r="O18" t="b">
        <v>1</v>
      </c>
      <c r="P18" t="s">
        <v>8265</v>
      </c>
      <c r="Q18" s="6">
        <f t="shared" si="0"/>
        <v>1.0024166666666667</v>
      </c>
      <c r="R18" s="8">
        <f t="shared" si="1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2">
        <f t="shared" si="2"/>
        <v>41917.731736111113</v>
      </c>
      <c r="L19" s="12">
        <f t="shared" si="3"/>
        <v>41947.773402777777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0"/>
        <v>1.0066666666666666</v>
      </c>
      <c r="R19" s="8">
        <f t="shared" si="1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2">
        <f t="shared" si="2"/>
        <v>41869.542314814811</v>
      </c>
      <c r="L20" s="12">
        <f t="shared" si="3"/>
        <v>41899.542314814811</v>
      </c>
      <c r="M20" t="b">
        <v>0</v>
      </c>
      <c r="N20">
        <v>342</v>
      </c>
      <c r="O20" t="b">
        <v>1</v>
      </c>
      <c r="P20" t="s">
        <v>8265</v>
      </c>
      <c r="Q20" s="6">
        <f t="shared" si="0"/>
        <v>1.0632110000000001</v>
      </c>
      <c r="R20" s="8">
        <f t="shared" si="1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57.6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2">
        <f t="shared" si="2"/>
        <v>42175.816365740742</v>
      </c>
      <c r="L21" s="12">
        <f t="shared" si="3"/>
        <v>42205.816365740742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0"/>
        <v>1.4529411764705882</v>
      </c>
      <c r="R21" s="8">
        <f t="shared" si="1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2">
        <f t="shared" si="2"/>
        <v>42200.758240740739</v>
      </c>
      <c r="L22" s="12">
        <f t="shared" si="3"/>
        <v>42260.758240740739</v>
      </c>
      <c r="M22" t="b">
        <v>0</v>
      </c>
      <c r="N22">
        <v>25</v>
      </c>
      <c r="O22" t="b">
        <v>1</v>
      </c>
      <c r="P22" t="s">
        <v>8265</v>
      </c>
      <c r="Q22" s="6">
        <f t="shared" si="0"/>
        <v>1.002</v>
      </c>
      <c r="R22" s="8">
        <f t="shared" si="1"/>
        <v>80.16</v>
      </c>
      <c r="S22" t="str">
        <f t="shared" si="4"/>
        <v>film &amp; video</v>
      </c>
      <c r="T22" t="str">
        <f t="shared" si="5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2">
        <f t="shared" si="2"/>
        <v>41878.627187500002</v>
      </c>
      <c r="L23" s="12">
        <f t="shared" si="3"/>
        <v>41908.627187500002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0"/>
        <v>1.0913513513513513</v>
      </c>
      <c r="R23" s="8">
        <f t="shared" si="1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2">
        <f t="shared" si="2"/>
        <v>41989.91134259259</v>
      </c>
      <c r="L24" s="12">
        <f t="shared" si="3"/>
        <v>42005.332638888889</v>
      </c>
      <c r="M24" t="b">
        <v>0</v>
      </c>
      <c r="N24">
        <v>8</v>
      </c>
      <c r="O24" t="b">
        <v>1</v>
      </c>
      <c r="P24" t="s">
        <v>8265</v>
      </c>
      <c r="Q24" s="6">
        <f t="shared" si="0"/>
        <v>1.1714285714285715</v>
      </c>
      <c r="R24" s="8">
        <f t="shared" si="1"/>
        <v>51.25</v>
      </c>
      <c r="S24" t="str">
        <f t="shared" si="4"/>
        <v>film &amp; video</v>
      </c>
      <c r="T24" t="str">
        <f t="shared" si="5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2">
        <f t="shared" si="2"/>
        <v>42097.778946759259</v>
      </c>
      <c r="L25" s="12">
        <f t="shared" si="3"/>
        <v>42124.638888888891</v>
      </c>
      <c r="M25" t="b">
        <v>0</v>
      </c>
      <c r="N25">
        <v>23</v>
      </c>
      <c r="O25" t="b">
        <v>1</v>
      </c>
      <c r="P25" t="s">
        <v>8265</v>
      </c>
      <c r="Q25" s="6">
        <f t="shared" si="0"/>
        <v>1.1850000000000001</v>
      </c>
      <c r="R25" s="8">
        <f t="shared" si="1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2">
        <f t="shared" si="2"/>
        <v>42229.820173611108</v>
      </c>
      <c r="L26" s="12">
        <f t="shared" si="3"/>
        <v>42262.818749999999</v>
      </c>
      <c r="M26" t="b">
        <v>0</v>
      </c>
      <c r="N26">
        <v>574</v>
      </c>
      <c r="O26" t="b">
        <v>1</v>
      </c>
      <c r="P26" t="s">
        <v>8265</v>
      </c>
      <c r="Q26" s="6">
        <f t="shared" si="0"/>
        <v>1.0880768571428572</v>
      </c>
      <c r="R26" s="8">
        <f t="shared" si="1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2">
        <f t="shared" si="2"/>
        <v>42318.025011574078</v>
      </c>
      <c r="L27" s="12">
        <f t="shared" si="3"/>
        <v>42378.025011574078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0"/>
        <v>1.3333333333333333</v>
      </c>
      <c r="R27" s="8">
        <f t="shared" si="1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2">
        <f t="shared" si="2"/>
        <v>41828.515555555554</v>
      </c>
      <c r="L28" s="12">
        <f t="shared" si="3"/>
        <v>41868.515555555554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0"/>
        <v>1.552</v>
      </c>
      <c r="R28" s="8">
        <f t="shared" si="1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2">
        <f t="shared" si="2"/>
        <v>41929.164733796293</v>
      </c>
      <c r="L29" s="12">
        <f t="shared" si="3"/>
        <v>41959.206400462965</v>
      </c>
      <c r="M29" t="b">
        <v>0</v>
      </c>
      <c r="N29">
        <v>150</v>
      </c>
      <c r="O29" t="b">
        <v>1</v>
      </c>
      <c r="P29" t="s">
        <v>8265</v>
      </c>
      <c r="Q29" s="6">
        <f t="shared" si="0"/>
        <v>1.1172500000000001</v>
      </c>
      <c r="R29" s="8">
        <f t="shared" si="1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2">
        <f t="shared" si="2"/>
        <v>42324.96393518518</v>
      </c>
      <c r="L30" s="12">
        <f t="shared" si="3"/>
        <v>42354.96393518518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0"/>
        <v>1.0035000000000001</v>
      </c>
      <c r="R30" s="8">
        <f t="shared" si="1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57.6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2">
        <f t="shared" si="2"/>
        <v>41812.67324074074</v>
      </c>
      <c r="L31" s="12">
        <f t="shared" si="3"/>
        <v>41842.67324074074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0"/>
        <v>1.2333333333333334</v>
      </c>
      <c r="R31" s="8">
        <f t="shared" si="1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2">
        <f t="shared" si="2"/>
        <v>41842.292997685188</v>
      </c>
      <c r="L32" s="12">
        <f t="shared" si="3"/>
        <v>41872.292997685188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0"/>
        <v>1.0129975</v>
      </c>
      <c r="R32" s="8">
        <f t="shared" si="1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2">
        <f t="shared" si="2"/>
        <v>42376.79206018518</v>
      </c>
      <c r="L33" s="12">
        <f t="shared" si="3"/>
        <v>42394.79206018518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0"/>
        <v>1</v>
      </c>
      <c r="R33" s="8">
        <f t="shared" si="1"/>
        <v>13</v>
      </c>
      <c r="S33" t="str">
        <f t="shared" si="4"/>
        <v>film &amp; video</v>
      </c>
      <c r="T33" t="str">
        <f t="shared" si="5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2">
        <f t="shared" si="2"/>
        <v>42461.627511574072</v>
      </c>
      <c r="L34" s="12">
        <f t="shared" si="3"/>
        <v>42503.165972222225</v>
      </c>
      <c r="M34" t="b">
        <v>0</v>
      </c>
      <c r="N34">
        <v>89</v>
      </c>
      <c r="O34" t="b">
        <v>1</v>
      </c>
      <c r="P34" t="s">
        <v>8265</v>
      </c>
      <c r="Q34" s="6">
        <f t="shared" si="0"/>
        <v>1.0024604569420035</v>
      </c>
      <c r="R34" s="8">
        <f t="shared" si="1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2">
        <f t="shared" si="2"/>
        <v>42286.660891203705</v>
      </c>
      <c r="L35" s="12">
        <f t="shared" si="3"/>
        <v>42316.702557870369</v>
      </c>
      <c r="M35" t="b">
        <v>0</v>
      </c>
      <c r="N35">
        <v>64</v>
      </c>
      <c r="O35" t="b">
        <v>1</v>
      </c>
      <c r="P35" t="s">
        <v>8265</v>
      </c>
      <c r="Q35" s="6">
        <f t="shared" si="0"/>
        <v>1.0209523809523811</v>
      </c>
      <c r="R35" s="8">
        <f t="shared" si="1"/>
        <v>83.75</v>
      </c>
      <c r="S35" t="str">
        <f t="shared" si="4"/>
        <v>film &amp; video</v>
      </c>
      <c r="T35" t="str">
        <f t="shared" si="5"/>
        <v>television</v>
      </c>
    </row>
    <row r="36" spans="1:20" ht="57.6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2">
        <f t="shared" si="2"/>
        <v>41841.321770833332</v>
      </c>
      <c r="L36" s="12">
        <f t="shared" si="3"/>
        <v>41856.321770833332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0"/>
        <v>1.3046153846153845</v>
      </c>
      <c r="R36" s="8">
        <f t="shared" si="1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2">
        <f t="shared" si="2"/>
        <v>42098.291828703703</v>
      </c>
      <c r="L37" s="12">
        <f t="shared" si="3"/>
        <v>42122</v>
      </c>
      <c r="M37" t="b">
        <v>0</v>
      </c>
      <c r="N37">
        <v>28</v>
      </c>
      <c r="O37" t="b">
        <v>1</v>
      </c>
      <c r="P37" t="s">
        <v>8265</v>
      </c>
      <c r="Q37" s="6">
        <f t="shared" si="0"/>
        <v>1.665</v>
      </c>
      <c r="R37" s="8">
        <f t="shared" si="1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2">
        <f t="shared" si="2"/>
        <v>42068.307002314818</v>
      </c>
      <c r="L38" s="12">
        <f t="shared" si="3"/>
        <v>42098.265335648146</v>
      </c>
      <c r="M38" t="b">
        <v>0</v>
      </c>
      <c r="N38">
        <v>44</v>
      </c>
      <c r="O38" t="b">
        <v>1</v>
      </c>
      <c r="P38" t="s">
        <v>8265</v>
      </c>
      <c r="Q38" s="6">
        <f t="shared" si="0"/>
        <v>1.4215</v>
      </c>
      <c r="R38" s="8">
        <f t="shared" si="1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57.6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2">
        <f t="shared" si="2"/>
        <v>42032.693043981482</v>
      </c>
      <c r="L39" s="12">
        <f t="shared" si="3"/>
        <v>42062.693043981482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0"/>
        <v>1.8344090909090909</v>
      </c>
      <c r="R39" s="8">
        <f t="shared" si="1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2">
        <f t="shared" si="2"/>
        <v>41375.057222222225</v>
      </c>
      <c r="L40" s="12">
        <f t="shared" si="3"/>
        <v>41405.057222222225</v>
      </c>
      <c r="M40" t="b">
        <v>0</v>
      </c>
      <c r="N40">
        <v>66</v>
      </c>
      <c r="O40" t="b">
        <v>1</v>
      </c>
      <c r="P40" t="s">
        <v>8265</v>
      </c>
      <c r="Q40" s="6">
        <f t="shared" si="0"/>
        <v>1.1004</v>
      </c>
      <c r="R40" s="8">
        <f t="shared" si="1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2">
        <f t="shared" si="2"/>
        <v>41754.047083333331</v>
      </c>
      <c r="L41" s="12">
        <f t="shared" si="3"/>
        <v>41784.957638888889</v>
      </c>
      <c r="M41" t="b">
        <v>0</v>
      </c>
      <c r="N41">
        <v>217</v>
      </c>
      <c r="O41" t="b">
        <v>1</v>
      </c>
      <c r="P41" t="s">
        <v>8265</v>
      </c>
      <c r="Q41" s="6">
        <f t="shared" si="0"/>
        <v>1.3098000000000001</v>
      </c>
      <c r="R41" s="8">
        <f t="shared" si="1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57.6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2">
        <f t="shared" si="2"/>
        <v>41789.21398148148</v>
      </c>
      <c r="L42" s="12">
        <f t="shared" si="3"/>
        <v>41809.166666666664</v>
      </c>
      <c r="M42" t="b">
        <v>0</v>
      </c>
      <c r="N42">
        <v>16</v>
      </c>
      <c r="O42" t="b">
        <v>1</v>
      </c>
      <c r="P42" t="s">
        <v>8265</v>
      </c>
      <c r="Q42" s="6">
        <f t="shared" si="0"/>
        <v>1.0135000000000001</v>
      </c>
      <c r="R42" s="8">
        <f t="shared" si="1"/>
        <v>126.6875</v>
      </c>
      <c r="S42" t="str">
        <f t="shared" si="4"/>
        <v>film &amp; video</v>
      </c>
      <c r="T42" t="str">
        <f t="shared" si="5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2">
        <f t="shared" si="2"/>
        <v>41887.568912037037</v>
      </c>
      <c r="L43" s="12">
        <f t="shared" si="3"/>
        <v>41917.568912037037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0"/>
        <v>1</v>
      </c>
      <c r="R43" s="8">
        <f t="shared" si="1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2">
        <f t="shared" si="2"/>
        <v>41971.639189814814</v>
      </c>
      <c r="L44" s="12">
        <f t="shared" si="3"/>
        <v>42001.639189814814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0"/>
        <v>1.4185714285714286</v>
      </c>
      <c r="R44" s="8">
        <f t="shared" si="1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2">
        <f t="shared" si="2"/>
        <v>41802.790347222224</v>
      </c>
      <c r="L45" s="12">
        <f t="shared" si="3"/>
        <v>41833</v>
      </c>
      <c r="M45" t="b">
        <v>0</v>
      </c>
      <c r="N45">
        <v>263</v>
      </c>
      <c r="O45" t="b">
        <v>1</v>
      </c>
      <c r="P45" t="s">
        <v>8265</v>
      </c>
      <c r="Q45" s="6">
        <f t="shared" si="0"/>
        <v>3.0865999999999998</v>
      </c>
      <c r="R45" s="8">
        <f t="shared" si="1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2">
        <f t="shared" si="2"/>
        <v>41874.098807870367</v>
      </c>
      <c r="L46" s="12">
        <f t="shared" si="3"/>
        <v>41919.098807870367</v>
      </c>
      <c r="M46" t="b">
        <v>0</v>
      </c>
      <c r="N46">
        <v>15</v>
      </c>
      <c r="O46" t="b">
        <v>1</v>
      </c>
      <c r="P46" t="s">
        <v>8265</v>
      </c>
      <c r="Q46" s="6">
        <f t="shared" si="0"/>
        <v>1</v>
      </c>
      <c r="R46" s="8">
        <f t="shared" si="1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2">
        <f t="shared" si="2"/>
        <v>42457.623923611114</v>
      </c>
      <c r="L47" s="12">
        <f t="shared" si="3"/>
        <v>42487.623923611114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0"/>
        <v>1.2</v>
      </c>
      <c r="R47" s="8">
        <f t="shared" si="1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2">
        <f t="shared" si="2"/>
        <v>42323.96497685185</v>
      </c>
      <c r="L48" s="12">
        <f t="shared" si="3"/>
        <v>42353.96497685185</v>
      </c>
      <c r="M48" t="b">
        <v>0</v>
      </c>
      <c r="N48">
        <v>45</v>
      </c>
      <c r="O48" t="b">
        <v>1</v>
      </c>
      <c r="P48" t="s">
        <v>8265</v>
      </c>
      <c r="Q48" s="6">
        <f t="shared" si="0"/>
        <v>1.0416666666666667</v>
      </c>
      <c r="R48" s="8">
        <f t="shared" si="1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2">
        <f t="shared" si="2"/>
        <v>41932.819525462961</v>
      </c>
      <c r="L49" s="12">
        <f t="shared" si="3"/>
        <v>41992.861192129625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0"/>
        <v>1.0761100000000001</v>
      </c>
      <c r="R49" s="8">
        <f t="shared" si="1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2">
        <f t="shared" si="2"/>
        <v>42033.516898148147</v>
      </c>
      <c r="L50" s="12">
        <f t="shared" si="3"/>
        <v>42064.5</v>
      </c>
      <c r="M50" t="b">
        <v>0</v>
      </c>
      <c r="N50">
        <v>38</v>
      </c>
      <c r="O50" t="b">
        <v>1</v>
      </c>
      <c r="P50" t="s">
        <v>8265</v>
      </c>
      <c r="Q50" s="6">
        <f t="shared" si="0"/>
        <v>1.0794999999999999</v>
      </c>
      <c r="R50" s="8">
        <f t="shared" si="1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28.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2">
        <f t="shared" si="2"/>
        <v>42271.176446759258</v>
      </c>
      <c r="L51" s="12">
        <f t="shared" si="3"/>
        <v>42301.176446759258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0"/>
        <v>1</v>
      </c>
      <c r="R51" s="8">
        <f t="shared" si="1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2">
        <f t="shared" si="2"/>
        <v>41995.752986111111</v>
      </c>
      <c r="L52" s="12">
        <f t="shared" si="3"/>
        <v>42034.708333333328</v>
      </c>
      <c r="M52" t="b">
        <v>0</v>
      </c>
      <c r="N52">
        <v>22</v>
      </c>
      <c r="O52" t="b">
        <v>1</v>
      </c>
      <c r="P52" t="s">
        <v>8265</v>
      </c>
      <c r="Q52" s="6">
        <f t="shared" si="0"/>
        <v>1</v>
      </c>
      <c r="R52" s="8">
        <f t="shared" si="1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2">
        <f t="shared" si="2"/>
        <v>42196.928668981476</v>
      </c>
      <c r="L53" s="12">
        <f t="shared" si="3"/>
        <v>42226.928668981476</v>
      </c>
      <c r="M53" t="b">
        <v>0</v>
      </c>
      <c r="N53">
        <v>119</v>
      </c>
      <c r="O53" t="b">
        <v>1</v>
      </c>
      <c r="P53" t="s">
        <v>8265</v>
      </c>
      <c r="Q53" s="6">
        <f t="shared" si="0"/>
        <v>1.2801818181818181</v>
      </c>
      <c r="R53" s="8">
        <f t="shared" si="1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2">
        <f t="shared" si="2"/>
        <v>41807.701921296299</v>
      </c>
      <c r="L54" s="12">
        <f t="shared" si="3"/>
        <v>41837.701921296299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0"/>
        <v>1.1620999999999999</v>
      </c>
      <c r="R54" s="8">
        <f t="shared" si="1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2">
        <f t="shared" si="2"/>
        <v>41719.549131944441</v>
      </c>
      <c r="L55" s="12">
        <f t="shared" si="3"/>
        <v>41733.916666666664</v>
      </c>
      <c r="M55" t="b">
        <v>0</v>
      </c>
      <c r="N55">
        <v>117</v>
      </c>
      <c r="O55" t="b">
        <v>1</v>
      </c>
      <c r="P55" t="s">
        <v>8265</v>
      </c>
      <c r="Q55" s="6">
        <f t="shared" si="0"/>
        <v>1.0963333333333334</v>
      </c>
      <c r="R55" s="8">
        <f t="shared" si="1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2">
        <f t="shared" si="2"/>
        <v>42333.713206018518</v>
      </c>
      <c r="L56" s="12">
        <f t="shared" si="3"/>
        <v>42363.713206018518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0"/>
        <v>1.01</v>
      </c>
      <c r="R56" s="8">
        <f t="shared" si="1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2">
        <f t="shared" si="2"/>
        <v>42496.968935185185</v>
      </c>
      <c r="L57" s="12">
        <f t="shared" si="3"/>
        <v>42517.968935185185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0"/>
        <v>1.2895348837209302</v>
      </c>
      <c r="R57" s="8">
        <f t="shared" si="1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2">
        <f t="shared" si="2"/>
        <v>42149.548888888894</v>
      </c>
      <c r="L58" s="12">
        <f t="shared" si="3"/>
        <v>42163.666666666672</v>
      </c>
      <c r="M58" t="b">
        <v>0</v>
      </c>
      <c r="N58">
        <v>174</v>
      </c>
      <c r="O58" t="b">
        <v>1</v>
      </c>
      <c r="P58" t="s">
        <v>8265</v>
      </c>
      <c r="Q58" s="6">
        <f t="shared" si="0"/>
        <v>1.0726249999999999</v>
      </c>
      <c r="R58" s="8">
        <f t="shared" si="1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2">
        <f t="shared" si="2"/>
        <v>42089.83289351852</v>
      </c>
      <c r="L59" s="12">
        <f t="shared" si="3"/>
        <v>42119.83289351852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0"/>
        <v>1.0189999999999999</v>
      </c>
      <c r="R59" s="8">
        <f t="shared" si="1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2">
        <f t="shared" si="2"/>
        <v>41932.745046296295</v>
      </c>
      <c r="L60" s="12">
        <f t="shared" si="3"/>
        <v>41962.786712962959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0"/>
        <v>1.0290999999999999</v>
      </c>
      <c r="R60" s="8">
        <f t="shared" si="1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2">
        <f t="shared" si="2"/>
        <v>42230.235833333332</v>
      </c>
      <c r="L61" s="12">
        <f t="shared" si="3"/>
        <v>42261.875</v>
      </c>
      <c r="M61" t="b">
        <v>0</v>
      </c>
      <c r="N61">
        <v>33</v>
      </c>
      <c r="O61" t="b">
        <v>1</v>
      </c>
      <c r="P61" t="s">
        <v>8265</v>
      </c>
      <c r="Q61" s="6">
        <f t="shared" si="0"/>
        <v>1.0012570000000001</v>
      </c>
      <c r="R61" s="8">
        <f t="shared" si="1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2">
        <f t="shared" si="2"/>
        <v>41701.901817129634</v>
      </c>
      <c r="L62" s="12">
        <f t="shared" si="3"/>
        <v>41721</v>
      </c>
      <c r="M62" t="b">
        <v>0</v>
      </c>
      <c r="N62">
        <v>108</v>
      </c>
      <c r="O62" t="b">
        <v>1</v>
      </c>
      <c r="P62" t="s">
        <v>8266</v>
      </c>
      <c r="Q62" s="6">
        <f t="shared" si="0"/>
        <v>1.0329622222222221</v>
      </c>
      <c r="R62" s="8">
        <f t="shared" si="1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2">
        <f t="shared" si="2"/>
        <v>41409.814317129625</v>
      </c>
      <c r="L63" s="12">
        <f t="shared" si="3"/>
        <v>41431.814317129625</v>
      </c>
      <c r="M63" t="b">
        <v>0</v>
      </c>
      <c r="N63">
        <v>23</v>
      </c>
      <c r="O63" t="b">
        <v>1</v>
      </c>
      <c r="P63" t="s">
        <v>8266</v>
      </c>
      <c r="Q63" s="6">
        <f t="shared" si="0"/>
        <v>1.4830000000000001</v>
      </c>
      <c r="R63" s="8">
        <f t="shared" si="1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2">
        <f t="shared" si="2"/>
        <v>41311.799513888887</v>
      </c>
      <c r="L64" s="12">
        <f t="shared" si="3"/>
        <v>41336.799513888887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0"/>
        <v>1.5473333333333332</v>
      </c>
      <c r="R64" s="8">
        <f t="shared" si="1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2">
        <f t="shared" si="2"/>
        <v>41612.912187499998</v>
      </c>
      <c r="L65" s="12">
        <f t="shared" si="3"/>
        <v>41636.207638888889</v>
      </c>
      <c r="M65" t="b">
        <v>0</v>
      </c>
      <c r="N65">
        <v>64</v>
      </c>
      <c r="O65" t="b">
        <v>1</v>
      </c>
      <c r="P65" t="s">
        <v>8266</v>
      </c>
      <c r="Q65" s="6">
        <f t="shared" si="0"/>
        <v>1.1351849999999999</v>
      </c>
      <c r="R65" s="8">
        <f t="shared" si="1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57.6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2">
        <f t="shared" si="2"/>
        <v>41433.01829861111</v>
      </c>
      <c r="L66" s="12">
        <f t="shared" si="3"/>
        <v>41463.01829861111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ref="Q66:Q129" si="6">E66/D66</f>
        <v>1.7333333333333334</v>
      </c>
      <c r="R66" s="8">
        <f t="shared" ref="R66:R129" si="7">E66/N66</f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2">
        <f t="shared" ref="K67:K130" si="8">(J67/86400)+DATE(1970,1,1)</f>
        <v>41835.821226851855</v>
      </c>
      <c r="L67" s="12">
        <f t="shared" ref="L67:L130" si="9">(I67/86400)+DATE(1970,1,1)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6">
        <f t="shared" si="6"/>
        <v>1.0752857142857142</v>
      </c>
      <c r="R67" s="8">
        <f t="shared" si="7"/>
        <v>132.05263157894737</v>
      </c>
      <c r="S67" t="str">
        <f t="shared" ref="S67:S130" si="10">LEFT(P67,FIND("/",P67)-1)</f>
        <v>film &amp; video</v>
      </c>
      <c r="T67" t="str">
        <f t="shared" ref="T67:T130" si="11">RIGHT(P67,LEN(P67)-FIND("/",P67))</f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2">
        <f t="shared" si="8"/>
        <v>42539.849768518514</v>
      </c>
      <c r="L68" s="12">
        <f t="shared" si="9"/>
        <v>42569.849768518514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6"/>
        <v>1.1859999999999999</v>
      </c>
      <c r="R68" s="8">
        <f t="shared" si="7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2">
        <f t="shared" si="8"/>
        <v>41075.583379629628</v>
      </c>
      <c r="L69" s="12">
        <f t="shared" si="9"/>
        <v>41105.583379629628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6"/>
        <v>1.1625000000000001</v>
      </c>
      <c r="R69" s="8">
        <f t="shared" si="7"/>
        <v>116.25</v>
      </c>
      <c r="S69" t="str">
        <f t="shared" si="10"/>
        <v>film &amp; video</v>
      </c>
      <c r="T69" t="str">
        <f t="shared" si="11"/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2">
        <f t="shared" si="8"/>
        <v>41663.569340277776</v>
      </c>
      <c r="L70" s="12">
        <f t="shared" si="9"/>
        <v>41693.569340277776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6"/>
        <v>1.2716666666666667</v>
      </c>
      <c r="R70" s="8">
        <f t="shared" si="7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57.6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2">
        <f t="shared" si="8"/>
        <v>40786.187789351854</v>
      </c>
      <c r="L71" s="12">
        <f t="shared" si="9"/>
        <v>40818.290972222225</v>
      </c>
      <c r="M71" t="b">
        <v>0</v>
      </c>
      <c r="N71">
        <v>178</v>
      </c>
      <c r="O71" t="b">
        <v>1</v>
      </c>
      <c r="P71" t="s">
        <v>8266</v>
      </c>
      <c r="Q71" s="6">
        <f t="shared" si="6"/>
        <v>1.109423</v>
      </c>
      <c r="R71" s="8">
        <f t="shared" si="7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2">
        <f t="shared" si="8"/>
        <v>40730.896354166667</v>
      </c>
      <c r="L72" s="12">
        <f t="shared" si="9"/>
        <v>40790.896354166667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6"/>
        <v>1.272</v>
      </c>
      <c r="R72" s="8">
        <f t="shared" si="7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2">
        <f t="shared" si="8"/>
        <v>40997.271493055552</v>
      </c>
      <c r="L73" s="12">
        <f t="shared" si="9"/>
        <v>41057.271493055552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6"/>
        <v>1.2394444444444443</v>
      </c>
      <c r="R73" s="8">
        <f t="shared" si="7"/>
        <v>69.71875</v>
      </c>
      <c r="S73" t="str">
        <f t="shared" si="10"/>
        <v>film &amp; video</v>
      </c>
      <c r="T73" t="str">
        <f t="shared" si="11"/>
        <v>shorts</v>
      </c>
    </row>
    <row r="74" spans="1:20" ht="57.6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2">
        <f t="shared" si="8"/>
        <v>41208.010196759264</v>
      </c>
      <c r="L74" s="12">
        <f t="shared" si="9"/>
        <v>41228</v>
      </c>
      <c r="M74" t="b">
        <v>0</v>
      </c>
      <c r="N74">
        <v>41</v>
      </c>
      <c r="O74" t="b">
        <v>1</v>
      </c>
      <c r="P74" t="s">
        <v>8266</v>
      </c>
      <c r="Q74" s="6">
        <f t="shared" si="6"/>
        <v>1.084090909090909</v>
      </c>
      <c r="R74" s="8">
        <f t="shared" si="7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57.6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2">
        <f t="shared" si="8"/>
        <v>40587.75675925926</v>
      </c>
      <c r="L75" s="12">
        <f t="shared" si="9"/>
        <v>40666.165972222225</v>
      </c>
      <c r="M75" t="b">
        <v>0</v>
      </c>
      <c r="N75">
        <v>18</v>
      </c>
      <c r="O75" t="b">
        <v>1</v>
      </c>
      <c r="P75" t="s">
        <v>8266</v>
      </c>
      <c r="Q75" s="6">
        <f t="shared" si="6"/>
        <v>1</v>
      </c>
      <c r="R75" s="8">
        <f t="shared" si="7"/>
        <v>50</v>
      </c>
      <c r="S75" t="str">
        <f t="shared" si="10"/>
        <v>film &amp; video</v>
      </c>
      <c r="T75" t="str">
        <f t="shared" si="11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2">
        <f t="shared" si="8"/>
        <v>42360.487210648149</v>
      </c>
      <c r="L76" s="12">
        <f t="shared" si="9"/>
        <v>42390.487210648149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6"/>
        <v>1.1293199999999999</v>
      </c>
      <c r="R76" s="8">
        <f t="shared" si="7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2">
        <f t="shared" si="8"/>
        <v>41357.209166666667</v>
      </c>
      <c r="L77" s="12">
        <f t="shared" si="9"/>
        <v>41387.209166666667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6"/>
        <v>1.1542857142857144</v>
      </c>
      <c r="R77" s="8">
        <f t="shared" si="7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2">
        <f t="shared" si="8"/>
        <v>40844.691643518519</v>
      </c>
      <c r="L78" s="12">
        <f t="shared" si="9"/>
        <v>40904.733310185184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6"/>
        <v>1.5333333333333334</v>
      </c>
      <c r="R78" s="8">
        <f t="shared" si="7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2">
        <f t="shared" si="8"/>
        <v>40997.144872685181</v>
      </c>
      <c r="L79" s="12">
        <f t="shared" si="9"/>
        <v>41050.124305555553</v>
      </c>
      <c r="M79" t="b">
        <v>0</v>
      </c>
      <c r="N79">
        <v>26</v>
      </c>
      <c r="O79" t="b">
        <v>1</v>
      </c>
      <c r="P79" t="s">
        <v>8266</v>
      </c>
      <c r="Q79" s="6">
        <f t="shared" si="6"/>
        <v>3.9249999999999998</v>
      </c>
      <c r="R79" s="8">
        <f t="shared" si="7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100.8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2">
        <f t="shared" si="8"/>
        <v>42604.730567129634</v>
      </c>
      <c r="L80" s="12">
        <f t="shared" si="9"/>
        <v>42614.730567129634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6"/>
        <v>27.02</v>
      </c>
      <c r="R80" s="8">
        <f t="shared" si="7"/>
        <v>38.6</v>
      </c>
      <c r="S80" t="str">
        <f t="shared" si="10"/>
        <v>film &amp; video</v>
      </c>
      <c r="T80" t="str">
        <f t="shared" si="11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2">
        <f t="shared" si="8"/>
        <v>41724.776539351849</v>
      </c>
      <c r="L81" s="12">
        <f t="shared" si="9"/>
        <v>41754.776539351849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6"/>
        <v>1.27</v>
      </c>
      <c r="R81" s="8">
        <f t="shared" si="7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2">
        <f t="shared" si="8"/>
        <v>41583.083981481483</v>
      </c>
      <c r="L82" s="12">
        <f t="shared" si="9"/>
        <v>41618.083981481483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6"/>
        <v>1.0725</v>
      </c>
      <c r="R82" s="8">
        <f t="shared" si="7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2">
        <f t="shared" si="8"/>
        <v>41100.158877314811</v>
      </c>
      <c r="L83" s="12">
        <f t="shared" si="9"/>
        <v>41104.126388888893</v>
      </c>
      <c r="M83" t="b">
        <v>0</v>
      </c>
      <c r="N83">
        <v>28</v>
      </c>
      <c r="O83" t="b">
        <v>1</v>
      </c>
      <c r="P83" t="s">
        <v>8266</v>
      </c>
      <c r="Q83" s="6">
        <f t="shared" si="6"/>
        <v>1.98</v>
      </c>
      <c r="R83" s="8">
        <f t="shared" si="7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2">
        <f t="shared" si="8"/>
        <v>40795.820150462961</v>
      </c>
      <c r="L84" s="12">
        <f t="shared" si="9"/>
        <v>40825.820150462961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6"/>
        <v>1.0001249999999999</v>
      </c>
      <c r="R84" s="8">
        <f t="shared" si="7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2">
        <f t="shared" si="8"/>
        <v>42042.615613425922</v>
      </c>
      <c r="L85" s="12">
        <f t="shared" si="9"/>
        <v>42057.479166666672</v>
      </c>
      <c r="M85" t="b">
        <v>0</v>
      </c>
      <c r="N85">
        <v>13</v>
      </c>
      <c r="O85" t="b">
        <v>1</v>
      </c>
      <c r="P85" t="s">
        <v>8266</v>
      </c>
      <c r="Q85" s="6">
        <f t="shared" si="6"/>
        <v>1.0249999999999999</v>
      </c>
      <c r="R85" s="8">
        <f t="shared" si="7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2">
        <f t="shared" si="8"/>
        <v>40648.757939814815</v>
      </c>
      <c r="L86" s="12">
        <f t="shared" si="9"/>
        <v>40678.757939814815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6"/>
        <v>1</v>
      </c>
      <c r="R86" s="8">
        <f t="shared" si="7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2">
        <f t="shared" si="8"/>
        <v>40779.125428240739</v>
      </c>
      <c r="L87" s="12">
        <f t="shared" si="9"/>
        <v>40809.125428240739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6"/>
        <v>1.2549999999999999</v>
      </c>
      <c r="R87" s="8">
        <f t="shared" si="7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72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2">
        <f t="shared" si="8"/>
        <v>42291.556076388893</v>
      </c>
      <c r="L88" s="12">
        <f t="shared" si="9"/>
        <v>42365.59774305555</v>
      </c>
      <c r="M88" t="b">
        <v>0</v>
      </c>
      <c r="N88">
        <v>17</v>
      </c>
      <c r="O88" t="b">
        <v>1</v>
      </c>
      <c r="P88" t="s">
        <v>8266</v>
      </c>
      <c r="Q88" s="6">
        <f t="shared" si="6"/>
        <v>1.0646666666666667</v>
      </c>
      <c r="R88" s="8">
        <f t="shared" si="7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2">
        <f t="shared" si="8"/>
        <v>40322.539386574077</v>
      </c>
      <c r="L89" s="12">
        <f t="shared" si="9"/>
        <v>40332.070138888885</v>
      </c>
      <c r="M89" t="b">
        <v>0</v>
      </c>
      <c r="N89">
        <v>25</v>
      </c>
      <c r="O89" t="b">
        <v>1</v>
      </c>
      <c r="P89" t="s">
        <v>8266</v>
      </c>
      <c r="Q89" s="6">
        <f t="shared" si="6"/>
        <v>1.046</v>
      </c>
      <c r="R89" s="8">
        <f t="shared" si="7"/>
        <v>104.6</v>
      </c>
      <c r="S89" t="str">
        <f t="shared" si="10"/>
        <v>film &amp; video</v>
      </c>
      <c r="T89" t="str">
        <f t="shared" si="11"/>
        <v>shorts</v>
      </c>
    </row>
    <row r="90" spans="1:20" ht="57.6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2">
        <f t="shared" si="8"/>
        <v>41786.65892361111</v>
      </c>
      <c r="L90" s="12">
        <f t="shared" si="9"/>
        <v>41812.65892361111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6"/>
        <v>1.0285714285714285</v>
      </c>
      <c r="R90" s="8">
        <f t="shared" si="7"/>
        <v>60</v>
      </c>
      <c r="S90" t="str">
        <f t="shared" si="10"/>
        <v>film &amp; video</v>
      </c>
      <c r="T90" t="str">
        <f t="shared" si="11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2">
        <f t="shared" si="8"/>
        <v>41402.752222222218</v>
      </c>
      <c r="L91" s="12">
        <f t="shared" si="9"/>
        <v>41427.752222222218</v>
      </c>
      <c r="M91" t="b">
        <v>0</v>
      </c>
      <c r="N91">
        <v>56</v>
      </c>
      <c r="O91" t="b">
        <v>1</v>
      </c>
      <c r="P91" t="s">
        <v>8266</v>
      </c>
      <c r="Q91" s="6">
        <f t="shared" si="6"/>
        <v>1.1506666666666667</v>
      </c>
      <c r="R91" s="8">
        <f t="shared" si="7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2">
        <f t="shared" si="8"/>
        <v>40706.297442129631</v>
      </c>
      <c r="L92" s="12">
        <f t="shared" si="9"/>
        <v>40736.297442129631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6"/>
        <v>1.004</v>
      </c>
      <c r="R92" s="8">
        <f t="shared" si="7"/>
        <v>31.375</v>
      </c>
      <c r="S92" t="str">
        <f t="shared" si="10"/>
        <v>film &amp; video</v>
      </c>
      <c r="T92" t="str">
        <f t="shared" si="11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2">
        <f t="shared" si="8"/>
        <v>40619.402361111112</v>
      </c>
      <c r="L93" s="12">
        <f t="shared" si="9"/>
        <v>40680.402361111112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6"/>
        <v>1.2</v>
      </c>
      <c r="R93" s="8">
        <f t="shared" si="7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57.6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2">
        <f t="shared" si="8"/>
        <v>42721.198877314819</v>
      </c>
      <c r="L94" s="12">
        <f t="shared" si="9"/>
        <v>42767.333333333328</v>
      </c>
      <c r="M94" t="b">
        <v>0</v>
      </c>
      <c r="N94">
        <v>43</v>
      </c>
      <c r="O94" t="b">
        <v>1</v>
      </c>
      <c r="P94" t="s">
        <v>8266</v>
      </c>
      <c r="Q94" s="6">
        <f t="shared" si="6"/>
        <v>1.052</v>
      </c>
      <c r="R94" s="8">
        <f t="shared" si="7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2">
        <f t="shared" si="8"/>
        <v>41065.858067129629</v>
      </c>
      <c r="L95" s="12">
        <f t="shared" si="9"/>
        <v>41093.875</v>
      </c>
      <c r="M95" t="b">
        <v>0</v>
      </c>
      <c r="N95">
        <v>15</v>
      </c>
      <c r="O95" t="b">
        <v>1</v>
      </c>
      <c r="P95" t="s">
        <v>8266</v>
      </c>
      <c r="Q95" s="6">
        <f t="shared" si="6"/>
        <v>1.1060000000000001</v>
      </c>
      <c r="R95" s="8">
        <f t="shared" si="7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2">
        <f t="shared" si="8"/>
        <v>41716.717847222222</v>
      </c>
      <c r="L96" s="12">
        <f t="shared" si="9"/>
        <v>41736.717847222222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6"/>
        <v>1.04</v>
      </c>
      <c r="R96" s="8">
        <f t="shared" si="7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2">
        <f t="shared" si="8"/>
        <v>40935.005104166667</v>
      </c>
      <c r="L97" s="12">
        <f t="shared" si="9"/>
        <v>40965.005104166667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6"/>
        <v>1.3142857142857143</v>
      </c>
      <c r="R97" s="8">
        <f t="shared" si="7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2">
        <f t="shared" si="8"/>
        <v>40324.662511574075</v>
      </c>
      <c r="L98" s="12">
        <f t="shared" si="9"/>
        <v>40391.125</v>
      </c>
      <c r="M98" t="b">
        <v>0</v>
      </c>
      <c r="N98">
        <v>34</v>
      </c>
      <c r="O98" t="b">
        <v>1</v>
      </c>
      <c r="P98" t="s">
        <v>8266</v>
      </c>
      <c r="Q98" s="6">
        <f t="shared" si="6"/>
        <v>1.1466666666666667</v>
      </c>
      <c r="R98" s="8">
        <f t="shared" si="7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2">
        <f t="shared" si="8"/>
        <v>40706.135208333333</v>
      </c>
      <c r="L99" s="12">
        <f t="shared" si="9"/>
        <v>40736.135208333333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6"/>
        <v>1.0625</v>
      </c>
      <c r="R99" s="8">
        <f t="shared" si="7"/>
        <v>53.125</v>
      </c>
      <c r="S99" t="str">
        <f t="shared" si="10"/>
        <v>film &amp; video</v>
      </c>
      <c r="T99" t="str">
        <f t="shared" si="11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2">
        <f t="shared" si="8"/>
        <v>41214.794837962967</v>
      </c>
      <c r="L100" s="12">
        <f t="shared" si="9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6">
        <f t="shared" si="6"/>
        <v>1.0625</v>
      </c>
      <c r="R100" s="8">
        <f t="shared" si="7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43.2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2">
        <f t="shared" si="8"/>
        <v>41631.902766203704</v>
      </c>
      <c r="L101" s="12">
        <f t="shared" si="9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6"/>
        <v>1.0601933333333333</v>
      </c>
      <c r="R101" s="8">
        <f t="shared" si="7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2">
        <f t="shared" si="8"/>
        <v>41197.753310185188</v>
      </c>
      <c r="L102" s="12">
        <f t="shared" si="9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6"/>
        <v>1</v>
      </c>
      <c r="R102" s="8">
        <f t="shared" si="7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57.6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2">
        <f t="shared" si="8"/>
        <v>41274.776736111111</v>
      </c>
      <c r="L103" s="12">
        <f t="shared" si="9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6"/>
        <v>1</v>
      </c>
      <c r="R103" s="8">
        <f t="shared" si="7"/>
        <v>100</v>
      </c>
      <c r="S103" t="str">
        <f t="shared" si="10"/>
        <v>film &amp; video</v>
      </c>
      <c r="T103" t="str">
        <f t="shared" si="11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2">
        <f t="shared" si="8"/>
        <v>40505.131168981483</v>
      </c>
      <c r="L104" s="12">
        <f t="shared" si="9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6"/>
        <v>1.2775000000000001</v>
      </c>
      <c r="R104" s="8">
        <f t="shared" si="7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2">
        <f t="shared" si="8"/>
        <v>41682.805902777778</v>
      </c>
      <c r="L105" s="12">
        <f t="shared" si="9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6"/>
        <v>1.0515384615384615</v>
      </c>
      <c r="R105" s="8">
        <f t="shared" si="7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2">
        <f t="shared" si="8"/>
        <v>40612.695208333331</v>
      </c>
      <c r="L106" s="12">
        <f t="shared" si="9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6">
        <f t="shared" si="6"/>
        <v>1.2</v>
      </c>
      <c r="R106" s="8">
        <f t="shared" si="7"/>
        <v>60</v>
      </c>
      <c r="S106" t="str">
        <f t="shared" si="10"/>
        <v>film &amp; video</v>
      </c>
      <c r="T106" t="str">
        <f t="shared" si="11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2">
        <f t="shared" si="8"/>
        <v>42485.724768518514</v>
      </c>
      <c r="L107" s="12">
        <f t="shared" si="9"/>
        <v>42504</v>
      </c>
      <c r="M107" t="b">
        <v>0</v>
      </c>
      <c r="N107">
        <v>60</v>
      </c>
      <c r="O107" t="b">
        <v>1</v>
      </c>
      <c r="P107" t="s">
        <v>8266</v>
      </c>
      <c r="Q107" s="6">
        <f t="shared" si="6"/>
        <v>1.074090909090909</v>
      </c>
      <c r="R107" s="8">
        <f t="shared" si="7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2">
        <f t="shared" si="8"/>
        <v>40987.776631944442</v>
      </c>
      <c r="L108" s="12">
        <f t="shared" si="9"/>
        <v>41001.776631944442</v>
      </c>
      <c r="M108" t="b">
        <v>0</v>
      </c>
      <c r="N108">
        <v>27</v>
      </c>
      <c r="O108" t="b">
        <v>1</v>
      </c>
      <c r="P108" t="s">
        <v>8266</v>
      </c>
      <c r="Q108" s="6">
        <f t="shared" si="6"/>
        <v>1.0049999999999999</v>
      </c>
      <c r="R108" s="8">
        <f t="shared" si="7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57.6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2">
        <f t="shared" si="8"/>
        <v>40635.982488425929</v>
      </c>
      <c r="L109" s="12">
        <f t="shared" si="9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6"/>
        <v>1.0246666666666666</v>
      </c>
      <c r="R109" s="8">
        <f t="shared" si="7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2">
        <f t="shared" si="8"/>
        <v>41365.613078703704</v>
      </c>
      <c r="L110" s="12">
        <f t="shared" si="9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6"/>
        <v>2.4666666666666668</v>
      </c>
      <c r="R110" s="8">
        <f t="shared" si="7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2">
        <f t="shared" si="8"/>
        <v>40570.025810185187</v>
      </c>
      <c r="L111" s="12">
        <f t="shared" si="9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6"/>
        <v>2.1949999999999998</v>
      </c>
      <c r="R111" s="8">
        <f t="shared" si="7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2">
        <f t="shared" si="8"/>
        <v>41557.949687500004</v>
      </c>
      <c r="L112" s="12">
        <f t="shared" si="9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6">
        <f t="shared" si="6"/>
        <v>1.3076923076923077</v>
      </c>
      <c r="R112" s="8">
        <f t="shared" si="7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2">
        <f t="shared" si="8"/>
        <v>42125.333182870367</v>
      </c>
      <c r="L113" s="12">
        <f t="shared" si="9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6"/>
        <v>1.5457142857142858</v>
      </c>
      <c r="R113" s="8">
        <f t="shared" si="7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2">
        <f t="shared" si="8"/>
        <v>41718.043032407411</v>
      </c>
      <c r="L114" s="12">
        <f t="shared" si="9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6">
        <f t="shared" si="6"/>
        <v>1.04</v>
      </c>
      <c r="R114" s="8">
        <f t="shared" si="7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2">
        <f t="shared" si="8"/>
        <v>40753.758425925924</v>
      </c>
      <c r="L115" s="12">
        <f t="shared" si="9"/>
        <v>40761.625</v>
      </c>
      <c r="M115" t="b">
        <v>0</v>
      </c>
      <c r="N115">
        <v>78</v>
      </c>
      <c r="O115" t="b">
        <v>1</v>
      </c>
      <c r="P115" t="s">
        <v>8266</v>
      </c>
      <c r="Q115" s="6">
        <f t="shared" si="6"/>
        <v>1.41</v>
      </c>
      <c r="R115" s="8">
        <f t="shared" si="7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57.6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2">
        <f t="shared" si="8"/>
        <v>40861.27416666667</v>
      </c>
      <c r="L116" s="12">
        <f t="shared" si="9"/>
        <v>40921.27416666667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6"/>
        <v>1.0333333333333334</v>
      </c>
      <c r="R116" s="8">
        <f t="shared" si="7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2">
        <f t="shared" si="8"/>
        <v>40918.738935185189</v>
      </c>
      <c r="L117" s="12">
        <f t="shared" si="9"/>
        <v>40943.738935185189</v>
      </c>
      <c r="M117" t="b">
        <v>0</v>
      </c>
      <c r="N117">
        <v>22</v>
      </c>
      <c r="O117" t="b">
        <v>1</v>
      </c>
      <c r="P117" t="s">
        <v>8266</v>
      </c>
      <c r="Q117" s="6">
        <f t="shared" si="6"/>
        <v>1.4044444444444444</v>
      </c>
      <c r="R117" s="8">
        <f t="shared" si="7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2">
        <f t="shared" si="8"/>
        <v>40595.497164351851</v>
      </c>
      <c r="L118" s="12">
        <f t="shared" si="9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6">
        <f t="shared" si="6"/>
        <v>1.1365714285714286</v>
      </c>
      <c r="R118" s="8">
        <f t="shared" si="7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2">
        <f t="shared" si="8"/>
        <v>40248.834999999999</v>
      </c>
      <c r="L119" s="12">
        <f t="shared" si="9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6">
        <f t="shared" si="6"/>
        <v>1.0049377777777779</v>
      </c>
      <c r="R119" s="8">
        <f t="shared" si="7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2">
        <f t="shared" si="8"/>
        <v>40723.053657407407</v>
      </c>
      <c r="L120" s="12">
        <f t="shared" si="9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6"/>
        <v>1.1303159999999999</v>
      </c>
      <c r="R120" s="8">
        <f t="shared" si="7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2">
        <f t="shared" si="8"/>
        <v>40739.069282407407</v>
      </c>
      <c r="L121" s="12">
        <f t="shared" si="9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6">
        <f t="shared" si="6"/>
        <v>1.0455692307692308</v>
      </c>
      <c r="R121" s="8">
        <f t="shared" si="7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2">
        <f t="shared" si="8"/>
        <v>42616.049849537041</v>
      </c>
      <c r="L122" s="12">
        <f t="shared" si="9"/>
        <v>42646.049849537041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6"/>
        <v>1.4285714285714287E-4</v>
      </c>
      <c r="R122" s="8">
        <f t="shared" si="7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2">
        <f t="shared" si="8"/>
        <v>42096.704976851848</v>
      </c>
      <c r="L123" s="12">
        <f t="shared" si="9"/>
        <v>42112.427777777775</v>
      </c>
      <c r="M123" t="b">
        <v>0</v>
      </c>
      <c r="N123">
        <v>1</v>
      </c>
      <c r="O123" t="b">
        <v>0</v>
      </c>
      <c r="P123" t="s">
        <v>8267</v>
      </c>
      <c r="Q123" s="6">
        <f t="shared" si="6"/>
        <v>3.3333333333333332E-4</v>
      </c>
      <c r="R123" s="8">
        <f t="shared" si="7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43.2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2">
        <f t="shared" si="8"/>
        <v>42593.431793981479</v>
      </c>
      <c r="L124" s="12">
        <f t="shared" si="9"/>
        <v>42653.431793981479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6"/>
        <v>0</v>
      </c>
      <c r="R124" s="8" t="e">
        <f t="shared" si="7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57.6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2">
        <f t="shared" si="8"/>
        <v>41904.781990740739</v>
      </c>
      <c r="L125" s="12">
        <f t="shared" si="9"/>
        <v>41940.916666666664</v>
      </c>
      <c r="M125" t="b">
        <v>0</v>
      </c>
      <c r="N125">
        <v>6</v>
      </c>
      <c r="O125" t="b">
        <v>0</v>
      </c>
      <c r="P125" t="s">
        <v>8267</v>
      </c>
      <c r="Q125" s="6">
        <f t="shared" si="6"/>
        <v>2.7454545454545453E-3</v>
      </c>
      <c r="R125" s="8">
        <f t="shared" si="7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2">
        <f t="shared" si="8"/>
        <v>42114.928726851853</v>
      </c>
      <c r="L126" s="12">
        <f t="shared" si="9"/>
        <v>42139.928726851853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6"/>
        <v>0</v>
      </c>
      <c r="R126" s="8" t="e">
        <f t="shared" si="7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2">
        <f t="shared" si="8"/>
        <v>42709.993981481486</v>
      </c>
      <c r="L127" s="12">
        <f t="shared" si="9"/>
        <v>42769.993981481486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6"/>
        <v>0.14000000000000001</v>
      </c>
      <c r="R127" s="8">
        <f t="shared" si="7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2">
        <f t="shared" si="8"/>
        <v>42135.589548611111</v>
      </c>
      <c r="L128" s="12">
        <f t="shared" si="9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6">
        <f t="shared" si="6"/>
        <v>5.5480000000000002E-2</v>
      </c>
      <c r="R128" s="8">
        <f t="shared" si="7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2">
        <f t="shared" si="8"/>
        <v>42067.62431712963</v>
      </c>
      <c r="L129" s="12">
        <f t="shared" si="9"/>
        <v>42097.582650462966</v>
      </c>
      <c r="M129" t="b">
        <v>0</v>
      </c>
      <c r="N129">
        <v>4</v>
      </c>
      <c r="O129" t="b">
        <v>0</v>
      </c>
      <c r="P129" t="s">
        <v>8267</v>
      </c>
      <c r="Q129" s="6">
        <f t="shared" si="6"/>
        <v>2.375E-2</v>
      </c>
      <c r="R129" s="8">
        <f t="shared" si="7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2">
        <f t="shared" si="8"/>
        <v>42628.22792824074</v>
      </c>
      <c r="L130" s="12">
        <f t="shared" si="9"/>
        <v>42663.22792824074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ref="Q130:Q193" si="12">E130/D130</f>
        <v>1.8669999999999999E-2</v>
      </c>
      <c r="R130" s="8">
        <f t="shared" ref="R130:R193" si="13">E130/N130</f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2">
        <f t="shared" ref="K131:K194" si="14">(J131/86400)+DATE(1970,1,1)</f>
        <v>41882.937303240738</v>
      </c>
      <c r="L131" s="12">
        <f t="shared" ref="L131:L194" si="15">(I131/86400)+DATE(1970,1,1)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si="12"/>
        <v>0</v>
      </c>
      <c r="R131" s="8" t="e">
        <f t="shared" si="13"/>
        <v>#DIV/0!</v>
      </c>
      <c r="S131" t="str">
        <f t="shared" ref="S131:S194" si="16">LEFT(P131,FIND("/",P131)-1)</f>
        <v>film &amp; video</v>
      </c>
      <c r="T131" t="str">
        <f t="shared" ref="T131:T194" si="17">RIGHT(P131,LEN(P131)-FIND("/",P131))</f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2">
        <f t="shared" si="14"/>
        <v>41778.91541666667</v>
      </c>
      <c r="L132" s="12">
        <f t="shared" si="15"/>
        <v>41806.844444444447</v>
      </c>
      <c r="M132" t="b">
        <v>0</v>
      </c>
      <c r="N132">
        <v>0</v>
      </c>
      <c r="O132" t="b">
        <v>0</v>
      </c>
      <c r="P132" t="s">
        <v>8267</v>
      </c>
      <c r="Q132" s="6">
        <f t="shared" si="12"/>
        <v>0</v>
      </c>
      <c r="R132" s="8" t="e">
        <f t="shared" si="13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2">
        <f t="shared" si="14"/>
        <v>42541.837511574078</v>
      </c>
      <c r="L133" s="12">
        <f t="shared" si="15"/>
        <v>42557</v>
      </c>
      <c r="M133" t="b">
        <v>0</v>
      </c>
      <c r="N133">
        <v>0</v>
      </c>
      <c r="O133" t="b">
        <v>0</v>
      </c>
      <c r="P133" t="s">
        <v>8267</v>
      </c>
      <c r="Q133" s="6">
        <f t="shared" si="12"/>
        <v>0</v>
      </c>
      <c r="R133" s="8" t="e">
        <f t="shared" si="13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57.6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2">
        <f t="shared" si="14"/>
        <v>41905.812581018516</v>
      </c>
      <c r="L134" s="12">
        <f t="shared" si="15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6">
        <f t="shared" si="12"/>
        <v>9.5687499999999995E-2</v>
      </c>
      <c r="R134" s="8">
        <f t="shared" si="13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2">
        <f t="shared" si="14"/>
        <v>42491.80768518518</v>
      </c>
      <c r="L135" s="12">
        <f t="shared" si="15"/>
        <v>42521.729861111111</v>
      </c>
      <c r="M135" t="b">
        <v>0</v>
      </c>
      <c r="N135">
        <v>0</v>
      </c>
      <c r="O135" t="b">
        <v>0</v>
      </c>
      <c r="P135" t="s">
        <v>8267</v>
      </c>
      <c r="Q135" s="6">
        <f t="shared" si="12"/>
        <v>0</v>
      </c>
      <c r="R135" s="8" t="e">
        <f t="shared" si="13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2">
        <f t="shared" si="14"/>
        <v>42221.909930555557</v>
      </c>
      <c r="L136" s="12">
        <f t="shared" si="15"/>
        <v>42251.708333333328</v>
      </c>
      <c r="M136" t="b">
        <v>0</v>
      </c>
      <c r="N136">
        <v>0</v>
      </c>
      <c r="O136" t="b">
        <v>0</v>
      </c>
      <c r="P136" t="s">
        <v>8267</v>
      </c>
      <c r="Q136" s="6">
        <f t="shared" si="12"/>
        <v>0</v>
      </c>
      <c r="R136" s="8" t="e">
        <f t="shared" si="13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2">
        <f t="shared" si="14"/>
        <v>41788.381909722222</v>
      </c>
      <c r="L137" s="12">
        <f t="shared" si="15"/>
        <v>41821.791666666664</v>
      </c>
      <c r="M137" t="b">
        <v>0</v>
      </c>
      <c r="N137">
        <v>5</v>
      </c>
      <c r="O137" t="b">
        <v>0</v>
      </c>
      <c r="P137" t="s">
        <v>8267</v>
      </c>
      <c r="Q137" s="6">
        <f t="shared" si="12"/>
        <v>0.13433333333333333</v>
      </c>
      <c r="R137" s="8">
        <f t="shared" si="13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2">
        <f t="shared" si="14"/>
        <v>42096.410115740742</v>
      </c>
      <c r="L138" s="12">
        <f t="shared" si="15"/>
        <v>42140.427777777775</v>
      </c>
      <c r="M138" t="b">
        <v>0</v>
      </c>
      <c r="N138">
        <v>0</v>
      </c>
      <c r="O138" t="b">
        <v>0</v>
      </c>
      <c r="P138" t="s">
        <v>8267</v>
      </c>
      <c r="Q138" s="6">
        <f t="shared" si="12"/>
        <v>0</v>
      </c>
      <c r="R138" s="8" t="e">
        <f t="shared" si="13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2">
        <f t="shared" si="14"/>
        <v>42239.573993055557</v>
      </c>
      <c r="L139" s="12">
        <f t="shared" si="15"/>
        <v>42289.573993055557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2"/>
        <v>0</v>
      </c>
      <c r="R139" s="8" t="e">
        <f t="shared" si="13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2">
        <f t="shared" si="14"/>
        <v>42186.257418981477</v>
      </c>
      <c r="L140" s="12">
        <f t="shared" si="15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6">
        <f t="shared" si="12"/>
        <v>3.1413333333333335E-2</v>
      </c>
      <c r="R140" s="8">
        <f t="shared" si="13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2">
        <f t="shared" si="14"/>
        <v>42187.920972222222</v>
      </c>
      <c r="L141" s="12">
        <f t="shared" si="15"/>
        <v>42197.920972222222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2"/>
        <v>1</v>
      </c>
      <c r="R141" s="8">
        <f t="shared" si="13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2">
        <f t="shared" si="14"/>
        <v>42053.198287037041</v>
      </c>
      <c r="L142" s="12">
        <f t="shared" si="15"/>
        <v>42083.15662037037</v>
      </c>
      <c r="M142" t="b">
        <v>0</v>
      </c>
      <c r="N142">
        <v>0</v>
      </c>
      <c r="O142" t="b">
        <v>0</v>
      </c>
      <c r="P142" t="s">
        <v>8267</v>
      </c>
      <c r="Q142" s="6">
        <f t="shared" si="12"/>
        <v>0</v>
      </c>
      <c r="R142" s="8" t="e">
        <f t="shared" si="13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2">
        <f t="shared" si="14"/>
        <v>42110.153043981481</v>
      </c>
      <c r="L143" s="12">
        <f t="shared" si="15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2"/>
        <v>0.10775</v>
      </c>
      <c r="R143" s="8">
        <f t="shared" si="13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2">
        <f t="shared" si="14"/>
        <v>41938.893263888887</v>
      </c>
      <c r="L144" s="12">
        <f t="shared" si="15"/>
        <v>41959.934930555552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2"/>
        <v>3.3333333333333335E-3</v>
      </c>
      <c r="R144" s="8">
        <f t="shared" si="13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2">
        <f t="shared" si="14"/>
        <v>42559.064143518517</v>
      </c>
      <c r="L145" s="12">
        <f t="shared" si="15"/>
        <v>42616.246527777781</v>
      </c>
      <c r="M145" t="b">
        <v>0</v>
      </c>
      <c r="N145">
        <v>0</v>
      </c>
      <c r="O145" t="b">
        <v>0</v>
      </c>
      <c r="P145" t="s">
        <v>8267</v>
      </c>
      <c r="Q145" s="6">
        <f t="shared" si="12"/>
        <v>0</v>
      </c>
      <c r="R145" s="8" t="e">
        <f t="shared" si="13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2">
        <f t="shared" si="14"/>
        <v>42047.762407407412</v>
      </c>
      <c r="L146" s="12">
        <f t="shared" si="15"/>
        <v>42107.72074074074</v>
      </c>
      <c r="M146" t="b">
        <v>0</v>
      </c>
      <c r="N146">
        <v>37</v>
      </c>
      <c r="O146" t="b">
        <v>0</v>
      </c>
      <c r="P146" t="s">
        <v>8267</v>
      </c>
      <c r="Q146" s="6">
        <f t="shared" si="12"/>
        <v>0.27600000000000002</v>
      </c>
      <c r="R146" s="8">
        <f t="shared" si="13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57.6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2">
        <f t="shared" si="14"/>
        <v>42200.542268518519</v>
      </c>
      <c r="L147" s="12">
        <f t="shared" si="15"/>
        <v>42227.542268518519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2"/>
        <v>7.5111111111111115E-2</v>
      </c>
      <c r="R147" s="8">
        <f t="shared" si="13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2">
        <f t="shared" si="14"/>
        <v>42693.016180555554</v>
      </c>
      <c r="L148" s="12">
        <f t="shared" si="15"/>
        <v>42753.016180555554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2"/>
        <v>5.7499999999999999E-3</v>
      </c>
      <c r="R148" s="8">
        <f t="shared" si="13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2">
        <f t="shared" si="14"/>
        <v>41969.767824074079</v>
      </c>
      <c r="L149" s="12">
        <f t="shared" si="15"/>
        <v>42012.762499999997</v>
      </c>
      <c r="M149" t="b">
        <v>0</v>
      </c>
      <c r="N149">
        <v>0</v>
      </c>
      <c r="O149" t="b">
        <v>0</v>
      </c>
      <c r="P149" t="s">
        <v>8267</v>
      </c>
      <c r="Q149" s="6">
        <f t="shared" si="12"/>
        <v>0</v>
      </c>
      <c r="R149" s="8" t="e">
        <f t="shared" si="13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2">
        <f t="shared" si="14"/>
        <v>42397.281666666662</v>
      </c>
      <c r="L150" s="12">
        <f t="shared" si="15"/>
        <v>42427.281666666662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2"/>
        <v>8.0000000000000004E-4</v>
      </c>
      <c r="R150" s="8">
        <f t="shared" si="13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2">
        <f t="shared" si="14"/>
        <v>41968.172106481477</v>
      </c>
      <c r="L151" s="12">
        <f t="shared" si="15"/>
        <v>41998.333333333328</v>
      </c>
      <c r="M151" t="b">
        <v>0</v>
      </c>
      <c r="N151">
        <v>6</v>
      </c>
      <c r="O151" t="b">
        <v>0</v>
      </c>
      <c r="P151" t="s">
        <v>8267</v>
      </c>
      <c r="Q151" s="6">
        <f t="shared" si="12"/>
        <v>9.1999999999999998E-3</v>
      </c>
      <c r="R151" s="8">
        <f t="shared" si="13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2">
        <f t="shared" si="14"/>
        <v>42090.161828703705</v>
      </c>
      <c r="L152" s="12">
        <f t="shared" si="15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2"/>
        <v>0.23163076923076922</v>
      </c>
      <c r="R152" s="8">
        <f t="shared" si="13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2">
        <f t="shared" si="14"/>
        <v>42113.550821759258</v>
      </c>
      <c r="L153" s="12">
        <f t="shared" si="15"/>
        <v>42173.550821759258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2"/>
        <v>5.5999999999999995E-4</v>
      </c>
      <c r="R153" s="8">
        <f t="shared" si="13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2">
        <f t="shared" si="14"/>
        <v>41875.077546296292</v>
      </c>
      <c r="L154" s="12">
        <f t="shared" si="15"/>
        <v>41905.077546296292</v>
      </c>
      <c r="M154" t="b">
        <v>0</v>
      </c>
      <c r="N154">
        <v>2</v>
      </c>
      <c r="O154" t="b">
        <v>0</v>
      </c>
      <c r="P154" t="s">
        <v>8267</v>
      </c>
      <c r="Q154" s="6">
        <f t="shared" si="12"/>
        <v>7.8947368421052633E-5</v>
      </c>
      <c r="R154" s="8">
        <f t="shared" si="13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2">
        <f t="shared" si="14"/>
        <v>41933.586157407408</v>
      </c>
      <c r="L155" s="12">
        <f t="shared" si="15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6">
        <f t="shared" si="12"/>
        <v>7.1799999999999998E-3</v>
      </c>
      <c r="R155" s="8">
        <f t="shared" si="13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2">
        <f t="shared" si="14"/>
        <v>42115.547395833331</v>
      </c>
      <c r="L156" s="12">
        <f t="shared" si="15"/>
        <v>42158.547395833331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2"/>
        <v>2.6666666666666668E-2</v>
      </c>
      <c r="R156" s="8">
        <f t="shared" si="13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2">
        <f t="shared" si="14"/>
        <v>42168.559432870374</v>
      </c>
      <c r="L157" s="12">
        <f t="shared" si="15"/>
        <v>42208.559432870374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2"/>
        <v>6.0000000000000002E-5</v>
      </c>
      <c r="R157" s="8">
        <f t="shared" si="13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2">
        <f t="shared" si="14"/>
        <v>41794.124953703707</v>
      </c>
      <c r="L158" s="12">
        <f t="shared" si="15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2"/>
        <v>5.0999999999999997E-2</v>
      </c>
      <c r="R158" s="8">
        <f t="shared" si="13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2">
        <f t="shared" si="14"/>
        <v>42396.911712962959</v>
      </c>
      <c r="L159" s="12">
        <f t="shared" si="15"/>
        <v>42426.911712962959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2"/>
        <v>2.671118530884808E-3</v>
      </c>
      <c r="R159" s="8">
        <f t="shared" si="13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2">
        <f t="shared" si="14"/>
        <v>41904.07671296296</v>
      </c>
      <c r="L160" s="12">
        <f t="shared" si="15"/>
        <v>41934.07671296296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2"/>
        <v>0</v>
      </c>
      <c r="R160" s="8" t="e">
        <f t="shared" si="13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2">
        <f t="shared" si="14"/>
        <v>42514.434548611112</v>
      </c>
      <c r="L161" s="12">
        <f t="shared" si="15"/>
        <v>42554.434548611112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2"/>
        <v>2.0000000000000002E-5</v>
      </c>
      <c r="R161" s="8">
        <f t="shared" si="13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2">
        <f t="shared" si="14"/>
        <v>42171.913090277776</v>
      </c>
      <c r="L162" s="12">
        <f t="shared" si="15"/>
        <v>42231.913090277776</v>
      </c>
      <c r="M162" t="b">
        <v>0</v>
      </c>
      <c r="N162">
        <v>0</v>
      </c>
      <c r="O162" t="b">
        <v>0</v>
      </c>
      <c r="P162" t="s">
        <v>8268</v>
      </c>
      <c r="Q162" s="6">
        <f t="shared" si="12"/>
        <v>0</v>
      </c>
      <c r="R162" s="8" t="e">
        <f t="shared" si="13"/>
        <v>#DIV/0!</v>
      </c>
      <c r="S162" t="str">
        <f t="shared" si="16"/>
        <v>film &amp; video</v>
      </c>
      <c r="T162" t="str">
        <f t="shared" si="17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2">
        <f t="shared" si="14"/>
        <v>41792.687442129631</v>
      </c>
      <c r="L163" s="12">
        <f t="shared" si="15"/>
        <v>41822.687442129631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2"/>
        <v>1E-4</v>
      </c>
      <c r="R163" s="8">
        <f t="shared" si="13"/>
        <v>5</v>
      </c>
      <c r="S163" t="str">
        <f t="shared" si="16"/>
        <v>film &amp; video</v>
      </c>
      <c r="T163" t="str">
        <f t="shared" si="17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2">
        <f t="shared" si="14"/>
        <v>41835.126805555556</v>
      </c>
      <c r="L164" s="12">
        <f t="shared" si="15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6">
        <f t="shared" si="12"/>
        <v>0.15535714285714286</v>
      </c>
      <c r="R164" s="8">
        <f t="shared" si="13"/>
        <v>43.5</v>
      </c>
      <c r="S164" t="str">
        <f t="shared" si="16"/>
        <v>film &amp; video</v>
      </c>
      <c r="T164" t="str">
        <f t="shared" si="17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2">
        <f t="shared" si="14"/>
        <v>42243.961273148147</v>
      </c>
      <c r="L165" s="12">
        <f t="shared" si="15"/>
        <v>42278</v>
      </c>
      <c r="M165" t="b">
        <v>0</v>
      </c>
      <c r="N165">
        <v>0</v>
      </c>
      <c r="O165" t="b">
        <v>0</v>
      </c>
      <c r="P165" t="s">
        <v>8268</v>
      </c>
      <c r="Q165" s="6">
        <f t="shared" si="12"/>
        <v>0</v>
      </c>
      <c r="R165" s="8" t="e">
        <f t="shared" si="13"/>
        <v>#DIV/0!</v>
      </c>
      <c r="S165" t="str">
        <f t="shared" si="16"/>
        <v>film &amp; video</v>
      </c>
      <c r="T165" t="str">
        <f t="shared" si="17"/>
        <v>drama</v>
      </c>
    </row>
    <row r="166" spans="1:20" ht="57.6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2">
        <f t="shared" si="14"/>
        <v>41841.762743055559</v>
      </c>
      <c r="L166" s="12">
        <f t="shared" si="15"/>
        <v>41901.762743055559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2"/>
        <v>5.3333333333333332E-3</v>
      </c>
      <c r="R166" s="8">
        <f t="shared" si="13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2">
        <f t="shared" si="14"/>
        <v>42351.658842592587</v>
      </c>
      <c r="L167" s="12">
        <f t="shared" si="15"/>
        <v>42381.658842592587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2"/>
        <v>0</v>
      </c>
      <c r="R167" s="8" t="e">
        <f t="shared" si="13"/>
        <v>#DIV/0!</v>
      </c>
      <c r="S167" t="str">
        <f t="shared" si="16"/>
        <v>film &amp; video</v>
      </c>
      <c r="T167" t="str">
        <f t="shared" si="17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2">
        <f t="shared" si="14"/>
        <v>42721.075949074075</v>
      </c>
      <c r="L168" s="12">
        <f t="shared" si="15"/>
        <v>42751.075949074075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2"/>
        <v>0.6</v>
      </c>
      <c r="R168" s="8">
        <f t="shared" si="13"/>
        <v>3000</v>
      </c>
      <c r="S168" t="str">
        <f t="shared" si="16"/>
        <v>film &amp; video</v>
      </c>
      <c r="T168" t="str">
        <f t="shared" si="17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2">
        <f t="shared" si="14"/>
        <v>42160.927488425921</v>
      </c>
      <c r="L169" s="12">
        <f t="shared" si="15"/>
        <v>42220.927488425921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2"/>
        <v>1E-4</v>
      </c>
      <c r="R169" s="8">
        <f t="shared" si="13"/>
        <v>5.5</v>
      </c>
      <c r="S169" t="str">
        <f t="shared" si="16"/>
        <v>film &amp; video</v>
      </c>
      <c r="T169" t="str">
        <f t="shared" si="17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2">
        <f t="shared" si="14"/>
        <v>42052.83530092593</v>
      </c>
      <c r="L170" s="12">
        <f t="shared" si="15"/>
        <v>42082.793634259258</v>
      </c>
      <c r="M170" t="b">
        <v>0</v>
      </c>
      <c r="N170">
        <v>3</v>
      </c>
      <c r="O170" t="b">
        <v>0</v>
      </c>
      <c r="P170" t="s">
        <v>8268</v>
      </c>
      <c r="Q170" s="6">
        <f t="shared" si="12"/>
        <v>4.0625000000000001E-2</v>
      </c>
      <c r="R170" s="8">
        <f t="shared" si="13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2">
        <f t="shared" si="14"/>
        <v>41900.505312499998</v>
      </c>
      <c r="L171" s="12">
        <f t="shared" si="15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2"/>
        <v>0.224</v>
      </c>
      <c r="R171" s="8">
        <f t="shared" si="13"/>
        <v>56</v>
      </c>
      <c r="S171" t="str">
        <f t="shared" si="16"/>
        <v>film &amp; video</v>
      </c>
      <c r="T171" t="str">
        <f t="shared" si="17"/>
        <v>drama</v>
      </c>
    </row>
    <row r="172" spans="1:20" ht="57.6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2">
        <f t="shared" si="14"/>
        <v>42216.977812500001</v>
      </c>
      <c r="L172" s="12">
        <f t="shared" si="15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6">
        <f t="shared" si="12"/>
        <v>3.2500000000000001E-2</v>
      </c>
      <c r="R172" s="8">
        <f t="shared" si="13"/>
        <v>32.5</v>
      </c>
      <c r="S172" t="str">
        <f t="shared" si="16"/>
        <v>film &amp; video</v>
      </c>
      <c r="T172" t="str">
        <f t="shared" si="17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2">
        <f t="shared" si="14"/>
        <v>42534.180717592593</v>
      </c>
      <c r="L173" s="12">
        <f t="shared" si="15"/>
        <v>42594.180717592593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2"/>
        <v>2.0000000000000002E-5</v>
      </c>
      <c r="R173" s="8">
        <f t="shared" si="13"/>
        <v>1</v>
      </c>
      <c r="S173" t="str">
        <f t="shared" si="16"/>
        <v>film &amp; video</v>
      </c>
      <c r="T173" t="str">
        <f t="shared" si="17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2">
        <f t="shared" si="14"/>
        <v>42047.394942129627</v>
      </c>
      <c r="L174" s="12">
        <f t="shared" si="15"/>
        <v>42082.353275462963</v>
      </c>
      <c r="M174" t="b">
        <v>0</v>
      </c>
      <c r="N174">
        <v>0</v>
      </c>
      <c r="O174" t="b">
        <v>0</v>
      </c>
      <c r="P174" t="s">
        <v>8268</v>
      </c>
      <c r="Q174" s="6">
        <f t="shared" si="12"/>
        <v>0</v>
      </c>
      <c r="R174" s="8" t="e">
        <f t="shared" si="13"/>
        <v>#DIV/0!</v>
      </c>
      <c r="S174" t="str">
        <f t="shared" si="16"/>
        <v>film &amp; video</v>
      </c>
      <c r="T174" t="str">
        <f t="shared" si="17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2">
        <f t="shared" si="14"/>
        <v>42033.573009259257</v>
      </c>
      <c r="L175" s="12">
        <f t="shared" si="15"/>
        <v>42063.573009259257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2"/>
        <v>0</v>
      </c>
      <c r="R175" s="8" t="e">
        <f t="shared" si="13"/>
        <v>#DIV/0!</v>
      </c>
      <c r="S175" t="str">
        <f t="shared" si="16"/>
        <v>film &amp; video</v>
      </c>
      <c r="T175" t="str">
        <f t="shared" si="17"/>
        <v>drama</v>
      </c>
    </row>
    <row r="176" spans="1:20" ht="57.6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2">
        <f t="shared" si="14"/>
        <v>42072.758981481486</v>
      </c>
      <c r="L176" s="12">
        <f t="shared" si="15"/>
        <v>42132.758981481486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2"/>
        <v>0</v>
      </c>
      <c r="R176" s="8" t="e">
        <f t="shared" si="13"/>
        <v>#DIV/0!</v>
      </c>
      <c r="S176" t="str">
        <f t="shared" si="16"/>
        <v>film &amp; video</v>
      </c>
      <c r="T176" t="str">
        <f t="shared" si="17"/>
        <v>drama</v>
      </c>
    </row>
    <row r="177" spans="1:20" ht="57.6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2">
        <f t="shared" si="14"/>
        <v>41855.777905092589</v>
      </c>
      <c r="L177" s="12">
        <f t="shared" si="15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2"/>
        <v>6.4850000000000005E-2</v>
      </c>
      <c r="R177" s="8">
        <f t="shared" si="13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2">
        <f t="shared" si="14"/>
        <v>42191.824062500003</v>
      </c>
      <c r="L178" s="12">
        <f t="shared" si="15"/>
        <v>42221.824062500003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2"/>
        <v>0</v>
      </c>
      <c r="R178" s="8" t="e">
        <f t="shared" si="13"/>
        <v>#DIV/0!</v>
      </c>
      <c r="S178" t="str">
        <f t="shared" si="16"/>
        <v>film &amp; video</v>
      </c>
      <c r="T178" t="str">
        <f t="shared" si="17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2">
        <f t="shared" si="14"/>
        <v>42070.047754629632</v>
      </c>
      <c r="L179" s="12">
        <f t="shared" si="15"/>
        <v>42087.00608796296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2"/>
        <v>0.4</v>
      </c>
      <c r="R179" s="8">
        <f t="shared" si="13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43.2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2">
        <f t="shared" si="14"/>
        <v>42304.955381944441</v>
      </c>
      <c r="L180" s="12">
        <f t="shared" si="15"/>
        <v>42334.997048611112</v>
      </c>
      <c r="M180" t="b">
        <v>0</v>
      </c>
      <c r="N180">
        <v>0</v>
      </c>
      <c r="O180" t="b">
        <v>0</v>
      </c>
      <c r="P180" t="s">
        <v>8268</v>
      </c>
      <c r="Q180" s="6">
        <f t="shared" si="12"/>
        <v>0</v>
      </c>
      <c r="R180" s="8" t="e">
        <f t="shared" si="13"/>
        <v>#DIV/0!</v>
      </c>
      <c r="S180" t="str">
        <f t="shared" si="16"/>
        <v>film &amp; video</v>
      </c>
      <c r="T180" t="str">
        <f t="shared" si="17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2">
        <f t="shared" si="14"/>
        <v>42403.080497685187</v>
      </c>
      <c r="L181" s="12">
        <f t="shared" si="15"/>
        <v>42433.080497685187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2"/>
        <v>0.2</v>
      </c>
      <c r="R181" s="8">
        <f t="shared" si="13"/>
        <v>100</v>
      </c>
      <c r="S181" t="str">
        <f t="shared" si="16"/>
        <v>film &amp; video</v>
      </c>
      <c r="T181" t="str">
        <f t="shared" si="17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2">
        <f t="shared" si="14"/>
        <v>42067.991238425922</v>
      </c>
      <c r="L182" s="12">
        <f t="shared" si="15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6">
        <f t="shared" si="12"/>
        <v>0.33416666666666667</v>
      </c>
      <c r="R182" s="8">
        <f t="shared" si="13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2">
        <f t="shared" si="14"/>
        <v>42147.741840277777</v>
      </c>
      <c r="L183" s="12">
        <f t="shared" si="15"/>
        <v>42177.741840277777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2"/>
        <v>0.21092608822670172</v>
      </c>
      <c r="R183" s="8">
        <f t="shared" si="13"/>
        <v>180.5</v>
      </c>
      <c r="S183" t="str">
        <f t="shared" si="16"/>
        <v>film &amp; video</v>
      </c>
      <c r="T183" t="str">
        <f t="shared" si="17"/>
        <v>drama</v>
      </c>
    </row>
    <row r="184" spans="1:20" ht="57.6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2">
        <f t="shared" si="14"/>
        <v>42712.011944444443</v>
      </c>
      <c r="L184" s="12">
        <f t="shared" si="15"/>
        <v>42742.011944444443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2"/>
        <v>0</v>
      </c>
      <c r="R184" s="8" t="e">
        <f t="shared" si="13"/>
        <v>#DIV/0!</v>
      </c>
      <c r="S184" t="str">
        <f t="shared" si="16"/>
        <v>film &amp; video</v>
      </c>
      <c r="T184" t="str">
        <f t="shared" si="17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2">
        <f t="shared" si="14"/>
        <v>41939.810300925928</v>
      </c>
      <c r="L185" s="12">
        <f t="shared" si="15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2"/>
        <v>0.35855999999999999</v>
      </c>
      <c r="R185" s="8">
        <f t="shared" si="13"/>
        <v>373.5</v>
      </c>
      <c r="S185" t="str">
        <f t="shared" si="16"/>
        <v>film &amp; video</v>
      </c>
      <c r="T185" t="str">
        <f t="shared" si="17"/>
        <v>drama</v>
      </c>
    </row>
    <row r="186" spans="1:20" ht="57.6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2">
        <f t="shared" si="14"/>
        <v>41825.791226851856</v>
      </c>
      <c r="L186" s="12">
        <f t="shared" si="15"/>
        <v>41883.165972222225</v>
      </c>
      <c r="M186" t="b">
        <v>0</v>
      </c>
      <c r="N186">
        <v>2</v>
      </c>
      <c r="O186" t="b">
        <v>0</v>
      </c>
      <c r="P186" t="s">
        <v>8268</v>
      </c>
      <c r="Q186" s="6">
        <f t="shared" si="12"/>
        <v>3.4000000000000002E-2</v>
      </c>
      <c r="R186" s="8">
        <f t="shared" si="13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2">
        <f t="shared" si="14"/>
        <v>42570.91133101852</v>
      </c>
      <c r="L187" s="12">
        <f t="shared" si="15"/>
        <v>42600.91133101852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2"/>
        <v>5.5E-2</v>
      </c>
      <c r="R187" s="8">
        <f t="shared" si="13"/>
        <v>220</v>
      </c>
      <c r="S187" t="str">
        <f t="shared" si="16"/>
        <v>film &amp; video</v>
      </c>
      <c r="T187" t="str">
        <f t="shared" si="17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2">
        <f t="shared" si="14"/>
        <v>42767.812893518523</v>
      </c>
      <c r="L188" s="12">
        <f t="shared" si="15"/>
        <v>42797.833333333328</v>
      </c>
      <c r="M188" t="b">
        <v>0</v>
      </c>
      <c r="N188">
        <v>0</v>
      </c>
      <c r="O188" t="b">
        <v>0</v>
      </c>
      <c r="P188" t="s">
        <v>8268</v>
      </c>
      <c r="Q188" s="6">
        <f t="shared" si="12"/>
        <v>0</v>
      </c>
      <c r="R188" s="8" t="e">
        <f t="shared" si="13"/>
        <v>#DIV/0!</v>
      </c>
      <c r="S188" t="str">
        <f t="shared" si="16"/>
        <v>film &amp; video</v>
      </c>
      <c r="T188" t="str">
        <f t="shared" si="17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2">
        <f t="shared" si="14"/>
        <v>42182.234456018516</v>
      </c>
      <c r="L189" s="12">
        <f t="shared" si="15"/>
        <v>42206.290972222225</v>
      </c>
      <c r="M189" t="b">
        <v>0</v>
      </c>
      <c r="N189">
        <v>5</v>
      </c>
      <c r="O189" t="b">
        <v>0</v>
      </c>
      <c r="P189" t="s">
        <v>8268</v>
      </c>
      <c r="Q189" s="6">
        <f t="shared" si="12"/>
        <v>0.16</v>
      </c>
      <c r="R189" s="8">
        <f t="shared" si="13"/>
        <v>160</v>
      </c>
      <c r="S189" t="str">
        <f t="shared" si="16"/>
        <v>film &amp; video</v>
      </c>
      <c r="T189" t="str">
        <f t="shared" si="17"/>
        <v>drama</v>
      </c>
    </row>
    <row r="190" spans="1:20" ht="57.6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2">
        <f t="shared" si="14"/>
        <v>41857.18304398148</v>
      </c>
      <c r="L190" s="12">
        <f t="shared" si="15"/>
        <v>41887.18304398148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2"/>
        <v>0</v>
      </c>
      <c r="R190" s="8" t="e">
        <f t="shared" si="13"/>
        <v>#DIV/0!</v>
      </c>
      <c r="S190" t="str">
        <f t="shared" si="16"/>
        <v>film &amp; video</v>
      </c>
      <c r="T190" t="str">
        <f t="shared" si="17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2">
        <f t="shared" si="14"/>
        <v>42556.690706018519</v>
      </c>
      <c r="L191" s="12">
        <f t="shared" si="15"/>
        <v>42616.690706018519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2"/>
        <v>6.8999999999999997E-4</v>
      </c>
      <c r="R191" s="8">
        <f t="shared" si="13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2">
        <f t="shared" si="14"/>
        <v>42527.650995370372</v>
      </c>
      <c r="L192" s="12">
        <f t="shared" si="15"/>
        <v>42537.650995370372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2"/>
        <v>4.1666666666666666E-3</v>
      </c>
      <c r="R192" s="8">
        <f t="shared" si="13"/>
        <v>50</v>
      </c>
      <c r="S192" t="str">
        <f t="shared" si="16"/>
        <v>film &amp; video</v>
      </c>
      <c r="T192" t="str">
        <f t="shared" si="17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2">
        <f t="shared" si="14"/>
        <v>42239.441412037035</v>
      </c>
      <c r="L193" s="12">
        <f t="shared" si="15"/>
        <v>42279.441412037035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2"/>
        <v>0.05</v>
      </c>
      <c r="R193" s="8">
        <f t="shared" si="13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2">
        <f t="shared" si="14"/>
        <v>41899.792037037041</v>
      </c>
      <c r="L194" s="12">
        <f t="shared" si="15"/>
        <v>41929.792037037041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ref="Q194:Q257" si="18">E194/D194</f>
        <v>1.7E-5</v>
      </c>
      <c r="R194" s="8">
        <f t="shared" ref="R194:R257" si="19">E194/N194</f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2">
        <f t="shared" ref="K195:K258" si="20">(J195/86400)+DATE(1970,1,1)</f>
        <v>41911.934791666667</v>
      </c>
      <c r="L195" s="12">
        <f t="shared" ref="L195:L258" si="21">(I195/86400)+DATE(1970,1,1)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si="18"/>
        <v>0</v>
      </c>
      <c r="R195" s="8" t="e">
        <f t="shared" si="19"/>
        <v>#DIV/0!</v>
      </c>
      <c r="S195" t="str">
        <f t="shared" ref="S195:S258" si="22">LEFT(P195,FIND("/",P195)-1)</f>
        <v>film &amp; video</v>
      </c>
      <c r="T195" t="str">
        <f t="shared" ref="T195:T258" si="23">RIGHT(P195,LEN(P195)-FIND("/",P195))</f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2">
        <f t="shared" si="20"/>
        <v>42375.996886574074</v>
      </c>
      <c r="L196" s="12">
        <f t="shared" si="21"/>
        <v>42435.996886574074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18"/>
        <v>1.1999999999999999E-3</v>
      </c>
      <c r="R196" s="8">
        <f t="shared" si="19"/>
        <v>1</v>
      </c>
      <c r="S196" t="str">
        <f t="shared" si="22"/>
        <v>film &amp; video</v>
      </c>
      <c r="T196" t="str">
        <f t="shared" si="23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2">
        <f t="shared" si="20"/>
        <v>42135.67050925926</v>
      </c>
      <c r="L197" s="12">
        <f t="shared" si="21"/>
        <v>42195.67050925926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18"/>
        <v>0</v>
      </c>
      <c r="R197" s="8" t="e">
        <f t="shared" si="19"/>
        <v>#DIV/0!</v>
      </c>
      <c r="S197" t="str">
        <f t="shared" si="22"/>
        <v>film &amp; video</v>
      </c>
      <c r="T197" t="str">
        <f t="shared" si="23"/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2">
        <f t="shared" si="20"/>
        <v>42259.542800925927</v>
      </c>
      <c r="L198" s="12">
        <f t="shared" si="21"/>
        <v>42287.875</v>
      </c>
      <c r="M198" t="b">
        <v>0</v>
      </c>
      <c r="N198">
        <v>19</v>
      </c>
      <c r="O198" t="b">
        <v>0</v>
      </c>
      <c r="P198" t="s">
        <v>8268</v>
      </c>
      <c r="Q198" s="6">
        <f t="shared" si="18"/>
        <v>0.41857142857142859</v>
      </c>
      <c r="R198" s="8">
        <f t="shared" si="19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2">
        <f t="shared" si="20"/>
        <v>42741.848379629635</v>
      </c>
      <c r="L199" s="12">
        <f t="shared" si="21"/>
        <v>42783.875</v>
      </c>
      <c r="M199" t="b">
        <v>0</v>
      </c>
      <c r="N199">
        <v>8</v>
      </c>
      <c r="O199" t="b">
        <v>0</v>
      </c>
      <c r="P199" t="s">
        <v>8268</v>
      </c>
      <c r="Q199" s="6">
        <f t="shared" si="18"/>
        <v>0.1048</v>
      </c>
      <c r="R199" s="8">
        <f t="shared" si="19"/>
        <v>32.75</v>
      </c>
      <c r="S199" t="str">
        <f t="shared" si="22"/>
        <v>film &amp; video</v>
      </c>
      <c r="T199" t="str">
        <f t="shared" si="23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2">
        <f t="shared" si="20"/>
        <v>41887.383356481485</v>
      </c>
      <c r="L200" s="12">
        <f t="shared" si="21"/>
        <v>41917.383356481485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18"/>
        <v>1.116E-2</v>
      </c>
      <c r="R200" s="8">
        <f t="shared" si="19"/>
        <v>46.5</v>
      </c>
      <c r="S200" t="str">
        <f t="shared" si="22"/>
        <v>film &amp; video</v>
      </c>
      <c r="T200" t="str">
        <f t="shared" si="23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2">
        <f t="shared" si="20"/>
        <v>42584.123865740738</v>
      </c>
      <c r="L201" s="12">
        <f t="shared" si="21"/>
        <v>42614.123865740738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18"/>
        <v>0</v>
      </c>
      <c r="R201" s="8" t="e">
        <f t="shared" si="19"/>
        <v>#DIV/0!</v>
      </c>
      <c r="S201" t="str">
        <f t="shared" si="22"/>
        <v>film &amp; video</v>
      </c>
      <c r="T201" t="str">
        <f t="shared" si="23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2">
        <f t="shared" si="20"/>
        <v>41867.083368055552</v>
      </c>
      <c r="L202" s="12">
        <f t="shared" si="21"/>
        <v>41897.083368055552</v>
      </c>
      <c r="M202" t="b">
        <v>0</v>
      </c>
      <c r="N202">
        <v>18</v>
      </c>
      <c r="O202" t="b">
        <v>0</v>
      </c>
      <c r="P202" t="s">
        <v>8268</v>
      </c>
      <c r="Q202" s="6">
        <f t="shared" si="18"/>
        <v>0.26192500000000002</v>
      </c>
      <c r="R202" s="8">
        <f t="shared" si="19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2">
        <f t="shared" si="20"/>
        <v>42023.818622685183</v>
      </c>
      <c r="L203" s="12">
        <f t="shared" si="21"/>
        <v>42043.818622685183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18"/>
        <v>0.58461538461538465</v>
      </c>
      <c r="R203" s="8">
        <f t="shared" si="19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2">
        <f t="shared" si="20"/>
        <v>42255.927824074075</v>
      </c>
      <c r="L204" s="12">
        <f t="shared" si="21"/>
        <v>42285.874305555553</v>
      </c>
      <c r="M204" t="b">
        <v>0</v>
      </c>
      <c r="N204">
        <v>0</v>
      </c>
      <c r="O204" t="b">
        <v>0</v>
      </c>
      <c r="P204" t="s">
        <v>8268</v>
      </c>
      <c r="Q204" s="6">
        <f t="shared" si="18"/>
        <v>0</v>
      </c>
      <c r="R204" s="8" t="e">
        <f t="shared" si="19"/>
        <v>#DIV/0!</v>
      </c>
      <c r="S204" t="str">
        <f t="shared" si="22"/>
        <v>film &amp; video</v>
      </c>
      <c r="T204" t="str">
        <f t="shared" si="23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2">
        <f t="shared" si="20"/>
        <v>41973.847962962958</v>
      </c>
      <c r="L205" s="12">
        <f t="shared" si="21"/>
        <v>42033.847962962958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18"/>
        <v>0.2984</v>
      </c>
      <c r="R205" s="8">
        <f t="shared" si="19"/>
        <v>93.25</v>
      </c>
      <c r="S205" t="str">
        <f t="shared" si="22"/>
        <v>film &amp; video</v>
      </c>
      <c r="T205" t="str">
        <f t="shared" si="23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2">
        <f t="shared" si="20"/>
        <v>42556.583368055552</v>
      </c>
      <c r="L206" s="12">
        <f t="shared" si="21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8"/>
        <v>0.50721666666666665</v>
      </c>
      <c r="R206" s="8">
        <f t="shared" si="19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2">
        <f t="shared" si="20"/>
        <v>42248.632199074069</v>
      </c>
      <c r="L207" s="12">
        <f t="shared" si="21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18"/>
        <v>0.16250000000000001</v>
      </c>
      <c r="R207" s="8">
        <f t="shared" si="19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2">
        <f t="shared" si="20"/>
        <v>42567.004432870366</v>
      </c>
      <c r="L208" s="12">
        <f t="shared" si="21"/>
        <v>42588.004432870366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18"/>
        <v>0</v>
      </c>
      <c r="R208" s="8" t="e">
        <f t="shared" si="19"/>
        <v>#DIV/0!</v>
      </c>
      <c r="S208" t="str">
        <f t="shared" si="22"/>
        <v>film &amp; video</v>
      </c>
      <c r="T208" t="str">
        <f t="shared" si="23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2">
        <f t="shared" si="20"/>
        <v>41978.197199074071</v>
      </c>
      <c r="L209" s="12">
        <f t="shared" si="21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18"/>
        <v>0.15214285714285714</v>
      </c>
      <c r="R209" s="8">
        <f t="shared" si="19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57.6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2">
        <f t="shared" si="20"/>
        <v>41959.369988425926</v>
      </c>
      <c r="L210" s="12">
        <f t="shared" si="21"/>
        <v>41989.369988425926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18"/>
        <v>0</v>
      </c>
      <c r="R210" s="8" t="e">
        <f t="shared" si="19"/>
        <v>#DIV/0!</v>
      </c>
      <c r="S210" t="str">
        <f t="shared" si="22"/>
        <v>film &amp; video</v>
      </c>
      <c r="T210" t="str">
        <f t="shared" si="23"/>
        <v>drama</v>
      </c>
    </row>
    <row r="211" spans="1:20" ht="57.6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2">
        <f t="shared" si="20"/>
        <v>42165.922858796301</v>
      </c>
      <c r="L211" s="12">
        <f t="shared" si="21"/>
        <v>42195.922858796301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18"/>
        <v>0</v>
      </c>
      <c r="R211" s="8" t="e">
        <f t="shared" si="19"/>
        <v>#DIV/0!</v>
      </c>
      <c r="S211" t="str">
        <f t="shared" si="22"/>
        <v>film &amp; video</v>
      </c>
      <c r="T211" t="str">
        <f t="shared" si="23"/>
        <v>drama</v>
      </c>
    </row>
    <row r="212" spans="1:20" ht="57.6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2">
        <f t="shared" si="20"/>
        <v>42249.064722222218</v>
      </c>
      <c r="L212" s="12">
        <f t="shared" si="21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6">
        <f t="shared" si="18"/>
        <v>0.2525</v>
      </c>
      <c r="R212" s="8">
        <f t="shared" si="19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2">
        <f t="shared" si="20"/>
        <v>42236.159918981481</v>
      </c>
      <c r="L213" s="12">
        <f t="shared" si="21"/>
        <v>42266.159918981481</v>
      </c>
      <c r="M213" t="b">
        <v>0</v>
      </c>
      <c r="N213">
        <v>12</v>
      </c>
      <c r="O213" t="b">
        <v>0</v>
      </c>
      <c r="P213" t="s">
        <v>8268</v>
      </c>
      <c r="Q213" s="6">
        <f t="shared" si="18"/>
        <v>0.44600000000000001</v>
      </c>
      <c r="R213" s="8">
        <f t="shared" si="19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43.2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2">
        <f t="shared" si="20"/>
        <v>42416.881018518514</v>
      </c>
      <c r="L214" s="12">
        <f t="shared" si="21"/>
        <v>42476.839351851857</v>
      </c>
      <c r="M214" t="b">
        <v>0</v>
      </c>
      <c r="N214">
        <v>1</v>
      </c>
      <c r="O214" t="b">
        <v>0</v>
      </c>
      <c r="P214" t="s">
        <v>8268</v>
      </c>
      <c r="Q214" s="6">
        <f t="shared" si="18"/>
        <v>1.5873015873015873E-4</v>
      </c>
      <c r="R214" s="8">
        <f t="shared" si="19"/>
        <v>1</v>
      </c>
      <c r="S214" t="str">
        <f t="shared" si="22"/>
        <v>film &amp; video</v>
      </c>
      <c r="T214" t="str">
        <f t="shared" si="23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2">
        <f t="shared" si="20"/>
        <v>42202.594293981485</v>
      </c>
      <c r="L215" s="12">
        <f t="shared" si="21"/>
        <v>42232.587974537033</v>
      </c>
      <c r="M215" t="b">
        <v>0</v>
      </c>
      <c r="N215">
        <v>1</v>
      </c>
      <c r="O215" t="b">
        <v>0</v>
      </c>
      <c r="P215" t="s">
        <v>8268</v>
      </c>
      <c r="Q215" s="6">
        <f t="shared" si="18"/>
        <v>4.0000000000000002E-4</v>
      </c>
      <c r="R215" s="8">
        <f t="shared" si="19"/>
        <v>20</v>
      </c>
      <c r="S215" t="str">
        <f t="shared" si="22"/>
        <v>film &amp; video</v>
      </c>
      <c r="T215" t="str">
        <f t="shared" si="23"/>
        <v>drama</v>
      </c>
    </row>
    <row r="216" spans="1:20" ht="57.6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2">
        <f t="shared" si="20"/>
        <v>42009.64061342593</v>
      </c>
      <c r="L216" s="12">
        <f t="shared" si="21"/>
        <v>42069.64061342593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18"/>
        <v>8.0000000000000007E-5</v>
      </c>
      <c r="R216" s="8">
        <f t="shared" si="19"/>
        <v>1</v>
      </c>
      <c r="S216" t="str">
        <f t="shared" si="22"/>
        <v>film &amp; video</v>
      </c>
      <c r="T216" t="str">
        <f t="shared" si="23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2">
        <f t="shared" si="20"/>
        <v>42375.230115740742</v>
      </c>
      <c r="L217" s="12">
        <f t="shared" si="21"/>
        <v>42417.999305555553</v>
      </c>
      <c r="M217" t="b">
        <v>0</v>
      </c>
      <c r="N217">
        <v>1</v>
      </c>
      <c r="O217" t="b">
        <v>0</v>
      </c>
      <c r="P217" t="s">
        <v>8268</v>
      </c>
      <c r="Q217" s="6">
        <f t="shared" si="18"/>
        <v>2.2727272727272726E-3</v>
      </c>
      <c r="R217" s="8">
        <f t="shared" si="19"/>
        <v>10</v>
      </c>
      <c r="S217" t="str">
        <f t="shared" si="22"/>
        <v>film &amp; video</v>
      </c>
      <c r="T217" t="str">
        <f t="shared" si="23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2">
        <f t="shared" si="20"/>
        <v>42066.958761574075</v>
      </c>
      <c r="L218" s="12">
        <f t="shared" si="21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6">
        <f t="shared" si="18"/>
        <v>0.55698440000000005</v>
      </c>
      <c r="R218" s="8">
        <f t="shared" si="19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2">
        <f t="shared" si="20"/>
        <v>41970.64061342593</v>
      </c>
      <c r="L219" s="12">
        <f t="shared" si="21"/>
        <v>42001.64061342593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18"/>
        <v>0.11942999999999999</v>
      </c>
      <c r="R219" s="8">
        <f t="shared" si="19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2">
        <f t="shared" si="20"/>
        <v>42079.628344907411</v>
      </c>
      <c r="L220" s="12">
        <f t="shared" si="21"/>
        <v>42139.628344907411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18"/>
        <v>0.02</v>
      </c>
      <c r="R220" s="8">
        <f t="shared" si="19"/>
        <v>100</v>
      </c>
      <c r="S220" t="str">
        <f t="shared" si="22"/>
        <v>film &amp; video</v>
      </c>
      <c r="T220" t="str">
        <f t="shared" si="23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2">
        <f t="shared" si="20"/>
        <v>42429.326678240745</v>
      </c>
      <c r="L221" s="12">
        <f t="shared" si="21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6">
        <f t="shared" si="18"/>
        <v>0.17630000000000001</v>
      </c>
      <c r="R221" s="8">
        <f t="shared" si="19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2">
        <f t="shared" si="20"/>
        <v>42195.643865740742</v>
      </c>
      <c r="L222" s="12">
        <f t="shared" si="21"/>
        <v>42236.837500000001</v>
      </c>
      <c r="M222" t="b">
        <v>0</v>
      </c>
      <c r="N222">
        <v>3</v>
      </c>
      <c r="O222" t="b">
        <v>0</v>
      </c>
      <c r="P222" t="s">
        <v>8268</v>
      </c>
      <c r="Q222" s="6">
        <f t="shared" si="18"/>
        <v>7.1999999999999998E-3</v>
      </c>
      <c r="R222" s="8">
        <f t="shared" si="19"/>
        <v>120</v>
      </c>
      <c r="S222" t="str">
        <f t="shared" si="22"/>
        <v>film &amp; video</v>
      </c>
      <c r="T222" t="str">
        <f t="shared" si="23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2">
        <f t="shared" si="20"/>
        <v>42031.837546296301</v>
      </c>
      <c r="L223" s="12">
        <f t="shared" si="21"/>
        <v>42091.79587962963</v>
      </c>
      <c r="M223" t="b">
        <v>0</v>
      </c>
      <c r="N223">
        <v>0</v>
      </c>
      <c r="O223" t="b">
        <v>0</v>
      </c>
      <c r="P223" t="s">
        <v>8268</v>
      </c>
      <c r="Q223" s="6">
        <f t="shared" si="18"/>
        <v>0</v>
      </c>
      <c r="R223" s="8" t="e">
        <f t="shared" si="19"/>
        <v>#DIV/0!</v>
      </c>
      <c r="S223" t="str">
        <f t="shared" si="22"/>
        <v>film &amp; video</v>
      </c>
      <c r="T223" t="str">
        <f t="shared" si="23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2">
        <f t="shared" si="20"/>
        <v>42031.769884259258</v>
      </c>
      <c r="L224" s="12">
        <f t="shared" si="21"/>
        <v>42090.110416666663</v>
      </c>
      <c r="M224" t="b">
        <v>0</v>
      </c>
      <c r="N224">
        <v>2</v>
      </c>
      <c r="O224" t="b">
        <v>0</v>
      </c>
      <c r="P224" t="s">
        <v>8268</v>
      </c>
      <c r="Q224" s="6">
        <f t="shared" si="18"/>
        <v>0.13</v>
      </c>
      <c r="R224" s="8">
        <f t="shared" si="19"/>
        <v>65</v>
      </c>
      <c r="S224" t="str">
        <f t="shared" si="22"/>
        <v>film &amp; video</v>
      </c>
      <c r="T224" t="str">
        <f t="shared" si="23"/>
        <v>drama</v>
      </c>
    </row>
    <row r="225" spans="1:20" ht="57.6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2">
        <f t="shared" si="20"/>
        <v>42482.048032407409</v>
      </c>
      <c r="L225" s="12">
        <f t="shared" si="21"/>
        <v>42512.045138888891</v>
      </c>
      <c r="M225" t="b">
        <v>0</v>
      </c>
      <c r="N225">
        <v>0</v>
      </c>
      <c r="O225" t="b">
        <v>0</v>
      </c>
      <c r="P225" t="s">
        <v>8268</v>
      </c>
      <c r="Q225" s="6">
        <f t="shared" si="18"/>
        <v>0</v>
      </c>
      <c r="R225" s="8" t="e">
        <f t="shared" si="19"/>
        <v>#DIV/0!</v>
      </c>
      <c r="S225" t="str">
        <f t="shared" si="22"/>
        <v>film &amp; video</v>
      </c>
      <c r="T225" t="str">
        <f t="shared" si="23"/>
        <v>drama</v>
      </c>
    </row>
    <row r="226" spans="1:20" ht="57.6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2">
        <f t="shared" si="20"/>
        <v>42135.235254629632</v>
      </c>
      <c r="L226" s="12">
        <f t="shared" si="21"/>
        <v>42195.235254629632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18"/>
        <v>0</v>
      </c>
      <c r="R226" s="8" t="e">
        <f t="shared" si="19"/>
        <v>#DIV/0!</v>
      </c>
      <c r="S226" t="str">
        <f t="shared" si="22"/>
        <v>film &amp; video</v>
      </c>
      <c r="T226" t="str">
        <f t="shared" si="23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2">
        <f t="shared" si="20"/>
        <v>42438.961273148147</v>
      </c>
      <c r="L227" s="12">
        <f t="shared" si="21"/>
        <v>42468.919606481482</v>
      </c>
      <c r="M227" t="b">
        <v>0</v>
      </c>
      <c r="N227">
        <v>0</v>
      </c>
      <c r="O227" t="b">
        <v>0</v>
      </c>
      <c r="P227" t="s">
        <v>8268</v>
      </c>
      <c r="Q227" s="6">
        <f t="shared" si="18"/>
        <v>0</v>
      </c>
      <c r="R227" s="8" t="e">
        <f t="shared" si="19"/>
        <v>#DIV/0!</v>
      </c>
      <c r="S227" t="str">
        <f t="shared" si="22"/>
        <v>film &amp; video</v>
      </c>
      <c r="T227" t="str">
        <f t="shared" si="23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2">
        <f t="shared" si="20"/>
        <v>42106.666018518517</v>
      </c>
      <c r="L228" s="12">
        <f t="shared" si="21"/>
        <v>42155.395138888889</v>
      </c>
      <c r="M228" t="b">
        <v>0</v>
      </c>
      <c r="N228">
        <v>2</v>
      </c>
      <c r="O228" t="b">
        <v>0</v>
      </c>
      <c r="P228" t="s">
        <v>8268</v>
      </c>
      <c r="Q228" s="6">
        <f t="shared" si="18"/>
        <v>8.6206896551724137E-3</v>
      </c>
      <c r="R228" s="8">
        <f t="shared" si="19"/>
        <v>125</v>
      </c>
      <c r="S228" t="str">
        <f t="shared" si="22"/>
        <v>film &amp; video</v>
      </c>
      <c r="T228" t="str">
        <f t="shared" si="23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2">
        <f t="shared" si="20"/>
        <v>42164.893993055557</v>
      </c>
      <c r="L229" s="12">
        <f t="shared" si="21"/>
        <v>42194.893993055557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18"/>
        <v>0</v>
      </c>
      <c r="R229" s="8" t="e">
        <f t="shared" si="19"/>
        <v>#DIV/0!</v>
      </c>
      <c r="S229" t="str">
        <f t="shared" si="22"/>
        <v>film &amp; video</v>
      </c>
      <c r="T229" t="str">
        <f t="shared" si="23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2">
        <f t="shared" si="20"/>
        <v>42096.686400462961</v>
      </c>
      <c r="L230" s="12">
        <f t="shared" si="21"/>
        <v>42156.686400462961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18"/>
        <v>0</v>
      </c>
      <c r="R230" s="8" t="e">
        <f t="shared" si="19"/>
        <v>#DIV/0!</v>
      </c>
      <c r="S230" t="str">
        <f t="shared" si="22"/>
        <v>film &amp; video</v>
      </c>
      <c r="T230" t="str">
        <f t="shared" si="23"/>
        <v>drama</v>
      </c>
    </row>
    <row r="231" spans="1:20" ht="57.6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2">
        <f t="shared" si="20"/>
        <v>42383.933993055558</v>
      </c>
      <c r="L231" s="12">
        <f t="shared" si="21"/>
        <v>42413.933993055558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18"/>
        <v>0</v>
      </c>
      <c r="R231" s="8" t="e">
        <f t="shared" si="19"/>
        <v>#DIV/0!</v>
      </c>
      <c r="S231" t="str">
        <f t="shared" si="22"/>
        <v>film &amp; video</v>
      </c>
      <c r="T231" t="str">
        <f t="shared" si="23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2">
        <f t="shared" si="20"/>
        <v>42129.77721064815</v>
      </c>
      <c r="L232" s="12">
        <f t="shared" si="21"/>
        <v>42159.77721064815</v>
      </c>
      <c r="M232" t="b">
        <v>0</v>
      </c>
      <c r="N232">
        <v>2</v>
      </c>
      <c r="O232" t="b">
        <v>0</v>
      </c>
      <c r="P232" t="s">
        <v>8268</v>
      </c>
      <c r="Q232" s="6">
        <f t="shared" si="18"/>
        <v>4.0000000000000001E-3</v>
      </c>
      <c r="R232" s="8">
        <f t="shared" si="19"/>
        <v>30</v>
      </c>
      <c r="S232" t="str">
        <f t="shared" si="22"/>
        <v>film &amp; video</v>
      </c>
      <c r="T232" t="str">
        <f t="shared" si="23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2">
        <f t="shared" si="20"/>
        <v>42341.958923611106</v>
      </c>
      <c r="L233" s="12">
        <f t="shared" si="21"/>
        <v>42371.958923611106</v>
      </c>
      <c r="M233" t="b">
        <v>0</v>
      </c>
      <c r="N233">
        <v>0</v>
      </c>
      <c r="O233" t="b">
        <v>0</v>
      </c>
      <c r="P233" t="s">
        <v>8268</v>
      </c>
      <c r="Q233" s="6">
        <f t="shared" si="18"/>
        <v>0</v>
      </c>
      <c r="R233" s="8" t="e">
        <f t="shared" si="19"/>
        <v>#DIV/0!</v>
      </c>
      <c r="S233" t="str">
        <f t="shared" si="22"/>
        <v>film &amp; video</v>
      </c>
      <c r="T233" t="str">
        <f t="shared" si="23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2">
        <f t="shared" si="20"/>
        <v>42032.82576388889</v>
      </c>
      <c r="L234" s="12">
        <f t="shared" si="21"/>
        <v>42062.82576388889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18"/>
        <v>2.75E-2</v>
      </c>
      <c r="R234" s="8">
        <f t="shared" si="19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2">
        <f t="shared" si="20"/>
        <v>42612.911712962959</v>
      </c>
      <c r="L235" s="12">
        <f t="shared" si="21"/>
        <v>42642.911712962959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18"/>
        <v>0</v>
      </c>
      <c r="R235" s="8" t="e">
        <f t="shared" si="19"/>
        <v>#DIV/0!</v>
      </c>
      <c r="S235" t="str">
        <f t="shared" si="22"/>
        <v>film &amp; video</v>
      </c>
      <c r="T235" t="str">
        <f t="shared" si="23"/>
        <v>drama</v>
      </c>
    </row>
    <row r="236" spans="1:20" ht="57.6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2">
        <f t="shared" si="20"/>
        <v>42136.035405092596</v>
      </c>
      <c r="L236" s="12">
        <f t="shared" si="21"/>
        <v>42176.035405092596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18"/>
        <v>0.40100000000000002</v>
      </c>
      <c r="R236" s="8">
        <f t="shared" si="19"/>
        <v>80.2</v>
      </c>
      <c r="S236" t="str">
        <f t="shared" si="22"/>
        <v>film &amp; video</v>
      </c>
      <c r="T236" t="str">
        <f t="shared" si="23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2">
        <f t="shared" si="20"/>
        <v>42164.908530092594</v>
      </c>
      <c r="L237" s="12">
        <f t="shared" si="21"/>
        <v>42194.908530092594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18"/>
        <v>0</v>
      </c>
      <c r="R237" s="8" t="e">
        <f t="shared" si="19"/>
        <v>#DIV/0!</v>
      </c>
      <c r="S237" t="str">
        <f t="shared" si="22"/>
        <v>film &amp; video</v>
      </c>
      <c r="T237" t="str">
        <f t="shared" si="23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2">
        <f t="shared" si="20"/>
        <v>42321.084479166668</v>
      </c>
      <c r="L238" s="12">
        <f t="shared" si="21"/>
        <v>42374</v>
      </c>
      <c r="M238" t="b">
        <v>0</v>
      </c>
      <c r="N238">
        <v>0</v>
      </c>
      <c r="O238" t="b">
        <v>0</v>
      </c>
      <c r="P238" t="s">
        <v>8268</v>
      </c>
      <c r="Q238" s="6">
        <f t="shared" si="18"/>
        <v>0</v>
      </c>
      <c r="R238" s="8" t="e">
        <f t="shared" si="19"/>
        <v>#DIV/0!</v>
      </c>
      <c r="S238" t="str">
        <f t="shared" si="22"/>
        <v>film &amp; video</v>
      </c>
      <c r="T238" t="str">
        <f t="shared" si="23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2">
        <f t="shared" si="20"/>
        <v>42377.577187499999</v>
      </c>
      <c r="L239" s="12">
        <f t="shared" si="21"/>
        <v>42437.577187499999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18"/>
        <v>3.3333333333333335E-3</v>
      </c>
      <c r="R239" s="8">
        <f t="shared" si="19"/>
        <v>50</v>
      </c>
      <c r="S239" t="str">
        <f t="shared" si="22"/>
        <v>film &amp; video</v>
      </c>
      <c r="T239" t="str">
        <f t="shared" si="23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2">
        <f t="shared" si="20"/>
        <v>42713.962500000001</v>
      </c>
      <c r="L240" s="12">
        <f t="shared" si="21"/>
        <v>42734.375</v>
      </c>
      <c r="M240" t="b">
        <v>0</v>
      </c>
      <c r="N240">
        <v>0</v>
      </c>
      <c r="O240" t="b">
        <v>0</v>
      </c>
      <c r="P240" t="s">
        <v>8268</v>
      </c>
      <c r="Q240" s="6">
        <f t="shared" si="18"/>
        <v>0</v>
      </c>
      <c r="R240" s="8" t="e">
        <f t="shared" si="19"/>
        <v>#DIV/0!</v>
      </c>
      <c r="S240" t="str">
        <f t="shared" si="22"/>
        <v>film &amp; video</v>
      </c>
      <c r="T240" t="str">
        <f t="shared" si="23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2">
        <f t="shared" si="20"/>
        <v>42297.110300925924</v>
      </c>
      <c r="L241" s="12">
        <f t="shared" si="21"/>
        <v>42316.5</v>
      </c>
      <c r="M241" t="b">
        <v>0</v>
      </c>
      <c r="N241">
        <v>5</v>
      </c>
      <c r="O241" t="b">
        <v>0</v>
      </c>
      <c r="P241" t="s">
        <v>8268</v>
      </c>
      <c r="Q241" s="6">
        <f t="shared" si="18"/>
        <v>0.25</v>
      </c>
      <c r="R241" s="8">
        <f t="shared" si="19"/>
        <v>50</v>
      </c>
      <c r="S241" t="str">
        <f t="shared" si="22"/>
        <v>film &amp; video</v>
      </c>
      <c r="T241" t="str">
        <f t="shared" si="23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2">
        <f t="shared" si="20"/>
        <v>41354.708460648151</v>
      </c>
      <c r="L242" s="12">
        <f t="shared" si="21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18"/>
        <v>1.0763413333333334</v>
      </c>
      <c r="R242" s="8">
        <f t="shared" si="19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2">
        <f t="shared" si="20"/>
        <v>41949.697962962964</v>
      </c>
      <c r="L243" s="12">
        <f t="shared" si="21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18"/>
        <v>1.1263736263736264</v>
      </c>
      <c r="R243" s="8">
        <f t="shared" si="19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2">
        <f t="shared" si="20"/>
        <v>40862.492939814816</v>
      </c>
      <c r="L244" s="12">
        <f t="shared" si="21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18"/>
        <v>1.1346153846153846</v>
      </c>
      <c r="R244" s="8">
        <f t="shared" si="19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2">
        <f t="shared" si="20"/>
        <v>41662.047500000001</v>
      </c>
      <c r="L245" s="12">
        <f t="shared" si="21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18"/>
        <v>1.0259199999999999</v>
      </c>
      <c r="R245" s="8">
        <f t="shared" si="19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2">
        <f t="shared" si="20"/>
        <v>40213.323599537034</v>
      </c>
      <c r="L246" s="12">
        <f t="shared" si="21"/>
        <v>40253.295833333337</v>
      </c>
      <c r="M246" t="b">
        <v>1</v>
      </c>
      <c r="N246">
        <v>84</v>
      </c>
      <c r="O246" t="b">
        <v>1</v>
      </c>
      <c r="P246" t="s">
        <v>8269</v>
      </c>
      <c r="Q246" s="6">
        <f t="shared" si="18"/>
        <v>1.1375714285714287</v>
      </c>
      <c r="R246" s="8">
        <f t="shared" si="19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2">
        <f t="shared" si="20"/>
        <v>41107.053067129629</v>
      </c>
      <c r="L247" s="12">
        <f t="shared" si="21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18"/>
        <v>1.0371999999999999</v>
      </c>
      <c r="R247" s="8">
        <f t="shared" si="19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2">
        <f t="shared" si="20"/>
        <v>40480.363483796296</v>
      </c>
      <c r="L248" s="12">
        <f t="shared" si="21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18"/>
        <v>3.0546000000000002</v>
      </c>
      <c r="R248" s="8">
        <f t="shared" si="19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2">
        <f t="shared" si="20"/>
        <v>40430.604328703703</v>
      </c>
      <c r="L249" s="12">
        <f t="shared" si="21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6">
        <f t="shared" si="18"/>
        <v>1.341</v>
      </c>
      <c r="R249" s="8">
        <f t="shared" si="19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57.6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2">
        <f t="shared" si="20"/>
        <v>40870.774409722224</v>
      </c>
      <c r="L250" s="12">
        <f t="shared" si="21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18"/>
        <v>1.0133294117647058</v>
      </c>
      <c r="R250" s="8">
        <f t="shared" si="19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2">
        <f t="shared" si="20"/>
        <v>40332.923842592594</v>
      </c>
      <c r="L251" s="12">
        <f t="shared" si="21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6">
        <f t="shared" si="18"/>
        <v>1.1292</v>
      </c>
      <c r="R251" s="8">
        <f t="shared" si="19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2">
        <f t="shared" si="20"/>
        <v>41401.565868055557</v>
      </c>
      <c r="L252" s="12">
        <f t="shared" si="21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18"/>
        <v>1.0558333333333334</v>
      </c>
      <c r="R252" s="8">
        <f t="shared" si="19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2">
        <f t="shared" si="20"/>
        <v>41013.787569444445</v>
      </c>
      <c r="L253" s="12">
        <f t="shared" si="21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6">
        <f t="shared" si="18"/>
        <v>1.2557142857142858</v>
      </c>
      <c r="R253" s="8">
        <f t="shared" si="19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2">
        <f t="shared" si="20"/>
        <v>40266.66270833333</v>
      </c>
      <c r="L254" s="12">
        <f t="shared" si="21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6">
        <f t="shared" si="18"/>
        <v>1.8455999999999999</v>
      </c>
      <c r="R254" s="8">
        <f t="shared" si="19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2">
        <f t="shared" si="20"/>
        <v>40924.650868055556</v>
      </c>
      <c r="L255" s="12">
        <f t="shared" si="21"/>
        <v>40954.650868055556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18"/>
        <v>1.0073333333333334</v>
      </c>
      <c r="R255" s="8">
        <f t="shared" si="19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2">
        <f t="shared" si="20"/>
        <v>42263.952662037038</v>
      </c>
      <c r="L256" s="12">
        <f t="shared" si="21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6">
        <f t="shared" si="18"/>
        <v>1.1694724999999999</v>
      </c>
      <c r="R256" s="8">
        <f t="shared" si="19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2">
        <f t="shared" si="20"/>
        <v>40588.526412037041</v>
      </c>
      <c r="L257" s="12">
        <f t="shared" si="21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6">
        <f t="shared" si="18"/>
        <v>1.0673325</v>
      </c>
      <c r="R257" s="8">
        <f t="shared" si="19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57.6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2">
        <f t="shared" si="20"/>
        <v>41319.769293981481</v>
      </c>
      <c r="L258" s="12">
        <f t="shared" si="21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ref="Q258:Q321" si="24">E258/D258</f>
        <v>1.391</v>
      </c>
      <c r="R258" s="8">
        <f t="shared" ref="R258:R321" si="25">E258/N258</f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2">
        <f t="shared" ref="K259:K322" si="26">(J259/86400)+DATE(1970,1,1)</f>
        <v>42479.626875000002</v>
      </c>
      <c r="L259" s="12">
        <f t="shared" ref="L259:L322" si="27">(I259/86400)+DATE(1970,1,1)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si="24"/>
        <v>1.0672648571428571</v>
      </c>
      <c r="R259" s="8">
        <f t="shared" si="25"/>
        <v>66.70405357142856</v>
      </c>
      <c r="S259" t="str">
        <f t="shared" ref="S259:S322" si="28">LEFT(P259,FIND("/",P259)-1)</f>
        <v>film &amp; video</v>
      </c>
      <c r="T259" t="str">
        <f t="shared" ref="T259:T322" si="29">RIGHT(P259,LEN(P259)-FIND("/",P259))</f>
        <v>documentary</v>
      </c>
    </row>
    <row r="260" spans="1:20" ht="57.6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2">
        <f t="shared" si="26"/>
        <v>40682.051689814813</v>
      </c>
      <c r="L260" s="12">
        <f t="shared" si="27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24"/>
        <v>1.9114</v>
      </c>
      <c r="R260" s="8">
        <f t="shared" si="25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2">
        <f t="shared" si="26"/>
        <v>42072.738067129627</v>
      </c>
      <c r="L261" s="12">
        <f t="shared" si="27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24"/>
        <v>1.3193789333333332</v>
      </c>
      <c r="R261" s="8">
        <f t="shared" si="25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2">
        <f t="shared" si="26"/>
        <v>40330.755543981482</v>
      </c>
      <c r="L262" s="12">
        <f t="shared" si="27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6">
        <f t="shared" si="24"/>
        <v>1.0640000000000001</v>
      </c>
      <c r="R262" s="8">
        <f t="shared" si="25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43.2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2">
        <f t="shared" si="26"/>
        <v>41017.885462962964</v>
      </c>
      <c r="L263" s="12">
        <f t="shared" si="27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6">
        <f t="shared" si="24"/>
        <v>1.0740000000000001</v>
      </c>
      <c r="R263" s="8">
        <f t="shared" si="25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2">
        <f t="shared" si="26"/>
        <v>40555.24800925926</v>
      </c>
      <c r="L264" s="12">
        <f t="shared" si="27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24"/>
        <v>2.4</v>
      </c>
      <c r="R264" s="8">
        <f t="shared" si="25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2">
        <f t="shared" si="26"/>
        <v>41149.954791666663</v>
      </c>
      <c r="L265" s="12">
        <f t="shared" si="27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24"/>
        <v>1.1808107999999999</v>
      </c>
      <c r="R265" s="8">
        <f t="shared" si="25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2">
        <f t="shared" si="26"/>
        <v>41010.620312500003</v>
      </c>
      <c r="L266" s="12">
        <f t="shared" si="27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24"/>
        <v>1.1819999999999999</v>
      </c>
      <c r="R266" s="8">
        <f t="shared" si="25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2">
        <f t="shared" si="26"/>
        <v>40267.245717592596</v>
      </c>
      <c r="L267" s="12">
        <f t="shared" si="27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6">
        <f t="shared" si="24"/>
        <v>1.111</v>
      </c>
      <c r="R267" s="8">
        <f t="shared" si="25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2">
        <f t="shared" si="26"/>
        <v>40205.174849537041</v>
      </c>
      <c r="L268" s="12">
        <f t="shared" si="27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6">
        <f t="shared" si="24"/>
        <v>1.4550000000000001</v>
      </c>
      <c r="R268" s="8">
        <f t="shared" si="25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2">
        <f t="shared" si="26"/>
        <v>41785.452534722222</v>
      </c>
      <c r="L269" s="12">
        <f t="shared" si="27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24"/>
        <v>1.3162883248730965</v>
      </c>
      <c r="R269" s="8">
        <f t="shared" si="25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57.6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2">
        <f t="shared" si="26"/>
        <v>40809.15252314815</v>
      </c>
      <c r="L270" s="12">
        <f t="shared" si="27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24"/>
        <v>1.1140000000000001</v>
      </c>
      <c r="R270" s="8">
        <f t="shared" si="25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57.6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2">
        <f t="shared" si="26"/>
        <v>42758.197013888886</v>
      </c>
      <c r="L271" s="12">
        <f t="shared" si="27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24"/>
        <v>1.4723377</v>
      </c>
      <c r="R271" s="8">
        <f t="shared" si="25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2">
        <f t="shared" si="26"/>
        <v>40637.86655092593</v>
      </c>
      <c r="L272" s="12">
        <f t="shared" si="27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6">
        <f t="shared" si="24"/>
        <v>1.5260869565217392</v>
      </c>
      <c r="R272" s="8">
        <f t="shared" si="25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2">
        <f t="shared" si="26"/>
        <v>41612.100243055553</v>
      </c>
      <c r="L273" s="12">
        <f t="shared" si="27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6">
        <f t="shared" si="24"/>
        <v>1.0468</v>
      </c>
      <c r="R273" s="8">
        <f t="shared" si="25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2">
        <f t="shared" si="26"/>
        <v>40235.900358796294</v>
      </c>
      <c r="L274" s="12">
        <f t="shared" si="27"/>
        <v>40296.78402777778</v>
      </c>
      <c r="M274" t="b">
        <v>1</v>
      </c>
      <c r="N274">
        <v>65</v>
      </c>
      <c r="O274" t="b">
        <v>1</v>
      </c>
      <c r="P274" t="s">
        <v>8269</v>
      </c>
      <c r="Q274" s="6">
        <f t="shared" si="24"/>
        <v>1.7743366666666667</v>
      </c>
      <c r="R274" s="8">
        <f t="shared" si="25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57.6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2">
        <f t="shared" si="26"/>
        <v>40697.498449074075</v>
      </c>
      <c r="L275" s="12">
        <f t="shared" si="27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24"/>
        <v>1.077758</v>
      </c>
      <c r="R275" s="8">
        <f t="shared" si="25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2">
        <f t="shared" si="26"/>
        <v>40969.912372685183</v>
      </c>
      <c r="L276" s="12">
        <f t="shared" si="27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6">
        <f t="shared" si="24"/>
        <v>1.56</v>
      </c>
      <c r="R276" s="8">
        <f t="shared" si="25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2">
        <f t="shared" si="26"/>
        <v>41193.032013888893</v>
      </c>
      <c r="L277" s="12">
        <f t="shared" si="27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24"/>
        <v>1.08395</v>
      </c>
      <c r="R277" s="8">
        <f t="shared" si="25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2">
        <f t="shared" si="26"/>
        <v>40967.081875000003</v>
      </c>
      <c r="L278" s="12">
        <f t="shared" si="27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6">
        <f t="shared" si="24"/>
        <v>1.476</v>
      </c>
      <c r="R278" s="8">
        <f t="shared" si="25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57.6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2">
        <f t="shared" si="26"/>
        <v>42117.891423611116</v>
      </c>
      <c r="L279" s="12">
        <f t="shared" si="27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24"/>
        <v>1.1038153846153846</v>
      </c>
      <c r="R279" s="8">
        <f t="shared" si="25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43.2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2">
        <f t="shared" si="26"/>
        <v>41164.040960648148</v>
      </c>
      <c r="L280" s="12">
        <f t="shared" si="27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24"/>
        <v>1.5034814814814814</v>
      </c>
      <c r="R280" s="8">
        <f t="shared" si="25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2">
        <f t="shared" si="26"/>
        <v>42759.244166666671</v>
      </c>
      <c r="L281" s="12">
        <f t="shared" si="27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6">
        <f t="shared" si="24"/>
        <v>1.5731829411764706</v>
      </c>
      <c r="R281" s="8">
        <f t="shared" si="25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2">
        <f t="shared" si="26"/>
        <v>41744.590682870374</v>
      </c>
      <c r="L282" s="12">
        <f t="shared" si="27"/>
        <v>41789.590682870374</v>
      </c>
      <c r="M282" t="b">
        <v>1</v>
      </c>
      <c r="N282">
        <v>2139</v>
      </c>
      <c r="O282" t="b">
        <v>1</v>
      </c>
      <c r="P282" t="s">
        <v>8269</v>
      </c>
      <c r="Q282" s="6">
        <f t="shared" si="24"/>
        <v>1.5614399999999999</v>
      </c>
      <c r="R282" s="8">
        <f t="shared" si="25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57.6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2">
        <f t="shared" si="26"/>
        <v>39950.163344907407</v>
      </c>
      <c r="L283" s="12">
        <f t="shared" si="27"/>
        <v>40035.80972222222</v>
      </c>
      <c r="M283" t="b">
        <v>1</v>
      </c>
      <c r="N283">
        <v>79</v>
      </c>
      <c r="O283" t="b">
        <v>1</v>
      </c>
      <c r="P283" t="s">
        <v>8269</v>
      </c>
      <c r="Q283" s="6">
        <f t="shared" si="24"/>
        <v>1.2058763636363636</v>
      </c>
      <c r="R283" s="8">
        <f t="shared" si="25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2">
        <f t="shared" si="26"/>
        <v>40194.920046296298</v>
      </c>
      <c r="L284" s="12">
        <f t="shared" si="27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6">
        <f t="shared" si="24"/>
        <v>1.0118888888888888</v>
      </c>
      <c r="R284" s="8">
        <f t="shared" si="25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2">
        <f t="shared" si="26"/>
        <v>40675.71</v>
      </c>
      <c r="L285" s="12">
        <f t="shared" si="27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6">
        <f t="shared" si="24"/>
        <v>1.142725</v>
      </c>
      <c r="R285" s="8">
        <f t="shared" si="25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2">
        <f t="shared" si="26"/>
        <v>40904.738194444442</v>
      </c>
      <c r="L286" s="12">
        <f t="shared" si="27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24"/>
        <v>1.0462615</v>
      </c>
      <c r="R286" s="8">
        <f t="shared" si="25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2">
        <f t="shared" si="26"/>
        <v>41506.756111111114</v>
      </c>
      <c r="L287" s="12">
        <f t="shared" si="27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24"/>
        <v>2.2882507142857142</v>
      </c>
      <c r="R287" s="8">
        <f t="shared" si="25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2">
        <f t="shared" si="26"/>
        <v>41313.816250000003</v>
      </c>
      <c r="L288" s="12">
        <f t="shared" si="27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6">
        <f t="shared" si="24"/>
        <v>1.0915333333333332</v>
      </c>
      <c r="R288" s="8">
        <f t="shared" si="25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2">
        <f t="shared" si="26"/>
        <v>41184.277986111112</v>
      </c>
      <c r="L289" s="12">
        <f t="shared" si="27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6">
        <f t="shared" si="24"/>
        <v>1.7629999999999999</v>
      </c>
      <c r="R289" s="8">
        <f t="shared" si="25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2">
        <f t="shared" si="26"/>
        <v>41051.168900462959</v>
      </c>
      <c r="L290" s="12">
        <f t="shared" si="27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24"/>
        <v>1.0321061999999999</v>
      </c>
      <c r="R290" s="8">
        <f t="shared" si="25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2">
        <f t="shared" si="26"/>
        <v>41550.456412037034</v>
      </c>
      <c r="L291" s="12">
        <f t="shared" si="27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24"/>
        <v>1.0482</v>
      </c>
      <c r="R291" s="8">
        <f t="shared" si="25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43.2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2">
        <f t="shared" si="26"/>
        <v>40526.36917824074</v>
      </c>
      <c r="L292" s="12">
        <f t="shared" si="27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6">
        <f t="shared" si="24"/>
        <v>1.0668444444444445</v>
      </c>
      <c r="R292" s="8">
        <f t="shared" si="25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2">
        <f t="shared" si="26"/>
        <v>41376.769050925926</v>
      </c>
      <c r="L293" s="12">
        <f t="shared" si="27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6">
        <f t="shared" si="24"/>
        <v>1.2001999999999999</v>
      </c>
      <c r="R293" s="8">
        <f t="shared" si="25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2">
        <f t="shared" si="26"/>
        <v>40812.803229166668</v>
      </c>
      <c r="L294" s="12">
        <f t="shared" si="27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6">
        <f t="shared" si="24"/>
        <v>1.0150693333333334</v>
      </c>
      <c r="R294" s="8">
        <f t="shared" si="25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2">
        <f t="shared" si="26"/>
        <v>41719.667986111112</v>
      </c>
      <c r="L295" s="12">
        <f t="shared" si="27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24"/>
        <v>1.0138461538461538</v>
      </c>
      <c r="R295" s="8">
        <f t="shared" si="25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86.4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2">
        <f t="shared" si="26"/>
        <v>40343.084421296298</v>
      </c>
      <c r="L296" s="12">
        <f t="shared" si="27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6">
        <f t="shared" si="24"/>
        <v>1</v>
      </c>
      <c r="R296" s="8">
        <f t="shared" si="25"/>
        <v>100</v>
      </c>
      <c r="S296" t="str">
        <f t="shared" si="28"/>
        <v>film &amp; video</v>
      </c>
      <c r="T296" t="str">
        <f t="shared" si="29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2">
        <f t="shared" si="26"/>
        <v>41519.004733796297</v>
      </c>
      <c r="L297" s="12">
        <f t="shared" si="27"/>
        <v>41579</v>
      </c>
      <c r="M297" t="b">
        <v>1</v>
      </c>
      <c r="N297">
        <v>665</v>
      </c>
      <c r="O297" t="b">
        <v>1</v>
      </c>
      <c r="P297" t="s">
        <v>8269</v>
      </c>
      <c r="Q297" s="6">
        <f t="shared" si="24"/>
        <v>1.3310911999999999</v>
      </c>
      <c r="R297" s="8">
        <f t="shared" si="25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2">
        <f t="shared" si="26"/>
        <v>41134.475497685184</v>
      </c>
      <c r="L298" s="12">
        <f t="shared" si="27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24"/>
        <v>1.187262</v>
      </c>
      <c r="R298" s="8">
        <f t="shared" si="25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2">
        <f t="shared" si="26"/>
        <v>42089.728020833332</v>
      </c>
      <c r="L299" s="12">
        <f t="shared" si="27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6">
        <f t="shared" si="24"/>
        <v>1.0064</v>
      </c>
      <c r="R299" s="8">
        <f t="shared" si="25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2">
        <f t="shared" si="26"/>
        <v>41709.463518518518</v>
      </c>
      <c r="L300" s="12">
        <f t="shared" si="27"/>
        <v>41768.875</v>
      </c>
      <c r="M300" t="b">
        <v>1</v>
      </c>
      <c r="N300">
        <v>2436</v>
      </c>
      <c r="O300" t="b">
        <v>1</v>
      </c>
      <c r="P300" t="s">
        <v>8269</v>
      </c>
      <c r="Q300" s="6">
        <f t="shared" si="24"/>
        <v>1.089324126984127</v>
      </c>
      <c r="R300" s="8">
        <f t="shared" si="25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2">
        <f t="shared" si="26"/>
        <v>40469.225231481483</v>
      </c>
      <c r="L301" s="12">
        <f t="shared" si="27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24"/>
        <v>1.789525</v>
      </c>
      <c r="R301" s="8">
        <f t="shared" si="25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57.6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2">
        <f t="shared" si="26"/>
        <v>40626.959930555553</v>
      </c>
      <c r="L302" s="12">
        <f t="shared" si="27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24"/>
        <v>1.0172264</v>
      </c>
      <c r="R302" s="8">
        <f t="shared" si="25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2">
        <f t="shared" si="26"/>
        <v>41312.737673611111</v>
      </c>
      <c r="L303" s="12">
        <f t="shared" si="27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6">
        <f t="shared" si="24"/>
        <v>1.1873499999999999</v>
      </c>
      <c r="R303" s="8">
        <f t="shared" si="25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2">
        <f t="shared" si="26"/>
        <v>40933.856921296298</v>
      </c>
      <c r="L304" s="12">
        <f t="shared" si="27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24"/>
        <v>1.0045999999999999</v>
      </c>
      <c r="R304" s="8">
        <f t="shared" si="25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2">
        <f t="shared" si="26"/>
        <v>41032.071134259255</v>
      </c>
      <c r="L305" s="12">
        <f t="shared" si="27"/>
        <v>41062.071134259255</v>
      </c>
      <c r="M305" t="b">
        <v>1</v>
      </c>
      <c r="N305">
        <v>82</v>
      </c>
      <c r="O305" t="b">
        <v>1</v>
      </c>
      <c r="P305" t="s">
        <v>8269</v>
      </c>
      <c r="Q305" s="6">
        <f t="shared" si="24"/>
        <v>1.3746666666666667</v>
      </c>
      <c r="R305" s="8">
        <f t="shared" si="25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2">
        <f t="shared" si="26"/>
        <v>41114.094872685186</v>
      </c>
      <c r="L306" s="12">
        <f t="shared" si="27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6">
        <f t="shared" si="24"/>
        <v>2.3164705882352941</v>
      </c>
      <c r="R306" s="8">
        <f t="shared" si="25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2">
        <f t="shared" si="26"/>
        <v>40948.630196759259</v>
      </c>
      <c r="L307" s="12">
        <f t="shared" si="27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24"/>
        <v>1.3033333333333332</v>
      </c>
      <c r="R307" s="8">
        <f t="shared" si="25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2">
        <f t="shared" si="26"/>
        <v>41333.837187500001</v>
      </c>
      <c r="L308" s="12">
        <f t="shared" si="27"/>
        <v>41353.79552083333</v>
      </c>
      <c r="M308" t="b">
        <v>1</v>
      </c>
      <c r="N308">
        <v>80</v>
      </c>
      <c r="O308" t="b">
        <v>1</v>
      </c>
      <c r="P308" t="s">
        <v>8269</v>
      </c>
      <c r="Q308" s="6">
        <f t="shared" si="24"/>
        <v>2.9289999999999998</v>
      </c>
      <c r="R308" s="8">
        <f t="shared" si="25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2">
        <f t="shared" si="26"/>
        <v>41282.944456018522</v>
      </c>
      <c r="L309" s="12">
        <f t="shared" si="27"/>
        <v>41312.944456018522</v>
      </c>
      <c r="M309" t="b">
        <v>1</v>
      </c>
      <c r="N309">
        <v>576</v>
      </c>
      <c r="O309" t="b">
        <v>1</v>
      </c>
      <c r="P309" t="s">
        <v>8269</v>
      </c>
      <c r="Q309" s="6">
        <f t="shared" si="24"/>
        <v>1.1131818181818183</v>
      </c>
      <c r="R309" s="8">
        <f t="shared" si="25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2">
        <f t="shared" si="26"/>
        <v>40567.694560185184</v>
      </c>
      <c r="L310" s="12">
        <f t="shared" si="27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24"/>
        <v>1.0556666666666668</v>
      </c>
      <c r="R310" s="8">
        <f t="shared" si="25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2">
        <f t="shared" si="26"/>
        <v>41134.751550925925</v>
      </c>
      <c r="L311" s="12">
        <f t="shared" si="27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24"/>
        <v>1.1894444444444445</v>
      </c>
      <c r="R311" s="8">
        <f t="shared" si="25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2">
        <f t="shared" si="26"/>
        <v>40821.183136574073</v>
      </c>
      <c r="L312" s="12">
        <f t="shared" si="27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6">
        <f t="shared" si="24"/>
        <v>1.04129</v>
      </c>
      <c r="R312" s="8">
        <f t="shared" si="25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2">
        <f t="shared" si="26"/>
        <v>40868.219814814816</v>
      </c>
      <c r="L313" s="12">
        <f t="shared" si="27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6">
        <f t="shared" si="24"/>
        <v>1.0410165</v>
      </c>
      <c r="R313" s="8">
        <f t="shared" si="25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2">
        <f t="shared" si="26"/>
        <v>41348.877685185187</v>
      </c>
      <c r="L314" s="12">
        <f t="shared" si="27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24"/>
        <v>1.1187499999999999</v>
      </c>
      <c r="R314" s="8">
        <f t="shared" si="25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2">
        <f t="shared" si="26"/>
        <v>40357.227939814817</v>
      </c>
      <c r="L315" s="12">
        <f t="shared" si="27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6">
        <f t="shared" si="24"/>
        <v>1.0473529411764706</v>
      </c>
      <c r="R315" s="8">
        <f t="shared" si="25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57.6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2">
        <f t="shared" si="26"/>
        <v>41304.833194444444</v>
      </c>
      <c r="L316" s="12">
        <f t="shared" si="27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24"/>
        <v>3.8515000000000001</v>
      </c>
      <c r="R316" s="8">
        <f t="shared" si="25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2">
        <f t="shared" si="26"/>
        <v>41113.77238425926</v>
      </c>
      <c r="L317" s="12">
        <f t="shared" si="27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24"/>
        <v>1.01248</v>
      </c>
      <c r="R317" s="8">
        <f t="shared" si="25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2">
        <f t="shared" si="26"/>
        <v>41950.923576388886</v>
      </c>
      <c r="L318" s="12">
        <f t="shared" si="27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6">
        <f t="shared" si="24"/>
        <v>1.1377333333333333</v>
      </c>
      <c r="R318" s="8">
        <f t="shared" si="25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2">
        <f t="shared" si="26"/>
        <v>41589.676886574074</v>
      </c>
      <c r="L319" s="12">
        <f t="shared" si="27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24"/>
        <v>1.0080333333333333</v>
      </c>
      <c r="R319" s="8">
        <f t="shared" si="25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2">
        <f t="shared" si="26"/>
        <v>41330.038784722223</v>
      </c>
      <c r="L320" s="12">
        <f t="shared" si="27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6">
        <f t="shared" si="24"/>
        <v>2.8332000000000002</v>
      </c>
      <c r="R320" s="8">
        <f t="shared" si="25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2">
        <f t="shared" si="26"/>
        <v>40123.83829861111</v>
      </c>
      <c r="L321" s="12">
        <f t="shared" si="27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6">
        <f t="shared" si="24"/>
        <v>1.1268</v>
      </c>
      <c r="R321" s="8">
        <f t="shared" si="25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2">
        <f t="shared" si="26"/>
        <v>42331.551307870366</v>
      </c>
      <c r="L322" s="12">
        <f t="shared" si="27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6">
        <f t="shared" ref="Q322:Q385" si="30">E322/D322</f>
        <v>1.0658000000000001</v>
      </c>
      <c r="R322" s="8">
        <f t="shared" ref="R322:R385" si="31">E322/N322</f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2">
        <f t="shared" ref="K323:K386" si="32">(J323/86400)+DATE(1970,1,1)</f>
        <v>42647.446597222224</v>
      </c>
      <c r="L323" s="12">
        <f t="shared" ref="L323:L386" si="33">(I323/86400)+DATE(1970,1,1)</f>
        <v>42682.488263888888</v>
      </c>
      <c r="M323" t="b">
        <v>1</v>
      </c>
      <c r="N323">
        <v>337</v>
      </c>
      <c r="O323" t="b">
        <v>1</v>
      </c>
      <c r="P323" t="s">
        <v>8269</v>
      </c>
      <c r="Q323" s="6">
        <f t="shared" si="30"/>
        <v>1.0266285714285714</v>
      </c>
      <c r="R323" s="8">
        <f t="shared" si="31"/>
        <v>106.62314540059347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2">
        <f t="shared" si="32"/>
        <v>42473.57</v>
      </c>
      <c r="L324" s="12">
        <f t="shared" si="33"/>
        <v>42503.57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30"/>
        <v>1.0791200000000001</v>
      </c>
      <c r="R324" s="8">
        <f t="shared" si="31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57.6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2">
        <f t="shared" si="32"/>
        <v>42697.32136574074</v>
      </c>
      <c r="L325" s="12">
        <f t="shared" si="33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6">
        <f t="shared" si="30"/>
        <v>1.2307407407407407</v>
      </c>
      <c r="R325" s="8">
        <f t="shared" si="31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2">
        <f t="shared" si="32"/>
        <v>42184.626250000001</v>
      </c>
      <c r="L326" s="12">
        <f t="shared" si="33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30"/>
        <v>1.016</v>
      </c>
      <c r="R326" s="8">
        <f t="shared" si="31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2">
        <f t="shared" si="32"/>
        <v>42689.187881944439</v>
      </c>
      <c r="L327" s="12">
        <f t="shared" si="33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30"/>
        <v>1.04396</v>
      </c>
      <c r="R327" s="8">
        <f t="shared" si="31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2">
        <f t="shared" si="32"/>
        <v>42775.314884259264</v>
      </c>
      <c r="L328" s="12">
        <f t="shared" si="33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6">
        <f t="shared" si="30"/>
        <v>1.1292973333333334</v>
      </c>
      <c r="R328" s="8">
        <f t="shared" si="31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2">
        <f t="shared" si="32"/>
        <v>42058.235289351855</v>
      </c>
      <c r="L329" s="12">
        <f t="shared" si="33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6">
        <f t="shared" si="30"/>
        <v>1.3640000000000001</v>
      </c>
      <c r="R329" s="8">
        <f t="shared" si="31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2">
        <f t="shared" si="32"/>
        <v>42278.946620370371</v>
      </c>
      <c r="L330" s="12">
        <f t="shared" si="33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6">
        <f t="shared" si="30"/>
        <v>1.036144</v>
      </c>
      <c r="R330" s="8">
        <f t="shared" si="31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2">
        <f t="shared" si="32"/>
        <v>42291.46674768519</v>
      </c>
      <c r="L331" s="12">
        <f t="shared" si="33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6">
        <f t="shared" si="30"/>
        <v>1.0549999999999999</v>
      </c>
      <c r="R331" s="8">
        <f t="shared" si="31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2">
        <f t="shared" si="32"/>
        <v>41379.515775462962</v>
      </c>
      <c r="L332" s="12">
        <f t="shared" si="33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6">
        <f t="shared" si="30"/>
        <v>1.0182857142857142</v>
      </c>
      <c r="R332" s="8">
        <f t="shared" si="31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2">
        <f t="shared" si="32"/>
        <v>42507.581412037034</v>
      </c>
      <c r="L333" s="12">
        <f t="shared" si="33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30"/>
        <v>1.0660499999999999</v>
      </c>
      <c r="R333" s="8">
        <f t="shared" si="31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2">
        <f t="shared" si="32"/>
        <v>42263.680289351847</v>
      </c>
      <c r="L334" s="12">
        <f t="shared" si="33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6">
        <f t="shared" si="30"/>
        <v>1.13015</v>
      </c>
      <c r="R334" s="8">
        <f t="shared" si="31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2">
        <f t="shared" si="32"/>
        <v>42437.636469907404</v>
      </c>
      <c r="L335" s="12">
        <f t="shared" si="33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6">
        <f t="shared" si="30"/>
        <v>1.252275</v>
      </c>
      <c r="R335" s="8">
        <f t="shared" si="31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2">
        <f t="shared" si="32"/>
        <v>42101.682372685187</v>
      </c>
      <c r="L336" s="12">
        <f t="shared" si="33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6">
        <f t="shared" si="30"/>
        <v>1.0119</v>
      </c>
      <c r="R336" s="8">
        <f t="shared" si="31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2">
        <f t="shared" si="32"/>
        <v>42101.737442129626</v>
      </c>
      <c r="L337" s="12">
        <f t="shared" si="33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6">
        <f t="shared" si="30"/>
        <v>1.0276470588235294</v>
      </c>
      <c r="R337" s="8">
        <f t="shared" si="31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2">
        <f t="shared" si="32"/>
        <v>42291.596273148149</v>
      </c>
      <c r="L338" s="12">
        <f t="shared" si="33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30"/>
        <v>1.1683911999999999</v>
      </c>
      <c r="R338" s="8">
        <f t="shared" si="31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2">
        <f t="shared" si="32"/>
        <v>42047.128564814819</v>
      </c>
      <c r="L339" s="12">
        <f t="shared" si="33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6">
        <f t="shared" si="30"/>
        <v>1.0116833333333335</v>
      </c>
      <c r="R339" s="8">
        <f t="shared" si="31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57.6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2">
        <f t="shared" si="32"/>
        <v>42559.755671296298</v>
      </c>
      <c r="L340" s="12">
        <f t="shared" si="33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6">
        <f t="shared" si="30"/>
        <v>1.1013360000000001</v>
      </c>
      <c r="R340" s="8">
        <f t="shared" si="31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2">
        <f t="shared" si="32"/>
        <v>42093.760046296295</v>
      </c>
      <c r="L341" s="12">
        <f t="shared" si="33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30"/>
        <v>1.0808333333333333</v>
      </c>
      <c r="R341" s="8">
        <f t="shared" si="31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2">
        <f t="shared" si="32"/>
        <v>42772.669062500005</v>
      </c>
      <c r="L342" s="12">
        <f t="shared" si="33"/>
        <v>42802.875</v>
      </c>
      <c r="M342" t="b">
        <v>1</v>
      </c>
      <c r="N342">
        <v>299</v>
      </c>
      <c r="O342" t="b">
        <v>1</v>
      </c>
      <c r="P342" t="s">
        <v>8269</v>
      </c>
      <c r="Q342" s="6">
        <f t="shared" si="30"/>
        <v>1.2502285714285715</v>
      </c>
      <c r="R342" s="8">
        <f t="shared" si="31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2">
        <f t="shared" si="32"/>
        <v>41894.879606481481</v>
      </c>
      <c r="L343" s="12">
        <f t="shared" si="33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6">
        <f t="shared" si="30"/>
        <v>1.0671428571428572</v>
      </c>
      <c r="R343" s="8">
        <f t="shared" si="31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2">
        <f t="shared" si="32"/>
        <v>42459.780844907407</v>
      </c>
      <c r="L344" s="12">
        <f t="shared" si="33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30"/>
        <v>1.0036639999999999</v>
      </c>
      <c r="R344" s="8">
        <f t="shared" si="31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57.6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2">
        <f t="shared" si="32"/>
        <v>41926.73778935185</v>
      </c>
      <c r="L345" s="12">
        <f t="shared" si="33"/>
        <v>41957.125</v>
      </c>
      <c r="M345" t="b">
        <v>1</v>
      </c>
      <c r="N345">
        <v>524</v>
      </c>
      <c r="O345" t="b">
        <v>1</v>
      </c>
      <c r="P345" t="s">
        <v>8269</v>
      </c>
      <c r="Q345" s="6">
        <f t="shared" si="30"/>
        <v>1.0202863333333334</v>
      </c>
      <c r="R345" s="8">
        <f t="shared" si="31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57.6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2">
        <f t="shared" si="32"/>
        <v>42111.970995370371</v>
      </c>
      <c r="L346" s="12">
        <f t="shared" si="33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6">
        <f t="shared" si="30"/>
        <v>1.0208358208955224</v>
      </c>
      <c r="R346" s="8">
        <f t="shared" si="31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2">
        <f t="shared" si="32"/>
        <v>42114.944328703699</v>
      </c>
      <c r="L347" s="12">
        <f t="shared" si="33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30"/>
        <v>1.2327586206896552</v>
      </c>
      <c r="R347" s="8">
        <f t="shared" si="31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2">
        <f t="shared" si="32"/>
        <v>42261.500243055554</v>
      </c>
      <c r="L348" s="12">
        <f t="shared" si="33"/>
        <v>42291.500243055554</v>
      </c>
      <c r="M348" t="b">
        <v>1</v>
      </c>
      <c r="N348">
        <v>188</v>
      </c>
      <c r="O348" t="b">
        <v>1</v>
      </c>
      <c r="P348" t="s">
        <v>8269</v>
      </c>
      <c r="Q348" s="6">
        <f t="shared" si="30"/>
        <v>1.7028880000000002</v>
      </c>
      <c r="R348" s="8">
        <f t="shared" si="31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2">
        <f t="shared" si="32"/>
        <v>42292.495474537034</v>
      </c>
      <c r="L349" s="12">
        <f t="shared" si="33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6">
        <f t="shared" si="30"/>
        <v>1.1159049999999999</v>
      </c>
      <c r="R349" s="8">
        <f t="shared" si="31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2">
        <f t="shared" si="32"/>
        <v>42207.58699074074</v>
      </c>
      <c r="L350" s="12">
        <f t="shared" si="33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30"/>
        <v>1.03</v>
      </c>
      <c r="R350" s="8">
        <f t="shared" si="31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2">
        <f t="shared" si="32"/>
        <v>42760.498935185184</v>
      </c>
      <c r="L351" s="12">
        <f t="shared" si="33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30"/>
        <v>1.0663570159857905</v>
      </c>
      <c r="R351" s="8">
        <f t="shared" si="31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2">
        <f t="shared" si="32"/>
        <v>42586.066076388888</v>
      </c>
      <c r="L352" s="12">
        <f t="shared" si="33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6">
        <f t="shared" si="30"/>
        <v>1.1476</v>
      </c>
      <c r="R352" s="8">
        <f t="shared" si="31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57.6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2">
        <f t="shared" si="32"/>
        <v>42427.964745370366</v>
      </c>
      <c r="L353" s="12">
        <f t="shared" si="33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6">
        <f t="shared" si="30"/>
        <v>1.2734117647058822</v>
      </c>
      <c r="R353" s="8">
        <f t="shared" si="31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2">
        <f t="shared" si="32"/>
        <v>41890.167453703703</v>
      </c>
      <c r="L354" s="12">
        <f t="shared" si="33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30"/>
        <v>1.1656</v>
      </c>
      <c r="R354" s="8">
        <f t="shared" si="31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57.6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2">
        <f t="shared" si="32"/>
        <v>42297.791886574079</v>
      </c>
      <c r="L355" s="12">
        <f t="shared" si="33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6">
        <f t="shared" si="30"/>
        <v>1.0861819426615318</v>
      </c>
      <c r="R355" s="8">
        <f t="shared" si="31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57.6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2">
        <f t="shared" si="32"/>
        <v>42438.827789351853</v>
      </c>
      <c r="L356" s="12">
        <f t="shared" si="33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6">
        <f t="shared" si="30"/>
        <v>1.0394285714285714</v>
      </c>
      <c r="R356" s="8">
        <f t="shared" si="31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2">
        <f t="shared" si="32"/>
        <v>41943.293912037036</v>
      </c>
      <c r="L357" s="12">
        <f t="shared" si="33"/>
        <v>41974.3355787037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30"/>
        <v>1.1625714285714286</v>
      </c>
      <c r="R357" s="8">
        <f t="shared" si="31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2">
        <f t="shared" si="32"/>
        <v>42415.803159722222</v>
      </c>
      <c r="L358" s="12">
        <f t="shared" si="33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6">
        <f t="shared" si="30"/>
        <v>1.0269239999999999</v>
      </c>
      <c r="R358" s="8">
        <f t="shared" si="31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57.6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2">
        <f t="shared" si="32"/>
        <v>42078.222187499996</v>
      </c>
      <c r="L359" s="12">
        <f t="shared" si="33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30"/>
        <v>1.74</v>
      </c>
      <c r="R359" s="8">
        <f t="shared" si="31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2">
        <f t="shared" si="32"/>
        <v>42507.860196759255</v>
      </c>
      <c r="L360" s="12">
        <f t="shared" si="33"/>
        <v>42536.625</v>
      </c>
      <c r="M360" t="b">
        <v>1</v>
      </c>
      <c r="N360">
        <v>267</v>
      </c>
      <c r="O360" t="b">
        <v>1</v>
      </c>
      <c r="P360" t="s">
        <v>8269</v>
      </c>
      <c r="Q360" s="6">
        <f t="shared" si="30"/>
        <v>1.03088</v>
      </c>
      <c r="R360" s="8">
        <f t="shared" si="31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2">
        <f t="shared" si="32"/>
        <v>41935.070486111115</v>
      </c>
      <c r="L361" s="12">
        <f t="shared" si="33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6">
        <f t="shared" si="30"/>
        <v>1.0485537190082646</v>
      </c>
      <c r="R361" s="8">
        <f t="shared" si="31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2">
        <f t="shared" si="32"/>
        <v>42163.897916666669</v>
      </c>
      <c r="L362" s="12">
        <f t="shared" si="33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6">
        <f t="shared" si="30"/>
        <v>1.0137499999999999</v>
      </c>
      <c r="R362" s="8">
        <f t="shared" si="31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2">
        <f t="shared" si="32"/>
        <v>41936.001226851848</v>
      </c>
      <c r="L363" s="12">
        <f t="shared" si="33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6">
        <f t="shared" si="30"/>
        <v>1.1107699999999998</v>
      </c>
      <c r="R363" s="8">
        <f t="shared" si="31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2">
        <f t="shared" si="32"/>
        <v>41837.210543981484</v>
      </c>
      <c r="L364" s="12">
        <f t="shared" si="33"/>
        <v>41859</v>
      </c>
      <c r="M364" t="b">
        <v>0</v>
      </c>
      <c r="N364">
        <v>86</v>
      </c>
      <c r="O364" t="b">
        <v>1</v>
      </c>
      <c r="P364" t="s">
        <v>8269</v>
      </c>
      <c r="Q364" s="6">
        <f t="shared" si="30"/>
        <v>1.2415933781686497</v>
      </c>
      <c r="R364" s="8">
        <f t="shared" si="31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2">
        <f t="shared" si="32"/>
        <v>40255.744629629626</v>
      </c>
      <c r="L365" s="12">
        <f t="shared" si="33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6">
        <f t="shared" si="30"/>
        <v>1.0133333333333334</v>
      </c>
      <c r="R365" s="8">
        <f t="shared" si="31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2">
        <f t="shared" si="32"/>
        <v>41780.859629629631</v>
      </c>
      <c r="L366" s="12">
        <f t="shared" si="33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6">
        <f t="shared" si="30"/>
        <v>1.1016142857142857</v>
      </c>
      <c r="R366" s="8">
        <f t="shared" si="31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2">
        <f t="shared" si="32"/>
        <v>41668.606469907405</v>
      </c>
      <c r="L367" s="12">
        <f t="shared" si="33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30"/>
        <v>1.0397333333333334</v>
      </c>
      <c r="R367" s="8">
        <f t="shared" si="31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2">
        <f t="shared" si="32"/>
        <v>41019.793032407411</v>
      </c>
      <c r="L368" s="12">
        <f t="shared" si="33"/>
        <v>41049.793032407411</v>
      </c>
      <c r="M368" t="b">
        <v>0</v>
      </c>
      <c r="N368">
        <v>134</v>
      </c>
      <c r="O368" t="b">
        <v>1</v>
      </c>
      <c r="P368" t="s">
        <v>8269</v>
      </c>
      <c r="Q368" s="6">
        <f t="shared" si="30"/>
        <v>1.013157894736842</v>
      </c>
      <c r="R368" s="8">
        <f t="shared" si="31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57.6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2">
        <f t="shared" si="32"/>
        <v>41355.577291666668</v>
      </c>
      <c r="L369" s="12">
        <f t="shared" si="33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6">
        <f t="shared" si="30"/>
        <v>1.033501</v>
      </c>
      <c r="R369" s="8">
        <f t="shared" si="31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57.6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2">
        <f t="shared" si="32"/>
        <v>42043.605578703704</v>
      </c>
      <c r="L370" s="12">
        <f t="shared" si="33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6">
        <f t="shared" si="30"/>
        <v>1.04112</v>
      </c>
      <c r="R370" s="8">
        <f t="shared" si="31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2">
        <f t="shared" si="32"/>
        <v>40893.551724537036</v>
      </c>
      <c r="L371" s="12">
        <f t="shared" si="33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30"/>
        <v>1.1015569230769231</v>
      </c>
      <c r="R371" s="8">
        <f t="shared" si="31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2">
        <f t="shared" si="32"/>
        <v>42711.795138888891</v>
      </c>
      <c r="L372" s="12">
        <f t="shared" si="33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30"/>
        <v>1.2202</v>
      </c>
      <c r="R372" s="8">
        <f t="shared" si="31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57.6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2">
        <f t="shared" si="32"/>
        <v>41261.767812500002</v>
      </c>
      <c r="L373" s="12">
        <f t="shared" si="33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30"/>
        <v>1.1416866666666667</v>
      </c>
      <c r="R373" s="8">
        <f t="shared" si="31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2">
        <f t="shared" si="32"/>
        <v>42425.576898148152</v>
      </c>
      <c r="L374" s="12">
        <f t="shared" si="33"/>
        <v>42465.666666666672</v>
      </c>
      <c r="M374" t="b">
        <v>0</v>
      </c>
      <c r="N374">
        <v>9</v>
      </c>
      <c r="O374" t="b">
        <v>1</v>
      </c>
      <c r="P374" t="s">
        <v>8269</v>
      </c>
      <c r="Q374" s="6">
        <f t="shared" si="30"/>
        <v>1.2533333333333334</v>
      </c>
      <c r="R374" s="8">
        <f t="shared" si="31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2">
        <f t="shared" si="32"/>
        <v>41078.91201388889</v>
      </c>
      <c r="L375" s="12">
        <f t="shared" si="33"/>
        <v>41108.91201388889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30"/>
        <v>1.0666666666666667</v>
      </c>
      <c r="R375" s="8">
        <f t="shared" si="31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2">
        <f t="shared" si="32"/>
        <v>40757.889247685183</v>
      </c>
      <c r="L376" s="12">
        <f t="shared" si="33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30"/>
        <v>1.3065</v>
      </c>
      <c r="R376" s="8">
        <f t="shared" si="31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2">
        <f t="shared" si="32"/>
        <v>41657.985081018516</v>
      </c>
      <c r="L377" s="12">
        <f t="shared" si="33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6">
        <f t="shared" si="30"/>
        <v>1.2</v>
      </c>
      <c r="R377" s="8">
        <f t="shared" si="31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57.6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2">
        <f t="shared" si="32"/>
        <v>42576.452731481477</v>
      </c>
      <c r="L378" s="12">
        <f t="shared" si="33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30"/>
        <v>1.0595918367346939</v>
      </c>
      <c r="R378" s="8">
        <f t="shared" si="31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2">
        <f t="shared" si="32"/>
        <v>42292.250787037032</v>
      </c>
      <c r="L379" s="12">
        <f t="shared" si="33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6">
        <f t="shared" si="30"/>
        <v>1.1439999999999999</v>
      </c>
      <c r="R379" s="8">
        <f t="shared" si="31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2">
        <f t="shared" si="32"/>
        <v>42370.571851851855</v>
      </c>
      <c r="L380" s="12">
        <f t="shared" si="33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6">
        <f t="shared" si="30"/>
        <v>1.1176666666666666</v>
      </c>
      <c r="R380" s="8">
        <f t="shared" si="31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2">
        <f t="shared" si="32"/>
        <v>40987.688333333332</v>
      </c>
      <c r="L381" s="12">
        <f t="shared" si="33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30"/>
        <v>1.1608000000000001</v>
      </c>
      <c r="R381" s="8">
        <f t="shared" si="31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2">
        <f t="shared" si="32"/>
        <v>42367.719814814816</v>
      </c>
      <c r="L382" s="12">
        <f t="shared" si="33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30"/>
        <v>1.415</v>
      </c>
      <c r="R382" s="8">
        <f t="shared" si="31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2">
        <f t="shared" si="32"/>
        <v>41085.698113425926</v>
      </c>
      <c r="L383" s="12">
        <f t="shared" si="33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6">
        <f t="shared" si="30"/>
        <v>1.0472999999999999</v>
      </c>
      <c r="R383" s="8">
        <f t="shared" si="31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2">
        <f t="shared" si="32"/>
        <v>41144.709490740745</v>
      </c>
      <c r="L384" s="12">
        <f t="shared" si="33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30"/>
        <v>2.5583333333333331</v>
      </c>
      <c r="R384" s="8">
        <f t="shared" si="31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2">
        <f t="shared" si="32"/>
        <v>41755.117581018516</v>
      </c>
      <c r="L385" s="12">
        <f t="shared" si="33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30"/>
        <v>2.0670670670670672</v>
      </c>
      <c r="R385" s="8">
        <f t="shared" si="31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2">
        <f t="shared" si="32"/>
        <v>41980.781793981485</v>
      </c>
      <c r="L386" s="12">
        <f t="shared" si="33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ref="Q386:Q449" si="36">E386/D386</f>
        <v>1.1210500000000001</v>
      </c>
      <c r="R386" s="8">
        <f t="shared" ref="R386:R449" si="37">E386/N386</f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2">
        <f t="shared" ref="K387:K450" si="38">(J387/86400)+DATE(1970,1,1)</f>
        <v>41934.584502314814</v>
      </c>
      <c r="L387" s="12">
        <f t="shared" ref="L387:L450" si="39">(I387/86400)+DATE(1970,1,1)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6">
        <f t="shared" si="36"/>
        <v>1.05982</v>
      </c>
      <c r="R387" s="8">
        <f t="shared" si="37"/>
        <v>111.79535864978902</v>
      </c>
      <c r="S387" t="str">
        <f t="shared" ref="S387:S450" si="40">LEFT(P387,FIND("/",P387)-1)</f>
        <v>film &amp; video</v>
      </c>
      <c r="T387" t="str">
        <f t="shared" ref="T387:T450" si="41">RIGHT(P387,LEN(P387)-FIND("/",P387))</f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2">
        <f t="shared" si="38"/>
        <v>42211.951284722221</v>
      </c>
      <c r="L388" s="12">
        <f t="shared" si="39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36"/>
        <v>1.0016666666666667</v>
      </c>
      <c r="R388" s="8">
        <f t="shared" si="37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2">
        <f t="shared" si="38"/>
        <v>42200.67659722222</v>
      </c>
      <c r="L389" s="12">
        <f t="shared" si="39"/>
        <v>42231.25</v>
      </c>
      <c r="M389" t="b">
        <v>0</v>
      </c>
      <c r="N389">
        <v>562</v>
      </c>
      <c r="O389" t="b">
        <v>1</v>
      </c>
      <c r="P389" t="s">
        <v>8269</v>
      </c>
      <c r="Q389" s="6">
        <f t="shared" si="36"/>
        <v>2.1398947368421051</v>
      </c>
      <c r="R389" s="8">
        <f t="shared" si="37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2">
        <f t="shared" si="38"/>
        <v>42549.076157407406</v>
      </c>
      <c r="L390" s="12">
        <f t="shared" si="39"/>
        <v>42579.076157407406</v>
      </c>
      <c r="M390" t="b">
        <v>0</v>
      </c>
      <c r="N390">
        <v>71</v>
      </c>
      <c r="O390" t="b">
        <v>1</v>
      </c>
      <c r="P390" t="s">
        <v>8269</v>
      </c>
      <c r="Q390" s="6">
        <f t="shared" si="36"/>
        <v>1.2616000000000001</v>
      </c>
      <c r="R390" s="8">
        <f t="shared" si="37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2">
        <f t="shared" si="38"/>
        <v>41674.063078703708</v>
      </c>
      <c r="L391" s="12">
        <f t="shared" si="39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6">
        <f t="shared" si="36"/>
        <v>1.8153547058823529</v>
      </c>
      <c r="R391" s="8">
        <f t="shared" si="37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2">
        <f t="shared" si="38"/>
        <v>42112.036712962959</v>
      </c>
      <c r="L392" s="12">
        <f t="shared" si="39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36"/>
        <v>1</v>
      </c>
      <c r="R392" s="8">
        <f t="shared" si="37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2">
        <f t="shared" si="38"/>
        <v>40865.042256944442</v>
      </c>
      <c r="L393" s="12">
        <f t="shared" si="39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6">
        <f t="shared" si="36"/>
        <v>1.0061</v>
      </c>
      <c r="R393" s="8">
        <f t="shared" si="37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2">
        <f t="shared" si="38"/>
        <v>40763.717256944445</v>
      </c>
      <c r="L394" s="12">
        <f t="shared" si="39"/>
        <v>40794.125</v>
      </c>
      <c r="M394" t="b">
        <v>0</v>
      </c>
      <c r="N394">
        <v>206</v>
      </c>
      <c r="O394" t="b">
        <v>1</v>
      </c>
      <c r="P394" t="s">
        <v>8269</v>
      </c>
      <c r="Q394" s="6">
        <f t="shared" si="36"/>
        <v>1.009027027027027</v>
      </c>
      <c r="R394" s="8">
        <f t="shared" si="37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2">
        <f t="shared" si="38"/>
        <v>41526.708935185183</v>
      </c>
      <c r="L395" s="12">
        <f t="shared" si="39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36"/>
        <v>1.10446</v>
      </c>
      <c r="R395" s="8">
        <f t="shared" si="37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2">
        <f t="shared" si="38"/>
        <v>42417.818078703705</v>
      </c>
      <c r="L396" s="12">
        <f t="shared" si="39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6">
        <f t="shared" si="36"/>
        <v>1.118936170212766</v>
      </c>
      <c r="R396" s="8">
        <f t="shared" si="37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2">
        <f t="shared" si="38"/>
        <v>40990.909259259257</v>
      </c>
      <c r="L397" s="12">
        <f t="shared" si="39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6">
        <f t="shared" si="36"/>
        <v>1.0804450000000001</v>
      </c>
      <c r="R397" s="8">
        <f t="shared" si="37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2">
        <f t="shared" si="38"/>
        <v>41082.564884259264</v>
      </c>
      <c r="L398" s="12">
        <f t="shared" si="39"/>
        <v>41097.564884259264</v>
      </c>
      <c r="M398" t="b">
        <v>0</v>
      </c>
      <c r="N398">
        <v>196</v>
      </c>
      <c r="O398" t="b">
        <v>1</v>
      </c>
      <c r="P398" t="s">
        <v>8269</v>
      </c>
      <c r="Q398" s="6">
        <f t="shared" si="36"/>
        <v>1.0666666666666667</v>
      </c>
      <c r="R398" s="8">
        <f t="shared" si="37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2">
        <f t="shared" si="38"/>
        <v>40379.776435185187</v>
      </c>
      <c r="L399" s="12">
        <f t="shared" si="39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6">
        <f t="shared" si="36"/>
        <v>1.0390027322404372</v>
      </c>
      <c r="R399" s="8">
        <f t="shared" si="37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2">
        <f t="shared" si="38"/>
        <v>42078.793124999997</v>
      </c>
      <c r="L400" s="12">
        <f t="shared" si="39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36"/>
        <v>1.2516</v>
      </c>
      <c r="R400" s="8">
        <f t="shared" si="37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57.6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2">
        <f t="shared" si="38"/>
        <v>42687.875775462962</v>
      </c>
      <c r="L401" s="12">
        <f t="shared" si="39"/>
        <v>42718.5</v>
      </c>
      <c r="M401" t="b">
        <v>0</v>
      </c>
      <c r="N401">
        <v>95</v>
      </c>
      <c r="O401" t="b">
        <v>1</v>
      </c>
      <c r="P401" t="s">
        <v>8269</v>
      </c>
      <c r="Q401" s="6">
        <f t="shared" si="36"/>
        <v>1.0680499999999999</v>
      </c>
      <c r="R401" s="8">
        <f t="shared" si="37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2">
        <f t="shared" si="38"/>
        <v>41745.635960648149</v>
      </c>
      <c r="L402" s="12">
        <f t="shared" si="39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6">
        <f t="shared" si="36"/>
        <v>1.1230249999999999</v>
      </c>
      <c r="R402" s="8">
        <f t="shared" si="37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2">
        <f t="shared" si="38"/>
        <v>40732.842245370368</v>
      </c>
      <c r="L403" s="12">
        <f t="shared" si="39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36"/>
        <v>1.0381199999999999</v>
      </c>
      <c r="R403" s="8">
        <f t="shared" si="37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57.6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2">
        <f t="shared" si="38"/>
        <v>42292.539548611108</v>
      </c>
      <c r="L404" s="12">
        <f t="shared" si="39"/>
        <v>42313.58121527778</v>
      </c>
      <c r="M404" t="b">
        <v>0</v>
      </c>
      <c r="N404">
        <v>43</v>
      </c>
      <c r="O404" t="b">
        <v>1</v>
      </c>
      <c r="P404" t="s">
        <v>8269</v>
      </c>
      <c r="Q404" s="6">
        <f t="shared" si="36"/>
        <v>1.4165000000000001</v>
      </c>
      <c r="R404" s="8">
        <f t="shared" si="37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2">
        <f t="shared" si="38"/>
        <v>40718.310659722221</v>
      </c>
      <c r="L405" s="12">
        <f t="shared" si="39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6">
        <f t="shared" si="36"/>
        <v>1.0526</v>
      </c>
      <c r="R405" s="8">
        <f t="shared" si="37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2">
        <f t="shared" si="38"/>
        <v>41646.628032407403</v>
      </c>
      <c r="L406" s="12">
        <f t="shared" si="39"/>
        <v>41675.961111111115</v>
      </c>
      <c r="M406" t="b">
        <v>0</v>
      </c>
      <c r="N406">
        <v>271</v>
      </c>
      <c r="O406" t="b">
        <v>1</v>
      </c>
      <c r="P406" t="s">
        <v>8269</v>
      </c>
      <c r="Q406" s="6">
        <f t="shared" si="36"/>
        <v>1.0309142857142857</v>
      </c>
      <c r="R406" s="8">
        <f t="shared" si="37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43.2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2">
        <f t="shared" si="38"/>
        <v>41674.08494212963</v>
      </c>
      <c r="L407" s="12">
        <f t="shared" si="39"/>
        <v>41704.08494212963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36"/>
        <v>1.0765957446808512</v>
      </c>
      <c r="R407" s="8">
        <f t="shared" si="37"/>
        <v>55.2</v>
      </c>
      <c r="S407" t="str">
        <f t="shared" si="40"/>
        <v>film &amp; video</v>
      </c>
      <c r="T407" t="str">
        <f t="shared" si="41"/>
        <v>documentary</v>
      </c>
    </row>
    <row r="408" spans="1:20" ht="57.6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2">
        <f t="shared" si="38"/>
        <v>40638.162465277775</v>
      </c>
      <c r="L408" s="12">
        <f t="shared" si="39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6">
        <f t="shared" si="36"/>
        <v>1.0770464285714285</v>
      </c>
      <c r="R408" s="8">
        <f t="shared" si="37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2">
        <f t="shared" si="38"/>
        <v>40806.870949074073</v>
      </c>
      <c r="L409" s="12">
        <f t="shared" si="39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6">
        <f t="shared" si="36"/>
        <v>1.0155000000000001</v>
      </c>
      <c r="R409" s="8">
        <f t="shared" si="37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2">
        <f t="shared" si="38"/>
        <v>41543.735995370371</v>
      </c>
      <c r="L410" s="12">
        <f t="shared" si="39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36"/>
        <v>1.0143766666666667</v>
      </c>
      <c r="R410" s="8">
        <f t="shared" si="37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2">
        <f t="shared" si="38"/>
        <v>42543.862777777773</v>
      </c>
      <c r="L411" s="12">
        <f t="shared" si="39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36"/>
        <v>1.3680000000000001</v>
      </c>
      <c r="R411" s="8">
        <f t="shared" si="37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2">
        <f t="shared" si="38"/>
        <v>42113.981446759259</v>
      </c>
      <c r="L412" s="12">
        <f t="shared" si="39"/>
        <v>42173.981446759259</v>
      </c>
      <c r="M412" t="b">
        <v>0</v>
      </c>
      <c r="N412">
        <v>7</v>
      </c>
      <c r="O412" t="b">
        <v>1</v>
      </c>
      <c r="P412" t="s">
        <v>8269</v>
      </c>
      <c r="Q412" s="6">
        <f t="shared" si="36"/>
        <v>1.2829999999999999</v>
      </c>
      <c r="R412" s="8">
        <f t="shared" si="37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2">
        <f t="shared" si="38"/>
        <v>41598.17597222222</v>
      </c>
      <c r="L413" s="12">
        <f t="shared" si="39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6">
        <f t="shared" si="36"/>
        <v>1.0105</v>
      </c>
      <c r="R413" s="8">
        <f t="shared" si="37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57.6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2">
        <f t="shared" si="38"/>
        <v>41099.742800925924</v>
      </c>
      <c r="L414" s="12">
        <f t="shared" si="39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36"/>
        <v>1.2684</v>
      </c>
      <c r="R414" s="8">
        <f t="shared" si="37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2">
        <f t="shared" si="38"/>
        <v>41079.877442129626</v>
      </c>
      <c r="L415" s="12">
        <f t="shared" si="39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36"/>
        <v>1.0508593749999999</v>
      </c>
      <c r="R415" s="8">
        <f t="shared" si="37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2">
        <f t="shared" si="38"/>
        <v>41529.063252314816</v>
      </c>
      <c r="L416" s="12">
        <f t="shared" si="39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36"/>
        <v>1.0285405405405406</v>
      </c>
      <c r="R416" s="8">
        <f t="shared" si="37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2">
        <f t="shared" si="38"/>
        <v>41904.851875</v>
      </c>
      <c r="L417" s="12">
        <f t="shared" si="39"/>
        <v>41929.5</v>
      </c>
      <c r="M417" t="b">
        <v>0</v>
      </c>
      <c r="N417">
        <v>21</v>
      </c>
      <c r="O417" t="b">
        <v>1</v>
      </c>
      <c r="P417" t="s">
        <v>8269</v>
      </c>
      <c r="Q417" s="6">
        <f t="shared" si="36"/>
        <v>1.0214714285714286</v>
      </c>
      <c r="R417" s="8">
        <f t="shared" si="37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2">
        <f t="shared" si="38"/>
        <v>41648.396192129629</v>
      </c>
      <c r="L418" s="12">
        <f t="shared" si="39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36"/>
        <v>1.2021700000000002</v>
      </c>
      <c r="R418" s="8">
        <f t="shared" si="37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2">
        <f t="shared" si="38"/>
        <v>41360.970601851848</v>
      </c>
      <c r="L419" s="12">
        <f t="shared" si="39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6">
        <f t="shared" si="36"/>
        <v>1.0024761904761905</v>
      </c>
      <c r="R419" s="8">
        <f t="shared" si="37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2">
        <f t="shared" si="38"/>
        <v>42178.282372685186</v>
      </c>
      <c r="L420" s="12">
        <f t="shared" si="39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36"/>
        <v>1.0063392857142857</v>
      </c>
      <c r="R420" s="8">
        <f t="shared" si="37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2">
        <f t="shared" si="38"/>
        <v>41394.842442129629</v>
      </c>
      <c r="L421" s="12">
        <f t="shared" si="39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36"/>
        <v>1.004375</v>
      </c>
      <c r="R421" s="8">
        <f t="shared" si="37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2">
        <f t="shared" si="38"/>
        <v>41682.23646990741</v>
      </c>
      <c r="L422" s="12">
        <f t="shared" si="39"/>
        <v>41712.194803240738</v>
      </c>
      <c r="M422" t="b">
        <v>0</v>
      </c>
      <c r="N422">
        <v>3</v>
      </c>
      <c r="O422" t="b">
        <v>0</v>
      </c>
      <c r="P422" t="s">
        <v>8270</v>
      </c>
      <c r="Q422" s="6">
        <f t="shared" si="36"/>
        <v>4.3939393939393936E-3</v>
      </c>
      <c r="R422" s="8">
        <f t="shared" si="37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57.6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2">
        <f t="shared" si="38"/>
        <v>42177.491388888884</v>
      </c>
      <c r="L423" s="12">
        <f t="shared" si="39"/>
        <v>42237.491388888884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36"/>
        <v>2.0066666666666667E-2</v>
      </c>
      <c r="R423" s="8">
        <f t="shared" si="37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2">
        <f t="shared" si="38"/>
        <v>41863.260381944448</v>
      </c>
      <c r="L424" s="12">
        <f t="shared" si="39"/>
        <v>41893.260381944448</v>
      </c>
      <c r="M424" t="b">
        <v>0</v>
      </c>
      <c r="N424">
        <v>12</v>
      </c>
      <c r="O424" t="b">
        <v>0</v>
      </c>
      <c r="P424" t="s">
        <v>8270</v>
      </c>
      <c r="Q424" s="6">
        <f t="shared" si="36"/>
        <v>1.0749999999999999E-2</v>
      </c>
      <c r="R424" s="8">
        <f t="shared" si="37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2">
        <f t="shared" si="38"/>
        <v>41400.92627314815</v>
      </c>
      <c r="L425" s="12">
        <f t="shared" si="39"/>
        <v>41430.92627314815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36"/>
        <v>7.6499999999999997E-3</v>
      </c>
      <c r="R425" s="8">
        <f t="shared" si="37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2">
        <f t="shared" si="38"/>
        <v>40934.376145833332</v>
      </c>
      <c r="L426" s="12">
        <f t="shared" si="39"/>
        <v>40994.334479166668</v>
      </c>
      <c r="M426" t="b">
        <v>0</v>
      </c>
      <c r="N426">
        <v>5</v>
      </c>
      <c r="O426" t="b">
        <v>0</v>
      </c>
      <c r="P426" t="s">
        <v>8270</v>
      </c>
      <c r="Q426" s="6">
        <f t="shared" si="36"/>
        <v>6.7966666666666675E-2</v>
      </c>
      <c r="R426" s="8">
        <f t="shared" si="37"/>
        <v>40.78</v>
      </c>
      <c r="S426" t="str">
        <f t="shared" si="40"/>
        <v>film &amp; video</v>
      </c>
      <c r="T426" t="str">
        <f t="shared" si="41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2">
        <f t="shared" si="38"/>
        <v>42275.861157407402</v>
      </c>
      <c r="L427" s="12">
        <f t="shared" si="39"/>
        <v>42335.902824074074</v>
      </c>
      <c r="M427" t="b">
        <v>0</v>
      </c>
      <c r="N427">
        <v>2</v>
      </c>
      <c r="O427" t="b">
        <v>0</v>
      </c>
      <c r="P427" t="s">
        <v>8270</v>
      </c>
      <c r="Q427" s="6">
        <f t="shared" si="36"/>
        <v>1.2E-4</v>
      </c>
      <c r="R427" s="8">
        <f t="shared" si="37"/>
        <v>3</v>
      </c>
      <c r="S427" t="str">
        <f t="shared" si="40"/>
        <v>film &amp; video</v>
      </c>
      <c r="T427" t="str">
        <f t="shared" si="41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2">
        <f t="shared" si="38"/>
        <v>42400.711967592593</v>
      </c>
      <c r="L428" s="12">
        <f t="shared" si="39"/>
        <v>42430.711967592593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36"/>
        <v>1.3299999999999999E-2</v>
      </c>
      <c r="R428" s="8">
        <f t="shared" si="37"/>
        <v>16.625</v>
      </c>
      <c r="S428" t="str">
        <f t="shared" si="40"/>
        <v>film &amp; video</v>
      </c>
      <c r="T428" t="str">
        <f t="shared" si="41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2">
        <f t="shared" si="38"/>
        <v>42285.90902777778</v>
      </c>
      <c r="L429" s="12">
        <f t="shared" si="39"/>
        <v>42299.790972222225</v>
      </c>
      <c r="M429" t="b">
        <v>0</v>
      </c>
      <c r="N429">
        <v>0</v>
      </c>
      <c r="O429" t="b">
        <v>0</v>
      </c>
      <c r="P429" t="s">
        <v>8270</v>
      </c>
      <c r="Q429" s="6">
        <f t="shared" si="36"/>
        <v>0</v>
      </c>
      <c r="R429" s="8" t="e">
        <f t="shared" si="37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2">
        <f t="shared" si="38"/>
        <v>41778.766724537039</v>
      </c>
      <c r="L430" s="12">
        <f t="shared" si="39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6">
        <f t="shared" si="36"/>
        <v>5.6333333333333332E-2</v>
      </c>
      <c r="R430" s="8">
        <f t="shared" si="37"/>
        <v>52</v>
      </c>
      <c r="S430" t="str">
        <f t="shared" si="40"/>
        <v>film &amp; video</v>
      </c>
      <c r="T430" t="str">
        <f t="shared" si="41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2">
        <f t="shared" si="38"/>
        <v>40070.901412037041</v>
      </c>
      <c r="L431" s="12">
        <f t="shared" si="39"/>
        <v>40144.207638888889</v>
      </c>
      <c r="M431" t="b">
        <v>0</v>
      </c>
      <c r="N431">
        <v>0</v>
      </c>
      <c r="O431" t="b">
        <v>0</v>
      </c>
      <c r="P431" t="s">
        <v>8270</v>
      </c>
      <c r="Q431" s="6">
        <f t="shared" si="36"/>
        <v>0</v>
      </c>
      <c r="R431" s="8" t="e">
        <f t="shared" si="37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2">
        <f t="shared" si="38"/>
        <v>41513.107256944444</v>
      </c>
      <c r="L432" s="12">
        <f t="shared" si="39"/>
        <v>41528.107256944444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36"/>
        <v>2.4E-2</v>
      </c>
      <c r="R432" s="8">
        <f t="shared" si="37"/>
        <v>4.8</v>
      </c>
      <c r="S432" t="str">
        <f t="shared" si="40"/>
        <v>film &amp; video</v>
      </c>
      <c r="T432" t="str">
        <f t="shared" si="41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2">
        <f t="shared" si="38"/>
        <v>42526.871331018519</v>
      </c>
      <c r="L433" s="12">
        <f t="shared" si="39"/>
        <v>42556.871331018519</v>
      </c>
      <c r="M433" t="b">
        <v>0</v>
      </c>
      <c r="N433">
        <v>8</v>
      </c>
      <c r="O433" t="b">
        <v>0</v>
      </c>
      <c r="P433" t="s">
        <v>8270</v>
      </c>
      <c r="Q433" s="6">
        <f t="shared" si="36"/>
        <v>0.13833333333333334</v>
      </c>
      <c r="R433" s="8">
        <f t="shared" si="37"/>
        <v>51.875</v>
      </c>
      <c r="S433" t="str">
        <f t="shared" si="40"/>
        <v>film &amp; video</v>
      </c>
      <c r="T433" t="str">
        <f t="shared" si="41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2">
        <f t="shared" si="38"/>
        <v>42238.726631944446</v>
      </c>
      <c r="L434" s="12">
        <f t="shared" si="39"/>
        <v>42298.726631944446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36"/>
        <v>9.5000000000000001E-2</v>
      </c>
      <c r="R434" s="8">
        <f t="shared" si="37"/>
        <v>71.25</v>
      </c>
      <c r="S434" t="str">
        <f t="shared" si="40"/>
        <v>film &amp; video</v>
      </c>
      <c r="T434" t="str">
        <f t="shared" si="41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2">
        <f t="shared" si="38"/>
        <v>42228.629884259259</v>
      </c>
      <c r="L435" s="12">
        <f t="shared" si="39"/>
        <v>42288.629884259259</v>
      </c>
      <c r="M435" t="b">
        <v>0</v>
      </c>
      <c r="N435">
        <v>0</v>
      </c>
      <c r="O435" t="b">
        <v>0</v>
      </c>
      <c r="P435" t="s">
        <v>8270</v>
      </c>
      <c r="Q435" s="6">
        <f t="shared" si="36"/>
        <v>0</v>
      </c>
      <c r="R435" s="8" t="e">
        <f t="shared" si="37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2">
        <f t="shared" si="38"/>
        <v>41576.834513888891</v>
      </c>
      <c r="L436" s="12">
        <f t="shared" si="39"/>
        <v>41609.876180555555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36"/>
        <v>0.05</v>
      </c>
      <c r="R436" s="8">
        <f t="shared" si="37"/>
        <v>62.5</v>
      </c>
      <c r="S436" t="str">
        <f t="shared" si="40"/>
        <v>film &amp; video</v>
      </c>
      <c r="T436" t="str">
        <f t="shared" si="41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2">
        <f t="shared" si="38"/>
        <v>41500.747453703705</v>
      </c>
      <c r="L437" s="12">
        <f t="shared" si="39"/>
        <v>41530.747453703705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36"/>
        <v>2.7272727272727273E-5</v>
      </c>
      <c r="R437" s="8">
        <f t="shared" si="37"/>
        <v>1</v>
      </c>
      <c r="S437" t="str">
        <f t="shared" si="40"/>
        <v>film &amp; video</v>
      </c>
      <c r="T437" t="str">
        <f t="shared" si="41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2">
        <f t="shared" si="38"/>
        <v>41456.36241898148</v>
      </c>
      <c r="L438" s="12">
        <f t="shared" si="39"/>
        <v>41486.36241898148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36"/>
        <v>0</v>
      </c>
      <c r="R438" s="8" t="e">
        <f t="shared" si="37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2">
        <f t="shared" si="38"/>
        <v>42591.31858796296</v>
      </c>
      <c r="L439" s="12">
        <f t="shared" si="39"/>
        <v>42651.31858796296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36"/>
        <v>0</v>
      </c>
      <c r="R439" s="8" t="e">
        <f t="shared" si="37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2">
        <f t="shared" si="38"/>
        <v>42296.261087962965</v>
      </c>
      <c r="L440" s="12">
        <f t="shared" si="39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36"/>
        <v>9.3799999999999994E-2</v>
      </c>
      <c r="R440" s="8">
        <f t="shared" si="37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57.6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2">
        <f t="shared" si="38"/>
        <v>41919.761782407411</v>
      </c>
      <c r="L441" s="12">
        <f t="shared" si="39"/>
        <v>41929.761782407411</v>
      </c>
      <c r="M441" t="b">
        <v>0</v>
      </c>
      <c r="N441">
        <v>0</v>
      </c>
      <c r="O441" t="b">
        <v>0</v>
      </c>
      <c r="P441" t="s">
        <v>8270</v>
      </c>
      <c r="Q441" s="6">
        <f t="shared" si="36"/>
        <v>0</v>
      </c>
      <c r="R441" s="8" t="e">
        <f t="shared" si="37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2">
        <f t="shared" si="38"/>
        <v>42423.985567129625</v>
      </c>
      <c r="L442" s="12">
        <f t="shared" si="39"/>
        <v>42453.943900462968</v>
      </c>
      <c r="M442" t="b">
        <v>0</v>
      </c>
      <c r="N442">
        <v>1</v>
      </c>
      <c r="O442" t="b">
        <v>0</v>
      </c>
      <c r="P442" t="s">
        <v>8270</v>
      </c>
      <c r="Q442" s="6">
        <f t="shared" si="36"/>
        <v>1E-3</v>
      </c>
      <c r="R442" s="8">
        <f t="shared" si="37"/>
        <v>5</v>
      </c>
      <c r="S442" t="str">
        <f t="shared" si="40"/>
        <v>film &amp; video</v>
      </c>
      <c r="T442" t="str">
        <f t="shared" si="41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2">
        <f t="shared" si="38"/>
        <v>41550.793935185182</v>
      </c>
      <c r="L443" s="12">
        <f t="shared" si="39"/>
        <v>41580.793935185182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36"/>
        <v>0</v>
      </c>
      <c r="R443" s="8" t="e">
        <f t="shared" si="37"/>
        <v>#DIV/0!</v>
      </c>
      <c r="S443" t="str">
        <f t="shared" si="40"/>
        <v>film &amp; video</v>
      </c>
      <c r="T443" t="str">
        <f t="shared" si="41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2">
        <f t="shared" si="38"/>
        <v>42024.888692129629</v>
      </c>
      <c r="L444" s="12">
        <f t="shared" si="39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36"/>
        <v>0.39358823529411763</v>
      </c>
      <c r="R444" s="8">
        <f t="shared" si="37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2">
        <f t="shared" si="38"/>
        <v>41650.015057870369</v>
      </c>
      <c r="L445" s="12">
        <f t="shared" si="39"/>
        <v>41680.015057870369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36"/>
        <v>1E-3</v>
      </c>
      <c r="R445" s="8">
        <f t="shared" si="37"/>
        <v>5</v>
      </c>
      <c r="S445" t="str">
        <f t="shared" si="40"/>
        <v>film &amp; video</v>
      </c>
      <c r="T445" t="str">
        <f t="shared" si="41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2">
        <f t="shared" si="38"/>
        <v>40894.906956018516</v>
      </c>
      <c r="L446" s="12">
        <f t="shared" si="39"/>
        <v>40954.906956018516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36"/>
        <v>0.05</v>
      </c>
      <c r="R446" s="8">
        <f t="shared" si="37"/>
        <v>50</v>
      </c>
      <c r="S446" t="str">
        <f t="shared" si="40"/>
        <v>film &amp; video</v>
      </c>
      <c r="T446" t="str">
        <f t="shared" si="41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2">
        <f t="shared" si="38"/>
        <v>42130.335358796292</v>
      </c>
      <c r="L447" s="12">
        <f t="shared" si="39"/>
        <v>42145.335358796292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36"/>
        <v>3.3333333333333335E-5</v>
      </c>
      <c r="R447" s="8">
        <f t="shared" si="37"/>
        <v>1</v>
      </c>
      <c r="S447" t="str">
        <f t="shared" si="40"/>
        <v>film &amp; video</v>
      </c>
      <c r="T447" t="str">
        <f t="shared" si="41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2">
        <f t="shared" si="38"/>
        <v>42037.083564814813</v>
      </c>
      <c r="L448" s="12">
        <f t="shared" si="39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36"/>
        <v>7.2952380952380949E-2</v>
      </c>
      <c r="R448" s="8">
        <f t="shared" si="37"/>
        <v>47.875</v>
      </c>
      <c r="S448" t="str">
        <f t="shared" si="40"/>
        <v>film &amp; video</v>
      </c>
      <c r="T448" t="str">
        <f t="shared" si="41"/>
        <v>animation</v>
      </c>
    </row>
    <row r="449" spans="1:20" ht="57.6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2">
        <f t="shared" si="38"/>
        <v>41331.555127314816</v>
      </c>
      <c r="L449" s="12">
        <f t="shared" si="39"/>
        <v>41356.513460648144</v>
      </c>
      <c r="M449" t="b">
        <v>0</v>
      </c>
      <c r="N449">
        <v>1</v>
      </c>
      <c r="O449" t="b">
        <v>0</v>
      </c>
      <c r="P449" t="s">
        <v>8270</v>
      </c>
      <c r="Q449" s="6">
        <f t="shared" si="36"/>
        <v>1.6666666666666666E-4</v>
      </c>
      <c r="R449" s="8">
        <f t="shared" si="37"/>
        <v>5</v>
      </c>
      <c r="S449" t="str">
        <f t="shared" si="40"/>
        <v>film &amp; video</v>
      </c>
      <c r="T449" t="str">
        <f t="shared" si="41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2">
        <f t="shared" si="38"/>
        <v>41753.758043981477</v>
      </c>
      <c r="L450" s="12">
        <f t="shared" si="39"/>
        <v>41773.758043981477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ref="Q450:Q513" si="42">E450/D450</f>
        <v>3.2804E-2</v>
      </c>
      <c r="R450" s="8">
        <f t="shared" ref="R450:R513" si="43">E450/N450</f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2">
        <f t="shared" ref="K451:K514" si="44">(J451/86400)+DATE(1970,1,1)</f>
        <v>41534.568113425928</v>
      </c>
      <c r="L451" s="12">
        <f t="shared" ref="L451:L514" si="45">(I451/86400)+DATE(1970,1,1)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si="42"/>
        <v>2.2499999999999999E-2</v>
      </c>
      <c r="R451" s="8">
        <f t="shared" si="43"/>
        <v>9</v>
      </c>
      <c r="S451" t="str">
        <f t="shared" ref="S451:S514" si="46">LEFT(P451,FIND("/",P451)-1)</f>
        <v>film &amp; video</v>
      </c>
      <c r="T451" t="str">
        <f t="shared" ref="T451:T514" si="47">RIGHT(P451,LEN(P451)-FIND("/",P451))</f>
        <v>animation</v>
      </c>
    </row>
    <row r="452" spans="1:20" ht="57.6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2">
        <f t="shared" si="44"/>
        <v>41654.946759259255</v>
      </c>
      <c r="L452" s="12">
        <f t="shared" si="45"/>
        <v>41684.946759259255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42"/>
        <v>7.92E-3</v>
      </c>
      <c r="R452" s="8">
        <f t="shared" si="43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57.6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2">
        <f t="shared" si="44"/>
        <v>41634.715173611112</v>
      </c>
      <c r="L453" s="12">
        <f t="shared" si="45"/>
        <v>41664.715173611112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42"/>
        <v>0</v>
      </c>
      <c r="R453" s="8" t="e">
        <f t="shared" si="43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2">
        <f t="shared" si="44"/>
        <v>42107.703877314816</v>
      </c>
      <c r="L454" s="12">
        <f t="shared" si="45"/>
        <v>42137.703877314816</v>
      </c>
      <c r="M454" t="b">
        <v>0</v>
      </c>
      <c r="N454">
        <v>12</v>
      </c>
      <c r="O454" t="b">
        <v>0</v>
      </c>
      <c r="P454" t="s">
        <v>8270</v>
      </c>
      <c r="Q454" s="6">
        <f t="shared" si="42"/>
        <v>0.64</v>
      </c>
      <c r="R454" s="8">
        <f t="shared" si="43"/>
        <v>40</v>
      </c>
      <c r="S454" t="str">
        <f t="shared" si="46"/>
        <v>film &amp; video</v>
      </c>
      <c r="T454" t="str">
        <f t="shared" si="47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2">
        <f t="shared" si="44"/>
        <v>42038.824988425928</v>
      </c>
      <c r="L455" s="12">
        <f t="shared" si="45"/>
        <v>42054.824988425928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42"/>
        <v>2.740447957839262E-4</v>
      </c>
      <c r="R455" s="8">
        <f t="shared" si="43"/>
        <v>13</v>
      </c>
      <c r="S455" t="str">
        <f t="shared" si="46"/>
        <v>film &amp; video</v>
      </c>
      <c r="T455" t="str">
        <f t="shared" si="47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2">
        <f t="shared" si="44"/>
        <v>41938.717256944445</v>
      </c>
      <c r="L456" s="12">
        <f t="shared" si="45"/>
        <v>41969.551388888889</v>
      </c>
      <c r="M456" t="b">
        <v>0</v>
      </c>
      <c r="N456">
        <v>5</v>
      </c>
      <c r="O456" t="b">
        <v>0</v>
      </c>
      <c r="P456" t="s">
        <v>8270</v>
      </c>
      <c r="Q456" s="6">
        <f t="shared" si="42"/>
        <v>8.2000000000000007E-3</v>
      </c>
      <c r="R456" s="8">
        <f t="shared" si="43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2">
        <f t="shared" si="44"/>
        <v>40971.002569444448</v>
      </c>
      <c r="L457" s="12">
        <f t="shared" si="45"/>
        <v>41016.021527777775</v>
      </c>
      <c r="M457" t="b">
        <v>0</v>
      </c>
      <c r="N457">
        <v>2</v>
      </c>
      <c r="O457" t="b">
        <v>0</v>
      </c>
      <c r="P457" t="s">
        <v>8270</v>
      </c>
      <c r="Q457" s="6">
        <f t="shared" si="42"/>
        <v>6.9230769230769226E-4</v>
      </c>
      <c r="R457" s="8">
        <f t="shared" si="43"/>
        <v>22.5</v>
      </c>
      <c r="S457" t="str">
        <f t="shared" si="46"/>
        <v>film &amp; video</v>
      </c>
      <c r="T457" t="str">
        <f t="shared" si="47"/>
        <v>animation</v>
      </c>
    </row>
    <row r="458" spans="1:20" ht="57.6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2">
        <f t="shared" si="44"/>
        <v>41547.694456018522</v>
      </c>
      <c r="L458" s="12">
        <f t="shared" si="45"/>
        <v>41569.165972222225</v>
      </c>
      <c r="M458" t="b">
        <v>0</v>
      </c>
      <c r="N458">
        <v>3</v>
      </c>
      <c r="O458" t="b">
        <v>0</v>
      </c>
      <c r="P458" t="s">
        <v>8270</v>
      </c>
      <c r="Q458" s="6">
        <f t="shared" si="42"/>
        <v>6.8631863186318634E-3</v>
      </c>
      <c r="R458" s="8">
        <f t="shared" si="43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2">
        <f t="shared" si="44"/>
        <v>41837.767500000002</v>
      </c>
      <c r="L459" s="12">
        <f t="shared" si="45"/>
        <v>41867.767500000002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42"/>
        <v>0</v>
      </c>
      <c r="R459" s="8" t="e">
        <f t="shared" si="43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2">
        <f t="shared" si="44"/>
        <v>41378.69976851852</v>
      </c>
      <c r="L460" s="12">
        <f t="shared" si="45"/>
        <v>41408.69976851852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42"/>
        <v>8.2100000000000006E-2</v>
      </c>
      <c r="R460" s="8">
        <f t="shared" si="43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2">
        <f t="shared" si="44"/>
        <v>40800.6403587963</v>
      </c>
      <c r="L461" s="12">
        <f t="shared" si="45"/>
        <v>40860.682025462964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42"/>
        <v>6.4102564102564103E-4</v>
      </c>
      <c r="R461" s="8">
        <f t="shared" si="43"/>
        <v>25</v>
      </c>
      <c r="S461" t="str">
        <f t="shared" si="46"/>
        <v>film &amp; video</v>
      </c>
      <c r="T461" t="str">
        <f t="shared" si="47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2">
        <f t="shared" si="44"/>
        <v>41759.542534722219</v>
      </c>
      <c r="L462" s="12">
        <f t="shared" si="45"/>
        <v>41791.166666666664</v>
      </c>
      <c r="M462" t="b">
        <v>0</v>
      </c>
      <c r="N462">
        <v>2</v>
      </c>
      <c r="O462" t="b">
        <v>0</v>
      </c>
      <c r="P462" t="s">
        <v>8270</v>
      </c>
      <c r="Q462" s="6">
        <f t="shared" si="42"/>
        <v>2.9411764705882353E-3</v>
      </c>
      <c r="R462" s="8">
        <f t="shared" si="43"/>
        <v>12.5</v>
      </c>
      <c r="S462" t="str">
        <f t="shared" si="46"/>
        <v>film &amp; video</v>
      </c>
      <c r="T462" t="str">
        <f t="shared" si="47"/>
        <v>animation</v>
      </c>
    </row>
    <row r="463" spans="1:20" ht="57.6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2">
        <f t="shared" si="44"/>
        <v>41407.84684027778</v>
      </c>
      <c r="L463" s="12">
        <f t="shared" si="45"/>
        <v>41427.84684027778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42"/>
        <v>0</v>
      </c>
      <c r="R463" s="8" t="e">
        <f t="shared" si="43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57.6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2">
        <f t="shared" si="44"/>
        <v>40705.12663194444</v>
      </c>
      <c r="L464" s="12">
        <f t="shared" si="45"/>
        <v>40765.12663194444</v>
      </c>
      <c r="M464" t="b">
        <v>0</v>
      </c>
      <c r="N464">
        <v>0</v>
      </c>
      <c r="O464" t="b">
        <v>0</v>
      </c>
      <c r="P464" t="s">
        <v>8270</v>
      </c>
      <c r="Q464" s="6">
        <f t="shared" si="42"/>
        <v>0</v>
      </c>
      <c r="R464" s="8" t="e">
        <f t="shared" si="43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2">
        <f t="shared" si="44"/>
        <v>40750.710104166668</v>
      </c>
      <c r="L465" s="12">
        <f t="shared" si="45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42"/>
        <v>2.2727272727272728E-2</v>
      </c>
      <c r="R465" s="8">
        <f t="shared" si="43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2">
        <f t="shared" si="44"/>
        <v>42488.84878472222</v>
      </c>
      <c r="L466" s="12">
        <f t="shared" si="45"/>
        <v>42508.84878472222</v>
      </c>
      <c r="M466" t="b">
        <v>0</v>
      </c>
      <c r="N466">
        <v>1</v>
      </c>
      <c r="O466" t="b">
        <v>0</v>
      </c>
      <c r="P466" t="s">
        <v>8270</v>
      </c>
      <c r="Q466" s="6">
        <f t="shared" si="42"/>
        <v>9.9009900990099011E-4</v>
      </c>
      <c r="R466" s="8">
        <f t="shared" si="43"/>
        <v>1</v>
      </c>
      <c r="S466" t="str">
        <f t="shared" si="46"/>
        <v>film &amp; video</v>
      </c>
      <c r="T466" t="str">
        <f t="shared" si="47"/>
        <v>animation</v>
      </c>
    </row>
    <row r="467" spans="1:20" ht="28.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2">
        <f t="shared" si="44"/>
        <v>41801.120069444441</v>
      </c>
      <c r="L467" s="12">
        <f t="shared" si="45"/>
        <v>41817.120069444441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42"/>
        <v>0.26953125</v>
      </c>
      <c r="R467" s="8">
        <f t="shared" si="43"/>
        <v>17.25</v>
      </c>
      <c r="S467" t="str">
        <f t="shared" si="46"/>
        <v>film &amp; video</v>
      </c>
      <c r="T467" t="str">
        <f t="shared" si="47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2">
        <f t="shared" si="44"/>
        <v>41129.942870370374</v>
      </c>
      <c r="L468" s="12">
        <f t="shared" si="45"/>
        <v>41159.942870370374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42"/>
        <v>7.6E-3</v>
      </c>
      <c r="R468" s="8">
        <f t="shared" si="43"/>
        <v>15.2</v>
      </c>
      <c r="S468" t="str">
        <f t="shared" si="46"/>
        <v>film &amp; video</v>
      </c>
      <c r="T468" t="str">
        <f t="shared" si="47"/>
        <v>animation</v>
      </c>
    </row>
    <row r="469" spans="1:20" ht="57.6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2">
        <f t="shared" si="44"/>
        <v>41135.679791666669</v>
      </c>
      <c r="L469" s="12">
        <f t="shared" si="45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42"/>
        <v>0.21575</v>
      </c>
      <c r="R469" s="8">
        <f t="shared" si="43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2">
        <f t="shared" si="44"/>
        <v>41041.167627314819</v>
      </c>
      <c r="L470" s="12">
        <f t="shared" si="45"/>
        <v>41101.160474537035</v>
      </c>
      <c r="M470" t="b">
        <v>0</v>
      </c>
      <c r="N470">
        <v>0</v>
      </c>
      <c r="O470" t="b">
        <v>0</v>
      </c>
      <c r="P470" t="s">
        <v>8270</v>
      </c>
      <c r="Q470" s="6">
        <f t="shared" si="42"/>
        <v>0</v>
      </c>
      <c r="R470" s="8" t="e">
        <f t="shared" si="43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2">
        <f t="shared" si="44"/>
        <v>41827.989861111113</v>
      </c>
      <c r="L471" s="12">
        <f t="shared" si="45"/>
        <v>41887.989861111113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42"/>
        <v>0</v>
      </c>
      <c r="R471" s="8" t="e">
        <f t="shared" si="43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2">
        <f t="shared" si="44"/>
        <v>41605.167696759258</v>
      </c>
      <c r="L472" s="12">
        <f t="shared" si="45"/>
        <v>41655.166666666664</v>
      </c>
      <c r="M472" t="b">
        <v>0</v>
      </c>
      <c r="N472">
        <v>2</v>
      </c>
      <c r="O472" t="b">
        <v>0</v>
      </c>
      <c r="P472" t="s">
        <v>8270</v>
      </c>
      <c r="Q472" s="6">
        <f t="shared" si="42"/>
        <v>1.0200000000000001E-2</v>
      </c>
      <c r="R472" s="8">
        <f t="shared" si="43"/>
        <v>25.5</v>
      </c>
      <c r="S472" t="str">
        <f t="shared" si="46"/>
        <v>film &amp; video</v>
      </c>
      <c r="T472" t="str">
        <f t="shared" si="47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2">
        <f t="shared" si="44"/>
        <v>41703.721979166665</v>
      </c>
      <c r="L473" s="12">
        <f t="shared" si="45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6">
        <f t="shared" si="42"/>
        <v>0.11892727272727273</v>
      </c>
      <c r="R473" s="8">
        <f t="shared" si="43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57.6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2">
        <f t="shared" si="44"/>
        <v>41844.922662037039</v>
      </c>
      <c r="L474" s="12">
        <f t="shared" si="45"/>
        <v>41874.922662037039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42"/>
        <v>0.17624999999999999</v>
      </c>
      <c r="R474" s="8">
        <f t="shared" si="43"/>
        <v>28.2</v>
      </c>
      <c r="S474" t="str">
        <f t="shared" si="46"/>
        <v>film &amp; video</v>
      </c>
      <c r="T474" t="str">
        <f t="shared" si="47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2">
        <f t="shared" si="44"/>
        <v>41869.698136574072</v>
      </c>
      <c r="L475" s="12">
        <f t="shared" si="45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42"/>
        <v>2.87E-2</v>
      </c>
      <c r="R475" s="8">
        <f t="shared" si="43"/>
        <v>61.5</v>
      </c>
      <c r="S475" t="str">
        <f t="shared" si="46"/>
        <v>film &amp; video</v>
      </c>
      <c r="T475" t="str">
        <f t="shared" si="47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2">
        <f t="shared" si="44"/>
        <v>42753.329039351855</v>
      </c>
      <c r="L476" s="12">
        <f t="shared" si="45"/>
        <v>42783.329039351855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42"/>
        <v>3.0303030303030303E-4</v>
      </c>
      <c r="R476" s="8">
        <f t="shared" si="43"/>
        <v>1</v>
      </c>
      <c r="S476" t="str">
        <f t="shared" si="46"/>
        <v>film &amp; video</v>
      </c>
      <c r="T476" t="str">
        <f t="shared" si="47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2">
        <f t="shared" si="44"/>
        <v>42100.086145833338</v>
      </c>
      <c r="L477" s="12">
        <f t="shared" si="45"/>
        <v>42130.086145833338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42"/>
        <v>0</v>
      </c>
      <c r="R477" s="8" t="e">
        <f t="shared" si="43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2">
        <f t="shared" si="44"/>
        <v>41757.975011574075</v>
      </c>
      <c r="L478" s="12">
        <f t="shared" si="45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6">
        <f t="shared" si="42"/>
        <v>2.2302681818181819E-2</v>
      </c>
      <c r="R478" s="8">
        <f t="shared" si="43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2">
        <f t="shared" si="44"/>
        <v>40987.83488425926</v>
      </c>
      <c r="L479" s="12">
        <f t="shared" si="45"/>
        <v>41047.83488425926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42"/>
        <v>0</v>
      </c>
      <c r="R479" s="8" t="e">
        <f t="shared" si="43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2">
        <f t="shared" si="44"/>
        <v>42065.910983796297</v>
      </c>
      <c r="L480" s="12">
        <f t="shared" si="45"/>
        <v>42095.869317129633</v>
      </c>
      <c r="M480" t="b">
        <v>0</v>
      </c>
      <c r="N480">
        <v>0</v>
      </c>
      <c r="O480" t="b">
        <v>0</v>
      </c>
      <c r="P480" t="s">
        <v>8270</v>
      </c>
      <c r="Q480" s="6">
        <f t="shared" si="42"/>
        <v>0</v>
      </c>
      <c r="R480" s="8" t="e">
        <f t="shared" si="43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2">
        <f t="shared" si="44"/>
        <v>41904.407812500001</v>
      </c>
      <c r="L481" s="12">
        <f t="shared" si="45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42"/>
        <v>0.3256</v>
      </c>
      <c r="R481" s="8">
        <f t="shared" si="43"/>
        <v>88.8</v>
      </c>
      <c r="S481" t="str">
        <f t="shared" si="46"/>
        <v>film &amp; video</v>
      </c>
      <c r="T481" t="str">
        <f t="shared" si="47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2">
        <f t="shared" si="44"/>
        <v>41465.500173611115</v>
      </c>
      <c r="L482" s="12">
        <f t="shared" si="45"/>
        <v>41495.500173611115</v>
      </c>
      <c r="M482" t="b">
        <v>0</v>
      </c>
      <c r="N482">
        <v>140</v>
      </c>
      <c r="O482" t="b">
        <v>0</v>
      </c>
      <c r="P482" t="s">
        <v>8270</v>
      </c>
      <c r="Q482" s="6">
        <f t="shared" si="42"/>
        <v>0.19409999999999999</v>
      </c>
      <c r="R482" s="8">
        <f t="shared" si="43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2">
        <f t="shared" si="44"/>
        <v>41162.672326388885</v>
      </c>
      <c r="L483" s="12">
        <f t="shared" si="45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42"/>
        <v>6.0999999999999999E-2</v>
      </c>
      <c r="R483" s="8">
        <f t="shared" si="43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2">
        <f t="shared" si="44"/>
        <v>42447.896874999999</v>
      </c>
      <c r="L484" s="12">
        <f t="shared" si="45"/>
        <v>42474.606944444444</v>
      </c>
      <c r="M484" t="b">
        <v>0</v>
      </c>
      <c r="N484">
        <v>1</v>
      </c>
      <c r="O484" t="b">
        <v>0</v>
      </c>
      <c r="P484" t="s">
        <v>8270</v>
      </c>
      <c r="Q484" s="6">
        <f t="shared" si="42"/>
        <v>1E-3</v>
      </c>
      <c r="R484" s="8">
        <f t="shared" si="43"/>
        <v>10</v>
      </c>
      <c r="S484" t="str">
        <f t="shared" si="46"/>
        <v>film &amp; video</v>
      </c>
      <c r="T484" t="str">
        <f t="shared" si="47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2">
        <f t="shared" si="44"/>
        <v>41243.197592592594</v>
      </c>
      <c r="L485" s="12">
        <f t="shared" si="45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42"/>
        <v>0.502</v>
      </c>
      <c r="R485" s="8">
        <f t="shared" si="43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2">
        <f t="shared" si="44"/>
        <v>42272.93949074074</v>
      </c>
      <c r="L486" s="12">
        <f t="shared" si="45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6">
        <f t="shared" si="42"/>
        <v>1.8625E-3</v>
      </c>
      <c r="R486" s="8">
        <f t="shared" si="43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2">
        <f t="shared" si="44"/>
        <v>41381.505775462967</v>
      </c>
      <c r="L487" s="12">
        <f t="shared" si="45"/>
        <v>41411.505775462967</v>
      </c>
      <c r="M487" t="b">
        <v>0</v>
      </c>
      <c r="N487">
        <v>125</v>
      </c>
      <c r="O487" t="b">
        <v>0</v>
      </c>
      <c r="P487" t="s">
        <v>8270</v>
      </c>
      <c r="Q487" s="6">
        <f t="shared" si="42"/>
        <v>0.21906971229845085</v>
      </c>
      <c r="R487" s="8">
        <f t="shared" si="43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2">
        <f t="shared" si="44"/>
        <v>41761.94258101852</v>
      </c>
      <c r="L488" s="12">
        <f t="shared" si="45"/>
        <v>41791.94258101852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42"/>
        <v>9.0909090909090904E-5</v>
      </c>
      <c r="R488" s="8">
        <f t="shared" si="43"/>
        <v>50</v>
      </c>
      <c r="S488" t="str">
        <f t="shared" si="46"/>
        <v>film &amp; video</v>
      </c>
      <c r="T488" t="str">
        <f t="shared" si="47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2">
        <f t="shared" si="44"/>
        <v>42669.594837962963</v>
      </c>
      <c r="L489" s="12">
        <f t="shared" si="45"/>
        <v>42729.636504629627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42"/>
        <v>0</v>
      </c>
      <c r="R489" s="8" t="e">
        <f t="shared" si="43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2">
        <f t="shared" si="44"/>
        <v>42714.054398148146</v>
      </c>
      <c r="L490" s="12">
        <f t="shared" si="45"/>
        <v>42744.054398148146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42"/>
        <v>0</v>
      </c>
      <c r="R490" s="8" t="e">
        <f t="shared" si="43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2">
        <f t="shared" si="44"/>
        <v>40882.481666666667</v>
      </c>
      <c r="L491" s="12">
        <f t="shared" si="45"/>
        <v>40913.481249999997</v>
      </c>
      <c r="M491" t="b">
        <v>0</v>
      </c>
      <c r="N491">
        <v>3</v>
      </c>
      <c r="O491" t="b">
        <v>0</v>
      </c>
      <c r="P491" t="s">
        <v>8270</v>
      </c>
      <c r="Q491" s="6">
        <f t="shared" si="42"/>
        <v>2.8667813379201833E-3</v>
      </c>
      <c r="R491" s="8">
        <f t="shared" si="43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2">
        <f t="shared" si="44"/>
        <v>41113.968576388885</v>
      </c>
      <c r="L492" s="12">
        <f t="shared" si="45"/>
        <v>41143.968576388885</v>
      </c>
      <c r="M492" t="b">
        <v>0</v>
      </c>
      <c r="N492">
        <v>0</v>
      </c>
      <c r="O492" t="b">
        <v>0</v>
      </c>
      <c r="P492" t="s">
        <v>8270</v>
      </c>
      <c r="Q492" s="6">
        <f t="shared" si="42"/>
        <v>0</v>
      </c>
      <c r="R492" s="8" t="e">
        <f t="shared" si="43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2">
        <f t="shared" si="44"/>
        <v>42366.982627314814</v>
      </c>
      <c r="L493" s="12">
        <f t="shared" si="45"/>
        <v>42396.982627314814</v>
      </c>
      <c r="M493" t="b">
        <v>0</v>
      </c>
      <c r="N493">
        <v>0</v>
      </c>
      <c r="O493" t="b">
        <v>0</v>
      </c>
      <c r="P493" t="s">
        <v>8270</v>
      </c>
      <c r="Q493" s="6">
        <f t="shared" si="42"/>
        <v>0</v>
      </c>
      <c r="R493" s="8" t="e">
        <f t="shared" si="43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2">
        <f t="shared" si="44"/>
        <v>42596.03506944445</v>
      </c>
      <c r="L494" s="12">
        <f t="shared" si="45"/>
        <v>42656.03506944445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42"/>
        <v>0</v>
      </c>
      <c r="R494" s="8" t="e">
        <f t="shared" si="43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2">
        <f t="shared" si="44"/>
        <v>42114.726134259261</v>
      </c>
      <c r="L495" s="12">
        <f t="shared" si="45"/>
        <v>42144.726134259261</v>
      </c>
      <c r="M495" t="b">
        <v>0</v>
      </c>
      <c r="N495">
        <v>0</v>
      </c>
      <c r="O495" t="b">
        <v>0</v>
      </c>
      <c r="P495" t="s">
        <v>8270</v>
      </c>
      <c r="Q495" s="6">
        <f t="shared" si="42"/>
        <v>0</v>
      </c>
      <c r="R495" s="8" t="e">
        <f t="shared" si="43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57.6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2">
        <f t="shared" si="44"/>
        <v>41799.830613425926</v>
      </c>
      <c r="L496" s="12">
        <f t="shared" si="45"/>
        <v>41823.125</v>
      </c>
      <c r="M496" t="b">
        <v>0</v>
      </c>
      <c r="N496">
        <v>3</v>
      </c>
      <c r="O496" t="b">
        <v>0</v>
      </c>
      <c r="P496" t="s">
        <v>8270</v>
      </c>
      <c r="Q496" s="6">
        <f t="shared" si="42"/>
        <v>1.5499999999999999E-3</v>
      </c>
      <c r="R496" s="8">
        <f t="shared" si="43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2">
        <f t="shared" si="44"/>
        <v>42171.827604166669</v>
      </c>
      <c r="L497" s="12">
        <f t="shared" si="45"/>
        <v>42201.827604166669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42"/>
        <v>0</v>
      </c>
      <c r="R497" s="8" t="e">
        <f t="shared" si="43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2">
        <f t="shared" si="44"/>
        <v>41620.93141203704</v>
      </c>
      <c r="L498" s="12">
        <f t="shared" si="45"/>
        <v>41680.93141203704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42"/>
        <v>1.6666666666666667E-5</v>
      </c>
      <c r="R498" s="8">
        <f t="shared" si="43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2">
        <f t="shared" si="44"/>
        <v>41945.037789351853</v>
      </c>
      <c r="L499" s="12">
        <f t="shared" si="45"/>
        <v>41998.208333333328</v>
      </c>
      <c r="M499" t="b">
        <v>0</v>
      </c>
      <c r="N499">
        <v>3</v>
      </c>
      <c r="O499" t="b">
        <v>0</v>
      </c>
      <c r="P499" t="s">
        <v>8270</v>
      </c>
      <c r="Q499" s="6">
        <f t="shared" si="42"/>
        <v>6.6964285714285711E-3</v>
      </c>
      <c r="R499" s="8">
        <f t="shared" si="43"/>
        <v>10</v>
      </c>
      <c r="S499" t="str">
        <f t="shared" si="46"/>
        <v>film &amp; video</v>
      </c>
      <c r="T499" t="str">
        <f t="shared" si="47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2">
        <f t="shared" si="44"/>
        <v>40858.762141203704</v>
      </c>
      <c r="L500" s="12">
        <f t="shared" si="45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42"/>
        <v>4.5985132395404561E-2</v>
      </c>
      <c r="R500" s="8">
        <f t="shared" si="43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2">
        <f t="shared" si="44"/>
        <v>40043.895462962959</v>
      </c>
      <c r="L501" s="12">
        <f t="shared" si="45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6">
        <f t="shared" si="42"/>
        <v>9.5500000000000002E-2</v>
      </c>
      <c r="R501" s="8">
        <f t="shared" si="43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2">
        <f t="shared" si="44"/>
        <v>40247.886006944442</v>
      </c>
      <c r="L502" s="12">
        <f t="shared" si="45"/>
        <v>40306.927777777775</v>
      </c>
      <c r="M502" t="b">
        <v>0</v>
      </c>
      <c r="N502">
        <v>4</v>
      </c>
      <c r="O502" t="b">
        <v>0</v>
      </c>
      <c r="P502" t="s">
        <v>8270</v>
      </c>
      <c r="Q502" s="6">
        <f t="shared" si="42"/>
        <v>3.307692307692308E-2</v>
      </c>
      <c r="R502" s="8">
        <f t="shared" si="43"/>
        <v>53.75</v>
      </c>
      <c r="S502" t="str">
        <f t="shared" si="46"/>
        <v>film &amp; video</v>
      </c>
      <c r="T502" t="str">
        <f t="shared" si="47"/>
        <v>animation</v>
      </c>
    </row>
    <row r="503" spans="1:20" ht="57.6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2">
        <f t="shared" si="44"/>
        <v>40703.234386574077</v>
      </c>
      <c r="L503" s="12">
        <f t="shared" si="45"/>
        <v>40733.234386574077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42"/>
        <v>0</v>
      </c>
      <c r="R503" s="8" t="e">
        <f t="shared" si="43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2">
        <f t="shared" si="44"/>
        <v>40956.553530092591</v>
      </c>
      <c r="L504" s="12">
        <f t="shared" si="45"/>
        <v>40986.511863425927</v>
      </c>
      <c r="M504" t="b">
        <v>0</v>
      </c>
      <c r="N504">
        <v>4</v>
      </c>
      <c r="O504" t="b">
        <v>0</v>
      </c>
      <c r="P504" t="s">
        <v>8270</v>
      </c>
      <c r="Q504" s="6">
        <f t="shared" si="42"/>
        <v>1.15E-2</v>
      </c>
      <c r="R504" s="8">
        <f t="shared" si="43"/>
        <v>57.5</v>
      </c>
      <c r="S504" t="str">
        <f t="shared" si="46"/>
        <v>film &amp; video</v>
      </c>
      <c r="T504" t="str">
        <f t="shared" si="47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2">
        <f t="shared" si="44"/>
        <v>41991.526655092588</v>
      </c>
      <c r="L505" s="12">
        <f t="shared" si="45"/>
        <v>42021.526655092588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42"/>
        <v>1.7538461538461537E-2</v>
      </c>
      <c r="R505" s="8">
        <f t="shared" si="43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57.6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2">
        <f t="shared" si="44"/>
        <v>40949.98364583333</v>
      </c>
      <c r="L506" s="12">
        <f t="shared" si="45"/>
        <v>41009.941979166666</v>
      </c>
      <c r="M506" t="b">
        <v>0</v>
      </c>
      <c r="N506">
        <v>5</v>
      </c>
      <c r="O506" t="b">
        <v>0</v>
      </c>
      <c r="P506" t="s">
        <v>8270</v>
      </c>
      <c r="Q506" s="6">
        <f t="shared" si="42"/>
        <v>1.3673469387755101E-2</v>
      </c>
      <c r="R506" s="8">
        <f t="shared" si="43"/>
        <v>67</v>
      </c>
      <c r="S506" t="str">
        <f t="shared" si="46"/>
        <v>film &amp; video</v>
      </c>
      <c r="T506" t="str">
        <f t="shared" si="47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2">
        <f t="shared" si="44"/>
        <v>42318.098217592589</v>
      </c>
      <c r="L507" s="12">
        <f t="shared" si="45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42"/>
        <v>4.3333333333333331E-3</v>
      </c>
      <c r="R507" s="8">
        <f t="shared" si="43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2">
        <f t="shared" si="44"/>
        <v>41466.552314814813</v>
      </c>
      <c r="L508" s="12">
        <f t="shared" si="45"/>
        <v>41496.552314814813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42"/>
        <v>1.25E-3</v>
      </c>
      <c r="R508" s="8">
        <f t="shared" si="43"/>
        <v>250</v>
      </c>
      <c r="S508" t="str">
        <f t="shared" si="46"/>
        <v>film &amp; video</v>
      </c>
      <c r="T508" t="str">
        <f t="shared" si="47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2">
        <f t="shared" si="44"/>
        <v>41156.958993055552</v>
      </c>
      <c r="L509" s="12">
        <f t="shared" si="45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42"/>
        <v>3.2000000000000001E-2</v>
      </c>
      <c r="R509" s="8">
        <f t="shared" si="43"/>
        <v>64</v>
      </c>
      <c r="S509" t="str">
        <f t="shared" si="46"/>
        <v>film &amp; video</v>
      </c>
      <c r="T509" t="str">
        <f t="shared" si="47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2">
        <f t="shared" si="44"/>
        <v>40995.024317129632</v>
      </c>
      <c r="L510" s="12">
        <f t="shared" si="45"/>
        <v>41054.593055555553</v>
      </c>
      <c r="M510" t="b">
        <v>0</v>
      </c>
      <c r="N510">
        <v>3</v>
      </c>
      <c r="O510" t="b">
        <v>0</v>
      </c>
      <c r="P510" t="s">
        <v>8270</v>
      </c>
      <c r="Q510" s="6">
        <f t="shared" si="42"/>
        <v>8.0000000000000002E-3</v>
      </c>
      <c r="R510" s="8">
        <f t="shared" si="43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2">
        <f t="shared" si="44"/>
        <v>42153.631597222222</v>
      </c>
      <c r="L511" s="12">
        <f t="shared" si="45"/>
        <v>42183.631597222222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42"/>
        <v>2E-3</v>
      </c>
      <c r="R511" s="8">
        <f t="shared" si="43"/>
        <v>10</v>
      </c>
      <c r="S511" t="str">
        <f t="shared" si="46"/>
        <v>film &amp; video</v>
      </c>
      <c r="T511" t="str">
        <f t="shared" si="47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2">
        <f t="shared" si="44"/>
        <v>42400.176377314812</v>
      </c>
      <c r="L512" s="12">
        <f t="shared" si="45"/>
        <v>42430.176377314812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42"/>
        <v>0</v>
      </c>
      <c r="R512" s="8" t="e">
        <f t="shared" si="43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2">
        <f t="shared" si="44"/>
        <v>41340.303032407406</v>
      </c>
      <c r="L513" s="12">
        <f t="shared" si="45"/>
        <v>41370.261365740742</v>
      </c>
      <c r="M513" t="b">
        <v>0</v>
      </c>
      <c r="N513">
        <v>5</v>
      </c>
      <c r="O513" t="b">
        <v>0</v>
      </c>
      <c r="P513" t="s">
        <v>8270</v>
      </c>
      <c r="Q513" s="6">
        <f t="shared" si="42"/>
        <v>0.03</v>
      </c>
      <c r="R513" s="8">
        <f t="shared" si="43"/>
        <v>30</v>
      </c>
      <c r="S513" t="str">
        <f t="shared" si="46"/>
        <v>film &amp; video</v>
      </c>
      <c r="T513" t="str">
        <f t="shared" si="47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2">
        <f t="shared" si="44"/>
        <v>42649.742210648154</v>
      </c>
      <c r="L514" s="12">
        <f t="shared" si="45"/>
        <v>42694.783877314811</v>
      </c>
      <c r="M514" t="b">
        <v>0</v>
      </c>
      <c r="N514">
        <v>2</v>
      </c>
      <c r="O514" t="b">
        <v>0</v>
      </c>
      <c r="P514" t="s">
        <v>8270</v>
      </c>
      <c r="Q514" s="6">
        <f t="shared" ref="Q514:Q577" si="48">E514/D514</f>
        <v>1.3749999999999999E-3</v>
      </c>
      <c r="R514" s="8">
        <f t="shared" ref="R514:R577" si="49">E514/N514</f>
        <v>5.5</v>
      </c>
      <c r="S514" t="str">
        <f t="shared" si="46"/>
        <v>film &amp; video</v>
      </c>
      <c r="T514" t="str">
        <f t="shared" si="47"/>
        <v>animation</v>
      </c>
    </row>
    <row r="515" spans="1:20" ht="43.2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2">
        <f t="shared" ref="K515:K578" si="50">(J515/86400)+DATE(1970,1,1)</f>
        <v>42552.653993055559</v>
      </c>
      <c r="L515" s="12">
        <f t="shared" ref="L515:L578" si="51">(I515/86400)+DATE(1970,1,1)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6">
        <f t="shared" si="48"/>
        <v>0.13924</v>
      </c>
      <c r="R515" s="8">
        <f t="shared" si="49"/>
        <v>102.38235294117646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2">
        <f t="shared" si="50"/>
        <v>41830.613969907405</v>
      </c>
      <c r="L516" s="12">
        <f t="shared" si="51"/>
        <v>41860.613969907405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48"/>
        <v>3.3333333333333333E-2</v>
      </c>
      <c r="R516" s="8">
        <f t="shared" si="49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2">
        <f t="shared" si="50"/>
        <v>42327.490752314814</v>
      </c>
      <c r="L517" s="12">
        <f t="shared" si="51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48"/>
        <v>0.25413402061855672</v>
      </c>
      <c r="R517" s="8">
        <f t="shared" si="49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2">
        <f t="shared" si="50"/>
        <v>42091.778703703705</v>
      </c>
      <c r="L518" s="12">
        <f t="shared" si="51"/>
        <v>42151.778703703705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48"/>
        <v>0</v>
      </c>
      <c r="R518" s="8" t="e">
        <f t="shared" si="49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2">
        <f t="shared" si="50"/>
        <v>42738.615289351852</v>
      </c>
      <c r="L519" s="12">
        <f t="shared" si="51"/>
        <v>42768.615289351852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48"/>
        <v>1.3666666666666667E-2</v>
      </c>
      <c r="R519" s="8">
        <f t="shared" si="49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57.6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2">
        <f t="shared" si="50"/>
        <v>42223.616018518514</v>
      </c>
      <c r="L520" s="12">
        <f t="shared" si="51"/>
        <v>42253.615277777775</v>
      </c>
      <c r="M520" t="b">
        <v>0</v>
      </c>
      <c r="N520">
        <v>0</v>
      </c>
      <c r="O520" t="b">
        <v>0</v>
      </c>
      <c r="P520" t="s">
        <v>8270</v>
      </c>
      <c r="Q520" s="6">
        <f t="shared" si="48"/>
        <v>0</v>
      </c>
      <c r="R520" s="8" t="e">
        <f t="shared" si="49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2">
        <f t="shared" si="50"/>
        <v>41218.391446759255</v>
      </c>
      <c r="L521" s="12">
        <f t="shared" si="51"/>
        <v>41248.391446759255</v>
      </c>
      <c r="M521" t="b">
        <v>0</v>
      </c>
      <c r="N521">
        <v>70</v>
      </c>
      <c r="O521" t="b">
        <v>0</v>
      </c>
      <c r="P521" t="s">
        <v>8270</v>
      </c>
      <c r="Q521" s="6">
        <f t="shared" si="48"/>
        <v>0.22881426547787684</v>
      </c>
      <c r="R521" s="8">
        <f t="shared" si="49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57.6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2">
        <f t="shared" si="50"/>
        <v>42318.702094907407</v>
      </c>
      <c r="L522" s="12">
        <f t="shared" si="51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48"/>
        <v>1.0209999999999999</v>
      </c>
      <c r="R522" s="8">
        <f t="shared" si="49"/>
        <v>150.14705882352942</v>
      </c>
      <c r="S522" t="str">
        <f t="shared" si="52"/>
        <v>theater</v>
      </c>
      <c r="T522" t="str">
        <f t="shared" si="53"/>
        <v>plays</v>
      </c>
    </row>
    <row r="523" spans="1:20" ht="57.6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2">
        <f t="shared" si="50"/>
        <v>42646.092812499999</v>
      </c>
      <c r="L523" s="12">
        <f t="shared" si="51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6">
        <f t="shared" si="48"/>
        <v>1.0464</v>
      </c>
      <c r="R523" s="8">
        <f t="shared" si="49"/>
        <v>93.428571428571431</v>
      </c>
      <c r="S523" t="str">
        <f t="shared" si="52"/>
        <v>theater</v>
      </c>
      <c r="T523" t="str">
        <f t="shared" si="53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2">
        <f t="shared" si="50"/>
        <v>42430.040798611109</v>
      </c>
      <c r="L524" s="12">
        <f t="shared" si="51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6">
        <f t="shared" si="48"/>
        <v>1.1466666666666667</v>
      </c>
      <c r="R524" s="8">
        <f t="shared" si="49"/>
        <v>110.96774193548387</v>
      </c>
      <c r="S524" t="str">
        <f t="shared" si="52"/>
        <v>theater</v>
      </c>
      <c r="T524" t="str">
        <f t="shared" si="53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2">
        <f t="shared" si="50"/>
        <v>42238.13282407407</v>
      </c>
      <c r="L525" s="12">
        <f t="shared" si="51"/>
        <v>42268.13282407407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48"/>
        <v>1.206</v>
      </c>
      <c r="R525" s="8">
        <f t="shared" si="49"/>
        <v>71.785714285714292</v>
      </c>
      <c r="S525" t="str">
        <f t="shared" si="52"/>
        <v>theater</v>
      </c>
      <c r="T525" t="str">
        <f t="shared" si="53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2">
        <f t="shared" si="50"/>
        <v>42492.717233796298</v>
      </c>
      <c r="L526" s="12">
        <f t="shared" si="51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48"/>
        <v>1.0867285714285715</v>
      </c>
      <c r="R526" s="8">
        <f t="shared" si="49"/>
        <v>29.258076923076924</v>
      </c>
      <c r="S526" t="str">
        <f t="shared" si="52"/>
        <v>theater</v>
      </c>
      <c r="T526" t="str">
        <f t="shared" si="53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2">
        <f t="shared" si="50"/>
        <v>41850.400937500002</v>
      </c>
      <c r="L527" s="12">
        <f t="shared" si="51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48"/>
        <v>1</v>
      </c>
      <c r="R527" s="8">
        <f t="shared" si="49"/>
        <v>1000</v>
      </c>
      <c r="S527" t="str">
        <f t="shared" si="52"/>
        <v>theater</v>
      </c>
      <c r="T527" t="str">
        <f t="shared" si="53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2">
        <f t="shared" si="50"/>
        <v>42192.591944444444</v>
      </c>
      <c r="L528" s="12">
        <f t="shared" si="51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6">
        <f t="shared" si="48"/>
        <v>1.1399999999999999</v>
      </c>
      <c r="R528" s="8">
        <f t="shared" si="49"/>
        <v>74.347826086956516</v>
      </c>
      <c r="S528" t="str">
        <f t="shared" si="52"/>
        <v>theater</v>
      </c>
      <c r="T528" t="str">
        <f t="shared" si="53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2">
        <f t="shared" si="50"/>
        <v>42753.205625000002</v>
      </c>
      <c r="L529" s="12">
        <f t="shared" si="51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6">
        <f t="shared" si="48"/>
        <v>1.0085</v>
      </c>
      <c r="R529" s="8">
        <f t="shared" si="49"/>
        <v>63.829113924050631</v>
      </c>
      <c r="S529" t="str">
        <f t="shared" si="52"/>
        <v>theater</v>
      </c>
      <c r="T529" t="str">
        <f t="shared" si="53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2">
        <f t="shared" si="50"/>
        <v>42155.920219907406</v>
      </c>
      <c r="L530" s="12">
        <f t="shared" si="51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6">
        <f t="shared" si="48"/>
        <v>1.1565217391304348</v>
      </c>
      <c r="R530" s="8">
        <f t="shared" si="49"/>
        <v>44.333333333333336</v>
      </c>
      <c r="S530" t="str">
        <f t="shared" si="52"/>
        <v>theater</v>
      </c>
      <c r="T530" t="str">
        <f t="shared" si="53"/>
        <v>plays</v>
      </c>
    </row>
    <row r="531" spans="1:20" ht="57.6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2">
        <f t="shared" si="50"/>
        <v>42725.031180555554</v>
      </c>
      <c r="L531" s="12">
        <f t="shared" si="51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6">
        <f t="shared" si="48"/>
        <v>1.3041666666666667</v>
      </c>
      <c r="R531" s="8">
        <f t="shared" si="49"/>
        <v>86.944444444444443</v>
      </c>
      <c r="S531" t="str">
        <f t="shared" si="52"/>
        <v>theater</v>
      </c>
      <c r="T531" t="str">
        <f t="shared" si="53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2">
        <f t="shared" si="50"/>
        <v>42157.591064814813</v>
      </c>
      <c r="L532" s="12">
        <f t="shared" si="51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6">
        <f t="shared" si="48"/>
        <v>1.0778267254038179</v>
      </c>
      <c r="R532" s="8">
        <f t="shared" si="49"/>
        <v>126.55172413793103</v>
      </c>
      <c r="S532" t="str">
        <f t="shared" si="52"/>
        <v>theater</v>
      </c>
      <c r="T532" t="str">
        <f t="shared" si="53"/>
        <v>plays</v>
      </c>
    </row>
    <row r="533" spans="1:20" ht="57.6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2">
        <f t="shared" si="50"/>
        <v>42676.065150462964</v>
      </c>
      <c r="L533" s="12">
        <f t="shared" si="51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6">
        <f t="shared" si="48"/>
        <v>1</v>
      </c>
      <c r="R533" s="8">
        <f t="shared" si="49"/>
        <v>129.03225806451613</v>
      </c>
      <c r="S533" t="str">
        <f t="shared" si="52"/>
        <v>theater</v>
      </c>
      <c r="T533" t="str">
        <f t="shared" si="53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2">
        <f t="shared" si="50"/>
        <v>42473.007037037038</v>
      </c>
      <c r="L534" s="12">
        <f t="shared" si="51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48"/>
        <v>1.2324999999999999</v>
      </c>
      <c r="R534" s="8">
        <f t="shared" si="49"/>
        <v>71.242774566473983</v>
      </c>
      <c r="S534" t="str">
        <f t="shared" si="52"/>
        <v>theater</v>
      </c>
      <c r="T534" t="str">
        <f t="shared" si="53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2">
        <f t="shared" si="50"/>
        <v>42482.43478009259</v>
      </c>
      <c r="L535" s="12">
        <f t="shared" si="51"/>
        <v>42506.43478009259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48"/>
        <v>1.002</v>
      </c>
      <c r="R535" s="8">
        <f t="shared" si="49"/>
        <v>117.88235294117646</v>
      </c>
      <c r="S535" t="str">
        <f t="shared" si="52"/>
        <v>theater</v>
      </c>
      <c r="T535" t="str">
        <f t="shared" si="53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2">
        <f t="shared" si="50"/>
        <v>42270.810995370368</v>
      </c>
      <c r="L536" s="12">
        <f t="shared" si="51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6">
        <f t="shared" si="48"/>
        <v>1.0466666666666666</v>
      </c>
      <c r="R536" s="8">
        <f t="shared" si="49"/>
        <v>327.08333333333331</v>
      </c>
      <c r="S536" t="str">
        <f t="shared" si="52"/>
        <v>theater</v>
      </c>
      <c r="T536" t="str">
        <f t="shared" si="53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2">
        <f t="shared" si="50"/>
        <v>42711.54519675926</v>
      </c>
      <c r="L537" s="12">
        <f t="shared" si="51"/>
        <v>42741.54519675926</v>
      </c>
      <c r="M537" t="b">
        <v>0</v>
      </c>
      <c r="N537">
        <v>59</v>
      </c>
      <c r="O537" t="b">
        <v>1</v>
      </c>
      <c r="P537" t="s">
        <v>8271</v>
      </c>
      <c r="Q537" s="6">
        <f t="shared" si="48"/>
        <v>1.0249999999999999</v>
      </c>
      <c r="R537" s="8">
        <f t="shared" si="49"/>
        <v>34.745762711864408</v>
      </c>
      <c r="S537" t="str">
        <f t="shared" si="52"/>
        <v>theater</v>
      </c>
      <c r="T537" t="str">
        <f t="shared" si="53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2">
        <f t="shared" si="50"/>
        <v>42179.344988425924</v>
      </c>
      <c r="L538" s="12">
        <f t="shared" si="51"/>
        <v>42219.75</v>
      </c>
      <c r="M538" t="b">
        <v>0</v>
      </c>
      <c r="N538">
        <v>39</v>
      </c>
      <c r="O538" t="b">
        <v>1</v>
      </c>
      <c r="P538" t="s">
        <v>8271</v>
      </c>
      <c r="Q538" s="6">
        <f t="shared" si="48"/>
        <v>1.1825757575757576</v>
      </c>
      <c r="R538" s="8">
        <f t="shared" si="49"/>
        <v>100.06410256410257</v>
      </c>
      <c r="S538" t="str">
        <f t="shared" si="52"/>
        <v>theater</v>
      </c>
      <c r="T538" t="str">
        <f t="shared" si="53"/>
        <v>plays</v>
      </c>
    </row>
    <row r="539" spans="1:20" ht="57.6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2">
        <f t="shared" si="50"/>
        <v>42282.768414351856</v>
      </c>
      <c r="L539" s="12">
        <f t="shared" si="51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6">
        <f t="shared" si="48"/>
        <v>1.2050000000000001</v>
      </c>
      <c r="R539" s="8">
        <f t="shared" si="49"/>
        <v>40.847457627118644</v>
      </c>
      <c r="S539" t="str">
        <f t="shared" si="52"/>
        <v>theater</v>
      </c>
      <c r="T539" t="str">
        <f t="shared" si="53"/>
        <v>plays</v>
      </c>
    </row>
    <row r="540" spans="1:20" ht="57.6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2">
        <f t="shared" si="50"/>
        <v>42473.794710648144</v>
      </c>
      <c r="L540" s="12">
        <f t="shared" si="51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48"/>
        <v>3.0242</v>
      </c>
      <c r="R540" s="8">
        <f t="shared" si="49"/>
        <v>252.01666666666668</v>
      </c>
      <c r="S540" t="str">
        <f t="shared" si="52"/>
        <v>theater</v>
      </c>
      <c r="T540" t="str">
        <f t="shared" si="53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2">
        <f t="shared" si="50"/>
        <v>42535.049849537041</v>
      </c>
      <c r="L541" s="12">
        <f t="shared" si="51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48"/>
        <v>1.00644</v>
      </c>
      <c r="R541" s="8">
        <f t="shared" si="49"/>
        <v>25.161000000000001</v>
      </c>
      <c r="S541" t="str">
        <f t="shared" si="52"/>
        <v>theater</v>
      </c>
      <c r="T541" t="str">
        <f t="shared" si="53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2">
        <f t="shared" si="50"/>
        <v>42009.817199074074</v>
      </c>
      <c r="L542" s="12">
        <f t="shared" si="51"/>
        <v>42039.817199074074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48"/>
        <v>6.666666666666667E-5</v>
      </c>
      <c r="R542" s="8">
        <f t="shared" si="49"/>
        <v>1</v>
      </c>
      <c r="S542" t="str">
        <f t="shared" si="52"/>
        <v>technology</v>
      </c>
      <c r="T542" t="str">
        <f t="shared" si="53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2">
        <f t="shared" si="50"/>
        <v>42276.046689814815</v>
      </c>
      <c r="L543" s="12">
        <f t="shared" si="51"/>
        <v>42306.046689814815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48"/>
        <v>5.5555555555555558E-3</v>
      </c>
      <c r="R543" s="8">
        <f t="shared" si="49"/>
        <v>25</v>
      </c>
      <c r="S543" t="str">
        <f t="shared" si="52"/>
        <v>technology</v>
      </c>
      <c r="T543" t="str">
        <f t="shared" si="53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2">
        <f t="shared" si="50"/>
        <v>42433.737453703703</v>
      </c>
      <c r="L544" s="12">
        <f t="shared" si="51"/>
        <v>42493.695787037039</v>
      </c>
      <c r="M544" t="b">
        <v>0</v>
      </c>
      <c r="N544">
        <v>1</v>
      </c>
      <c r="O544" t="b">
        <v>0</v>
      </c>
      <c r="P544" t="s">
        <v>8272</v>
      </c>
      <c r="Q544" s="6">
        <f t="shared" si="48"/>
        <v>3.9999999999999998E-6</v>
      </c>
      <c r="R544" s="8">
        <f t="shared" si="49"/>
        <v>1</v>
      </c>
      <c r="S544" t="str">
        <f t="shared" si="52"/>
        <v>technology</v>
      </c>
      <c r="T544" t="str">
        <f t="shared" si="53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2">
        <f t="shared" si="50"/>
        <v>41914.092152777775</v>
      </c>
      <c r="L545" s="12">
        <f t="shared" si="51"/>
        <v>41944.092152777775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48"/>
        <v>3.1818181818181819E-3</v>
      </c>
      <c r="R545" s="8">
        <f t="shared" si="49"/>
        <v>35</v>
      </c>
      <c r="S545" t="str">
        <f t="shared" si="52"/>
        <v>technology</v>
      </c>
      <c r="T545" t="str">
        <f t="shared" si="53"/>
        <v>web</v>
      </c>
    </row>
    <row r="546" spans="1:20" ht="57.6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2">
        <f t="shared" si="50"/>
        <v>42525.656944444447</v>
      </c>
      <c r="L546" s="12">
        <f t="shared" si="51"/>
        <v>42555.656944444447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48"/>
        <v>1.2E-2</v>
      </c>
      <c r="R546" s="8">
        <f t="shared" si="49"/>
        <v>3</v>
      </c>
      <c r="S546" t="str">
        <f t="shared" si="52"/>
        <v>technology</v>
      </c>
      <c r="T546" t="str">
        <f t="shared" si="53"/>
        <v>web</v>
      </c>
    </row>
    <row r="547" spans="1:20" ht="57.6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2">
        <f t="shared" si="50"/>
        <v>42283.592465277776</v>
      </c>
      <c r="L547" s="12">
        <f t="shared" si="51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6">
        <f t="shared" si="48"/>
        <v>0.27383999999999997</v>
      </c>
      <c r="R547" s="8">
        <f t="shared" si="49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2">
        <f t="shared" si="50"/>
        <v>42249.667997685188</v>
      </c>
      <c r="L548" s="12">
        <f t="shared" si="51"/>
        <v>42294.667997685188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48"/>
        <v>8.6666666666666663E-4</v>
      </c>
      <c r="R548" s="8">
        <f t="shared" si="49"/>
        <v>26</v>
      </c>
      <c r="S548" t="str">
        <f t="shared" si="52"/>
        <v>technology</v>
      </c>
      <c r="T548" t="str">
        <f t="shared" si="53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2">
        <f t="shared" si="50"/>
        <v>42380.696342592593</v>
      </c>
      <c r="L549" s="12">
        <f t="shared" si="51"/>
        <v>42410.696342592593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48"/>
        <v>0</v>
      </c>
      <c r="R549" s="8" t="e">
        <f t="shared" si="49"/>
        <v>#DIV/0!</v>
      </c>
      <c r="S549" t="str">
        <f t="shared" si="52"/>
        <v>technology</v>
      </c>
      <c r="T549" t="str">
        <f t="shared" si="53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2">
        <f t="shared" si="50"/>
        <v>42276.903333333335</v>
      </c>
      <c r="L550" s="12">
        <f t="shared" si="51"/>
        <v>42306.903333333335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48"/>
        <v>8.9999999999999998E-4</v>
      </c>
      <c r="R550" s="8">
        <f t="shared" si="49"/>
        <v>9</v>
      </c>
      <c r="S550" t="str">
        <f t="shared" si="52"/>
        <v>technology</v>
      </c>
      <c r="T550" t="str">
        <f t="shared" si="53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2">
        <f t="shared" si="50"/>
        <v>42163.636828703704</v>
      </c>
      <c r="L551" s="12">
        <f t="shared" si="51"/>
        <v>42193.636828703704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48"/>
        <v>2.7199999999999998E-2</v>
      </c>
      <c r="R551" s="8">
        <f t="shared" si="49"/>
        <v>8.5</v>
      </c>
      <c r="S551" t="str">
        <f t="shared" si="52"/>
        <v>technology</v>
      </c>
      <c r="T551" t="str">
        <f t="shared" si="53"/>
        <v>web</v>
      </c>
    </row>
    <row r="552" spans="1:20" ht="57.6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2">
        <f t="shared" si="50"/>
        <v>42753.678761574076</v>
      </c>
      <c r="L552" s="12">
        <f t="shared" si="51"/>
        <v>42766.208333333328</v>
      </c>
      <c r="M552" t="b">
        <v>0</v>
      </c>
      <c r="N552">
        <v>4</v>
      </c>
      <c r="O552" t="b">
        <v>0</v>
      </c>
      <c r="P552" t="s">
        <v>8272</v>
      </c>
      <c r="Q552" s="6">
        <f t="shared" si="48"/>
        <v>7.0000000000000001E-3</v>
      </c>
      <c r="R552" s="8">
        <f t="shared" si="49"/>
        <v>8.75</v>
      </c>
      <c r="S552" t="str">
        <f t="shared" si="52"/>
        <v>technology</v>
      </c>
      <c r="T552" t="str">
        <f t="shared" si="53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2">
        <f t="shared" si="50"/>
        <v>42173.275740740741</v>
      </c>
      <c r="L553" s="12">
        <f t="shared" si="51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6">
        <f t="shared" si="48"/>
        <v>5.0413333333333331E-2</v>
      </c>
      <c r="R553" s="8">
        <f t="shared" si="49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2">
        <f t="shared" si="50"/>
        <v>42318.616851851853</v>
      </c>
      <c r="L554" s="12">
        <f t="shared" si="51"/>
        <v>42378.616851851853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48"/>
        <v>0</v>
      </c>
      <c r="R554" s="8" t="e">
        <f t="shared" si="49"/>
        <v>#DIV/0!</v>
      </c>
      <c r="S554" t="str">
        <f t="shared" si="52"/>
        <v>technology</v>
      </c>
      <c r="T554" t="str">
        <f t="shared" si="53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2">
        <f t="shared" si="50"/>
        <v>41927.71980324074</v>
      </c>
      <c r="L555" s="12">
        <f t="shared" si="51"/>
        <v>41957.761469907404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48"/>
        <v>4.9199999999999999E-3</v>
      </c>
      <c r="R555" s="8">
        <f t="shared" si="49"/>
        <v>20.5</v>
      </c>
      <c r="S555" t="str">
        <f t="shared" si="52"/>
        <v>technology</v>
      </c>
      <c r="T555" t="str">
        <f t="shared" si="53"/>
        <v>web</v>
      </c>
    </row>
    <row r="556" spans="1:20" ht="57.6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2">
        <f t="shared" si="50"/>
        <v>41901.684861111113</v>
      </c>
      <c r="L556" s="12">
        <f t="shared" si="51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48"/>
        <v>0.36589147286821705</v>
      </c>
      <c r="R556" s="8">
        <f t="shared" si="49"/>
        <v>64.36363636363636</v>
      </c>
      <c r="S556" t="str">
        <f t="shared" si="52"/>
        <v>technology</v>
      </c>
      <c r="T556" t="str">
        <f t="shared" si="53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2">
        <f t="shared" si="50"/>
        <v>42503.353506944448</v>
      </c>
      <c r="L557" s="12">
        <f t="shared" si="51"/>
        <v>42533.353506944448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48"/>
        <v>0</v>
      </c>
      <c r="R557" s="8" t="e">
        <f t="shared" si="49"/>
        <v>#DIV/0!</v>
      </c>
      <c r="S557" t="str">
        <f t="shared" si="52"/>
        <v>technology</v>
      </c>
      <c r="T557" t="str">
        <f t="shared" si="53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2">
        <f t="shared" si="50"/>
        <v>42345.860150462962</v>
      </c>
      <c r="L558" s="12">
        <f t="shared" si="51"/>
        <v>42375.860150462962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48"/>
        <v>2.5000000000000001E-2</v>
      </c>
      <c r="R558" s="8">
        <f t="shared" si="49"/>
        <v>200</v>
      </c>
      <c r="S558" t="str">
        <f t="shared" si="52"/>
        <v>technology</v>
      </c>
      <c r="T558" t="str">
        <f t="shared" si="53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2">
        <f t="shared" si="50"/>
        <v>42676.942164351851</v>
      </c>
      <c r="L559" s="12">
        <f t="shared" si="51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48"/>
        <v>9.1066666666666674E-3</v>
      </c>
      <c r="R559" s="8">
        <f t="shared" si="49"/>
        <v>68.3</v>
      </c>
      <c r="S559" t="str">
        <f t="shared" si="52"/>
        <v>technology</v>
      </c>
      <c r="T559" t="str">
        <f t="shared" si="53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2">
        <f t="shared" si="50"/>
        <v>42057.883159722223</v>
      </c>
      <c r="L560" s="12">
        <f t="shared" si="51"/>
        <v>42087.841493055559</v>
      </c>
      <c r="M560" t="b">
        <v>0</v>
      </c>
      <c r="N560">
        <v>0</v>
      </c>
      <c r="O560" t="b">
        <v>0</v>
      </c>
      <c r="P560" t="s">
        <v>8272</v>
      </c>
      <c r="Q560" s="6">
        <f t="shared" si="48"/>
        <v>0</v>
      </c>
      <c r="R560" s="8" t="e">
        <f t="shared" si="49"/>
        <v>#DIV/0!</v>
      </c>
      <c r="S560" t="str">
        <f t="shared" si="52"/>
        <v>technology</v>
      </c>
      <c r="T560" t="str">
        <f t="shared" si="53"/>
        <v>web</v>
      </c>
    </row>
    <row r="561" spans="1:20" ht="57.6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2">
        <f t="shared" si="50"/>
        <v>42321.283101851848</v>
      </c>
      <c r="L561" s="12">
        <f t="shared" si="51"/>
        <v>42351.283101851848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48"/>
        <v>2.0833333333333335E-4</v>
      </c>
      <c r="R561" s="8">
        <f t="shared" si="49"/>
        <v>50</v>
      </c>
      <c r="S561" t="str">
        <f t="shared" si="52"/>
        <v>technology</v>
      </c>
      <c r="T561" t="str">
        <f t="shared" si="53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2">
        <f t="shared" si="50"/>
        <v>41960.771354166667</v>
      </c>
      <c r="L562" s="12">
        <f t="shared" si="51"/>
        <v>41990.771354166667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48"/>
        <v>1.2E-4</v>
      </c>
      <c r="R562" s="8">
        <f t="shared" si="49"/>
        <v>4</v>
      </c>
      <c r="S562" t="str">
        <f t="shared" si="52"/>
        <v>technology</v>
      </c>
      <c r="T562" t="str">
        <f t="shared" si="53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2">
        <f t="shared" si="50"/>
        <v>42268.658715277779</v>
      </c>
      <c r="L563" s="12">
        <f t="shared" si="51"/>
        <v>42303.658715277779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48"/>
        <v>3.6666666666666666E-3</v>
      </c>
      <c r="R563" s="8">
        <f t="shared" si="49"/>
        <v>27.5</v>
      </c>
      <c r="S563" t="str">
        <f t="shared" si="52"/>
        <v>technology</v>
      </c>
      <c r="T563" t="str">
        <f t="shared" si="53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2">
        <f t="shared" si="50"/>
        <v>42692.389062499999</v>
      </c>
      <c r="L564" s="12">
        <f t="shared" si="51"/>
        <v>42722.389062499999</v>
      </c>
      <c r="M564" t="b">
        <v>0</v>
      </c>
      <c r="N564">
        <v>0</v>
      </c>
      <c r="O564" t="b">
        <v>0</v>
      </c>
      <c r="P564" t="s">
        <v>8272</v>
      </c>
      <c r="Q564" s="6">
        <f t="shared" si="48"/>
        <v>0</v>
      </c>
      <c r="R564" s="8" t="e">
        <f t="shared" si="49"/>
        <v>#DIV/0!</v>
      </c>
      <c r="S564" t="str">
        <f t="shared" si="52"/>
        <v>technology</v>
      </c>
      <c r="T564" t="str">
        <f t="shared" si="53"/>
        <v>web</v>
      </c>
    </row>
    <row r="565" spans="1:20" ht="57.6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2">
        <f t="shared" si="50"/>
        <v>42022.069988425923</v>
      </c>
      <c r="L565" s="12">
        <f t="shared" si="51"/>
        <v>42052.069988425923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48"/>
        <v>9.0666666666666662E-4</v>
      </c>
      <c r="R565" s="8">
        <f t="shared" si="49"/>
        <v>34</v>
      </c>
      <c r="S565" t="str">
        <f t="shared" si="52"/>
        <v>technology</v>
      </c>
      <c r="T565" t="str">
        <f t="shared" si="53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2">
        <f t="shared" si="50"/>
        <v>42411.942997685182</v>
      </c>
      <c r="L566" s="12">
        <f t="shared" si="51"/>
        <v>42441.942997685182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48"/>
        <v>5.5555555555555558E-5</v>
      </c>
      <c r="R566" s="8">
        <f t="shared" si="49"/>
        <v>1</v>
      </c>
      <c r="S566" t="str">
        <f t="shared" si="52"/>
        <v>technology</v>
      </c>
      <c r="T566" t="str">
        <f t="shared" si="53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2">
        <f t="shared" si="50"/>
        <v>42165.78528935185</v>
      </c>
      <c r="L567" s="12">
        <f t="shared" si="51"/>
        <v>42195.78528935185</v>
      </c>
      <c r="M567" t="b">
        <v>0</v>
      </c>
      <c r="N567">
        <v>0</v>
      </c>
      <c r="O567" t="b">
        <v>0</v>
      </c>
      <c r="P567" t="s">
        <v>8272</v>
      </c>
      <c r="Q567" s="6">
        <f t="shared" si="48"/>
        <v>0</v>
      </c>
      <c r="R567" s="8" t="e">
        <f t="shared" si="49"/>
        <v>#DIV/0!</v>
      </c>
      <c r="S567" t="str">
        <f t="shared" si="52"/>
        <v>technology</v>
      </c>
      <c r="T567" t="str">
        <f t="shared" si="53"/>
        <v>web</v>
      </c>
    </row>
    <row r="568" spans="1:20" ht="57.6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2">
        <f t="shared" si="50"/>
        <v>42535.68440972222</v>
      </c>
      <c r="L568" s="12">
        <f t="shared" si="51"/>
        <v>42565.68440972222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48"/>
        <v>2.0000000000000001E-4</v>
      </c>
      <c r="R568" s="8">
        <f t="shared" si="49"/>
        <v>1</v>
      </c>
      <c r="S568" t="str">
        <f t="shared" si="52"/>
        <v>technology</v>
      </c>
      <c r="T568" t="str">
        <f t="shared" si="53"/>
        <v>web</v>
      </c>
    </row>
    <row r="569" spans="1:20" ht="57.6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2">
        <f t="shared" si="50"/>
        <v>41975.842523148152</v>
      </c>
      <c r="L569" s="12">
        <f t="shared" si="51"/>
        <v>42005.842523148152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48"/>
        <v>0</v>
      </c>
      <c r="R569" s="8" t="e">
        <f t="shared" si="49"/>
        <v>#DIV/0!</v>
      </c>
      <c r="S569" t="str">
        <f t="shared" si="52"/>
        <v>technology</v>
      </c>
      <c r="T569" t="str">
        <f t="shared" si="53"/>
        <v>web</v>
      </c>
    </row>
    <row r="570" spans="1:20" ht="72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2">
        <f t="shared" si="50"/>
        <v>42348.9215625</v>
      </c>
      <c r="L570" s="12">
        <f t="shared" si="51"/>
        <v>42385.458333333328</v>
      </c>
      <c r="M570" t="b">
        <v>0</v>
      </c>
      <c r="N570">
        <v>5</v>
      </c>
      <c r="O570" t="b">
        <v>0</v>
      </c>
      <c r="P570" t="s">
        <v>8272</v>
      </c>
      <c r="Q570" s="6">
        <f t="shared" si="48"/>
        <v>0.01</v>
      </c>
      <c r="R570" s="8">
        <f t="shared" si="49"/>
        <v>49</v>
      </c>
      <c r="S570" t="str">
        <f t="shared" si="52"/>
        <v>technology</v>
      </c>
      <c r="T570" t="str">
        <f t="shared" si="53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2">
        <f t="shared" si="50"/>
        <v>42340.847361111111</v>
      </c>
      <c r="L571" s="12">
        <f t="shared" si="51"/>
        <v>42370.847361111111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48"/>
        <v>8.0000000000000002E-3</v>
      </c>
      <c r="R571" s="8">
        <f t="shared" si="49"/>
        <v>20</v>
      </c>
      <c r="S571" t="str">
        <f t="shared" si="52"/>
        <v>technology</v>
      </c>
      <c r="T571" t="str">
        <f t="shared" si="53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2">
        <f t="shared" si="50"/>
        <v>42388.798252314809</v>
      </c>
      <c r="L572" s="12">
        <f t="shared" si="51"/>
        <v>42418.798252314809</v>
      </c>
      <c r="M572" t="b">
        <v>0</v>
      </c>
      <c r="N572">
        <v>1</v>
      </c>
      <c r="O572" t="b">
        <v>0</v>
      </c>
      <c r="P572" t="s">
        <v>8272</v>
      </c>
      <c r="Q572" s="6">
        <f t="shared" si="48"/>
        <v>1.6705882352941177E-3</v>
      </c>
      <c r="R572" s="8">
        <f t="shared" si="49"/>
        <v>142</v>
      </c>
      <c r="S572" t="str">
        <f t="shared" si="52"/>
        <v>technology</v>
      </c>
      <c r="T572" t="str">
        <f t="shared" si="53"/>
        <v>web</v>
      </c>
    </row>
    <row r="573" spans="1:20" ht="57.6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2">
        <f t="shared" si="50"/>
        <v>42192.816238425927</v>
      </c>
      <c r="L573" s="12">
        <f t="shared" si="51"/>
        <v>42212.165972222225</v>
      </c>
      <c r="M573" t="b">
        <v>0</v>
      </c>
      <c r="N573">
        <v>2</v>
      </c>
      <c r="O573" t="b">
        <v>0</v>
      </c>
      <c r="P573" t="s">
        <v>8272</v>
      </c>
      <c r="Q573" s="6">
        <f t="shared" si="48"/>
        <v>4.2399999999999998E-3</v>
      </c>
      <c r="R573" s="8">
        <f t="shared" si="49"/>
        <v>53</v>
      </c>
      <c r="S573" t="str">
        <f t="shared" si="52"/>
        <v>technology</v>
      </c>
      <c r="T573" t="str">
        <f t="shared" si="53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2">
        <f t="shared" si="50"/>
        <v>42282.716296296298</v>
      </c>
      <c r="L574" s="12">
        <f t="shared" si="51"/>
        <v>42312.757962962962</v>
      </c>
      <c r="M574" t="b">
        <v>0</v>
      </c>
      <c r="N574">
        <v>0</v>
      </c>
      <c r="O574" t="b">
        <v>0</v>
      </c>
      <c r="P574" t="s">
        <v>8272</v>
      </c>
      <c r="Q574" s="6">
        <f t="shared" si="48"/>
        <v>0</v>
      </c>
      <c r="R574" s="8" t="e">
        <f t="shared" si="49"/>
        <v>#DIV/0!</v>
      </c>
      <c r="S574" t="str">
        <f t="shared" si="52"/>
        <v>technology</v>
      </c>
      <c r="T574" t="str">
        <f t="shared" si="53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2">
        <f t="shared" si="50"/>
        <v>41963.050127314811</v>
      </c>
      <c r="L575" s="12">
        <f t="shared" si="51"/>
        <v>42022.05</v>
      </c>
      <c r="M575" t="b">
        <v>0</v>
      </c>
      <c r="N575">
        <v>9</v>
      </c>
      <c r="O575" t="b">
        <v>0</v>
      </c>
      <c r="P575" t="s">
        <v>8272</v>
      </c>
      <c r="Q575" s="6">
        <f t="shared" si="48"/>
        <v>3.892538925389254E-3</v>
      </c>
      <c r="R575" s="8">
        <f t="shared" si="49"/>
        <v>38.444444444444443</v>
      </c>
      <c r="S575" t="str">
        <f t="shared" si="52"/>
        <v>technology</v>
      </c>
      <c r="T575" t="str">
        <f t="shared" si="53"/>
        <v>web</v>
      </c>
    </row>
    <row r="576" spans="1:20" ht="57.6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2">
        <f t="shared" si="50"/>
        <v>42632.443368055552</v>
      </c>
      <c r="L576" s="12">
        <f t="shared" si="51"/>
        <v>42662.443368055552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48"/>
        <v>7.1556350626118068E-3</v>
      </c>
      <c r="R576" s="8">
        <f t="shared" si="49"/>
        <v>20</v>
      </c>
      <c r="S576" t="str">
        <f t="shared" si="52"/>
        <v>technology</v>
      </c>
      <c r="T576" t="str">
        <f t="shared" si="53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2">
        <f t="shared" si="50"/>
        <v>42138.692627314813</v>
      </c>
      <c r="L577" s="12">
        <f t="shared" si="51"/>
        <v>42168.692627314813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48"/>
        <v>4.3166666666666666E-3</v>
      </c>
      <c r="R577" s="8">
        <f t="shared" si="49"/>
        <v>64.75</v>
      </c>
      <c r="S577" t="str">
        <f t="shared" si="52"/>
        <v>technology</v>
      </c>
      <c r="T577" t="str">
        <f t="shared" si="53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2">
        <f t="shared" si="50"/>
        <v>42031.471666666665</v>
      </c>
      <c r="L578" s="12">
        <f t="shared" si="51"/>
        <v>42091.43</v>
      </c>
      <c r="M578" t="b">
        <v>0</v>
      </c>
      <c r="N578">
        <v>1</v>
      </c>
      <c r="O578" t="b">
        <v>0</v>
      </c>
      <c r="P578" t="s">
        <v>8272</v>
      </c>
      <c r="Q578" s="6">
        <f t="shared" ref="Q578:Q641" si="54">E578/D578</f>
        <v>1.2500000000000001E-5</v>
      </c>
      <c r="R578" s="8">
        <f t="shared" ref="R578:R641" si="55">E578/N578</f>
        <v>1</v>
      </c>
      <c r="S578" t="str">
        <f t="shared" si="52"/>
        <v>technology</v>
      </c>
      <c r="T578" t="str">
        <f t="shared" si="53"/>
        <v>web</v>
      </c>
    </row>
    <row r="579" spans="1:20" ht="57.6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2">
        <f t="shared" ref="K579:K642" si="56">(J579/86400)+DATE(1970,1,1)</f>
        <v>42450.589143518519</v>
      </c>
      <c r="L579" s="12">
        <f t="shared" ref="L579:L642" si="57">(I579/86400)+DATE(1970,1,1)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si="54"/>
        <v>2E-3</v>
      </c>
      <c r="R579" s="8">
        <f t="shared" si="55"/>
        <v>10</v>
      </c>
      <c r="S579" t="str">
        <f t="shared" ref="S579:S642" si="58">LEFT(P579,FIND("/",P579)-1)</f>
        <v>technology</v>
      </c>
      <c r="T579" t="str">
        <f t="shared" ref="T579:T642" si="59">RIGHT(P579,LEN(P579)-FIND("/",P579))</f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2">
        <f t="shared" si="56"/>
        <v>42230.578622685185</v>
      </c>
      <c r="L580" s="12">
        <f t="shared" si="57"/>
        <v>42254.578622685185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54"/>
        <v>1.12E-4</v>
      </c>
      <c r="R580" s="8">
        <f t="shared" si="55"/>
        <v>2</v>
      </c>
      <c r="S580" t="str">
        <f t="shared" si="58"/>
        <v>technology</v>
      </c>
      <c r="T580" t="str">
        <f t="shared" si="59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2">
        <f t="shared" si="56"/>
        <v>41968.852118055554</v>
      </c>
      <c r="L581" s="12">
        <f t="shared" si="57"/>
        <v>41998.852118055554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54"/>
        <v>1.4583333333333334E-2</v>
      </c>
      <c r="R581" s="8">
        <f t="shared" si="55"/>
        <v>35</v>
      </c>
      <c r="S581" t="str">
        <f t="shared" si="58"/>
        <v>technology</v>
      </c>
      <c r="T581" t="str">
        <f t="shared" si="59"/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2">
        <f t="shared" si="56"/>
        <v>42605.908182870371</v>
      </c>
      <c r="L582" s="12">
        <f t="shared" si="57"/>
        <v>42635.908182870371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54"/>
        <v>3.3333333333333332E-4</v>
      </c>
      <c r="R582" s="8">
        <f t="shared" si="55"/>
        <v>1</v>
      </c>
      <c r="S582" t="str">
        <f t="shared" si="58"/>
        <v>technology</v>
      </c>
      <c r="T582" t="str">
        <f t="shared" si="59"/>
        <v>web</v>
      </c>
    </row>
    <row r="583" spans="1:20" ht="57.6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2">
        <f t="shared" si="56"/>
        <v>42188.012777777782</v>
      </c>
      <c r="L583" s="12">
        <f t="shared" si="57"/>
        <v>42218.012777777782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54"/>
        <v>0</v>
      </c>
      <c r="R583" s="8" t="e">
        <f t="shared" si="55"/>
        <v>#DIV/0!</v>
      </c>
      <c r="S583" t="str">
        <f t="shared" si="58"/>
        <v>technology</v>
      </c>
      <c r="T583" t="str">
        <f t="shared" si="59"/>
        <v>web</v>
      </c>
    </row>
    <row r="584" spans="1:20" ht="57.6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2">
        <f t="shared" si="56"/>
        <v>42055.739803240736</v>
      </c>
      <c r="L584" s="12">
        <f t="shared" si="57"/>
        <v>42078.75</v>
      </c>
      <c r="M584" t="b">
        <v>0</v>
      </c>
      <c r="N584">
        <v>0</v>
      </c>
      <c r="O584" t="b">
        <v>0</v>
      </c>
      <c r="P584" t="s">
        <v>8272</v>
      </c>
      <c r="Q584" s="6">
        <f t="shared" si="54"/>
        <v>0</v>
      </c>
      <c r="R584" s="8" t="e">
        <f t="shared" si="55"/>
        <v>#DIV/0!</v>
      </c>
      <c r="S584" t="str">
        <f t="shared" si="58"/>
        <v>technology</v>
      </c>
      <c r="T584" t="str">
        <f t="shared" si="59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2">
        <f t="shared" si="56"/>
        <v>42052.93850694444</v>
      </c>
      <c r="L585" s="12">
        <f t="shared" si="57"/>
        <v>42082.896840277783</v>
      </c>
      <c r="M585" t="b">
        <v>0</v>
      </c>
      <c r="N585">
        <v>1</v>
      </c>
      <c r="O585" t="b">
        <v>0</v>
      </c>
      <c r="P585" t="s">
        <v>8272</v>
      </c>
      <c r="Q585" s="6">
        <f t="shared" si="54"/>
        <v>1.1111111111111112E-4</v>
      </c>
      <c r="R585" s="8">
        <f t="shared" si="55"/>
        <v>1</v>
      </c>
      <c r="S585" t="str">
        <f t="shared" si="58"/>
        <v>technology</v>
      </c>
      <c r="T585" t="str">
        <f t="shared" si="59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2">
        <f t="shared" si="56"/>
        <v>42049.716620370367</v>
      </c>
      <c r="L586" s="12">
        <f t="shared" si="57"/>
        <v>42079.674953703703</v>
      </c>
      <c r="M586" t="b">
        <v>0</v>
      </c>
      <c r="N586">
        <v>2</v>
      </c>
      <c r="O586" t="b">
        <v>0</v>
      </c>
      <c r="P586" t="s">
        <v>8272</v>
      </c>
      <c r="Q586" s="6">
        <f t="shared" si="54"/>
        <v>0.01</v>
      </c>
      <c r="R586" s="8">
        <f t="shared" si="55"/>
        <v>5</v>
      </c>
      <c r="S586" t="str">
        <f t="shared" si="58"/>
        <v>technology</v>
      </c>
      <c r="T586" t="str">
        <f t="shared" si="59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2">
        <f t="shared" si="56"/>
        <v>42283.3909375</v>
      </c>
      <c r="L587" s="12">
        <f t="shared" si="57"/>
        <v>42339</v>
      </c>
      <c r="M587" t="b">
        <v>0</v>
      </c>
      <c r="N587">
        <v>0</v>
      </c>
      <c r="O587" t="b">
        <v>0</v>
      </c>
      <c r="P587" t="s">
        <v>8272</v>
      </c>
      <c r="Q587" s="6">
        <f t="shared" si="54"/>
        <v>0</v>
      </c>
      <c r="R587" s="8" t="e">
        <f t="shared" si="55"/>
        <v>#DIV/0!</v>
      </c>
      <c r="S587" t="str">
        <f t="shared" si="58"/>
        <v>technology</v>
      </c>
      <c r="T587" t="str">
        <f t="shared" si="59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2">
        <f t="shared" si="56"/>
        <v>42020.854247685187</v>
      </c>
      <c r="L588" s="12">
        <f t="shared" si="57"/>
        <v>42050.854247685187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54"/>
        <v>5.5999999999999999E-3</v>
      </c>
      <c r="R588" s="8">
        <f t="shared" si="55"/>
        <v>14</v>
      </c>
      <c r="S588" t="str">
        <f t="shared" si="58"/>
        <v>technology</v>
      </c>
      <c r="T588" t="str">
        <f t="shared" si="59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2">
        <f t="shared" si="56"/>
        <v>42080.757326388892</v>
      </c>
      <c r="L589" s="12">
        <f t="shared" si="57"/>
        <v>42110.757326388892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54"/>
        <v>9.0833333333333335E-2</v>
      </c>
      <c r="R589" s="8">
        <f t="shared" si="55"/>
        <v>389.28571428571428</v>
      </c>
      <c r="S589" t="str">
        <f t="shared" si="58"/>
        <v>technology</v>
      </c>
      <c r="T589" t="str">
        <f t="shared" si="59"/>
        <v>web</v>
      </c>
    </row>
    <row r="590" spans="1:20" ht="57.6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2">
        <f t="shared" si="56"/>
        <v>42631.769513888888</v>
      </c>
      <c r="L590" s="12">
        <f t="shared" si="57"/>
        <v>42691.811180555553</v>
      </c>
      <c r="M590" t="b">
        <v>0</v>
      </c>
      <c r="N590">
        <v>2</v>
      </c>
      <c r="O590" t="b">
        <v>0</v>
      </c>
      <c r="P590" t="s">
        <v>8272</v>
      </c>
      <c r="Q590" s="6">
        <f t="shared" si="54"/>
        <v>3.3444444444444443E-2</v>
      </c>
      <c r="R590" s="8">
        <f t="shared" si="55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2">
        <f t="shared" si="56"/>
        <v>42178.614571759259</v>
      </c>
      <c r="L591" s="12">
        <f t="shared" si="57"/>
        <v>42193.614571759259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54"/>
        <v>1.3333333333333334E-4</v>
      </c>
      <c r="R591" s="8">
        <f t="shared" si="55"/>
        <v>1</v>
      </c>
      <c r="S591" t="str">
        <f t="shared" si="58"/>
        <v>technology</v>
      </c>
      <c r="T591" t="str">
        <f t="shared" si="59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2">
        <f t="shared" si="56"/>
        <v>42377.554756944446</v>
      </c>
      <c r="L592" s="12">
        <f t="shared" si="57"/>
        <v>42408.542361111111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54"/>
        <v>4.4600000000000001E-2</v>
      </c>
      <c r="R592" s="8">
        <f t="shared" si="55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2">
        <f t="shared" si="56"/>
        <v>42177.543171296296</v>
      </c>
      <c r="L593" s="12">
        <f t="shared" si="57"/>
        <v>42207.543171296296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54"/>
        <v>6.0999999999999997E-4</v>
      </c>
      <c r="R593" s="8">
        <f t="shared" si="55"/>
        <v>30.5</v>
      </c>
      <c r="S593" t="str">
        <f t="shared" si="58"/>
        <v>technology</v>
      </c>
      <c r="T593" t="str">
        <f t="shared" si="59"/>
        <v>web</v>
      </c>
    </row>
    <row r="594" spans="1:20" ht="57.6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2">
        <f t="shared" si="56"/>
        <v>41946.232175925928</v>
      </c>
      <c r="L594" s="12">
        <f t="shared" si="57"/>
        <v>41976.232175925921</v>
      </c>
      <c r="M594" t="b">
        <v>0</v>
      </c>
      <c r="N594">
        <v>1</v>
      </c>
      <c r="O594" t="b">
        <v>0</v>
      </c>
      <c r="P594" t="s">
        <v>8272</v>
      </c>
      <c r="Q594" s="6">
        <f t="shared" si="54"/>
        <v>3.3333333333333333E-2</v>
      </c>
      <c r="R594" s="8">
        <f t="shared" si="55"/>
        <v>250</v>
      </c>
      <c r="S594" t="str">
        <f t="shared" si="58"/>
        <v>technology</v>
      </c>
      <c r="T594" t="str">
        <f t="shared" si="59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2">
        <f t="shared" si="56"/>
        <v>42070.677604166667</v>
      </c>
      <c r="L595" s="12">
        <f t="shared" si="57"/>
        <v>42100.635937500003</v>
      </c>
      <c r="M595" t="b">
        <v>0</v>
      </c>
      <c r="N595">
        <v>7</v>
      </c>
      <c r="O595" t="b">
        <v>0</v>
      </c>
      <c r="P595" t="s">
        <v>8272</v>
      </c>
      <c r="Q595" s="6">
        <f t="shared" si="54"/>
        <v>0.23</v>
      </c>
      <c r="R595" s="8">
        <f t="shared" si="55"/>
        <v>16.428571428571427</v>
      </c>
      <c r="S595" t="str">
        <f t="shared" si="58"/>
        <v>technology</v>
      </c>
      <c r="T595" t="str">
        <f t="shared" si="59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2">
        <f t="shared" si="56"/>
        <v>42446.780162037037</v>
      </c>
      <c r="L596" s="12">
        <f t="shared" si="57"/>
        <v>42476.780162037037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54"/>
        <v>1.0399999999999999E-3</v>
      </c>
      <c r="R596" s="8">
        <f t="shared" si="55"/>
        <v>13</v>
      </c>
      <c r="S596" t="str">
        <f t="shared" si="58"/>
        <v>technology</v>
      </c>
      <c r="T596" t="str">
        <f t="shared" si="59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2">
        <f t="shared" si="56"/>
        <v>42083.069884259261</v>
      </c>
      <c r="L597" s="12">
        <f t="shared" si="57"/>
        <v>42128.069884259261</v>
      </c>
      <c r="M597" t="b">
        <v>0</v>
      </c>
      <c r="N597">
        <v>8</v>
      </c>
      <c r="O597" t="b">
        <v>0</v>
      </c>
      <c r="P597" t="s">
        <v>8272</v>
      </c>
      <c r="Q597" s="6">
        <f t="shared" si="54"/>
        <v>4.2599999999999999E-3</v>
      </c>
      <c r="R597" s="8">
        <f t="shared" si="55"/>
        <v>53.25</v>
      </c>
      <c r="S597" t="str">
        <f t="shared" si="58"/>
        <v>technology</v>
      </c>
      <c r="T597" t="str">
        <f t="shared" si="59"/>
        <v>web</v>
      </c>
    </row>
    <row r="598" spans="1:20" ht="43.2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2">
        <f t="shared" si="56"/>
        <v>42646.896898148145</v>
      </c>
      <c r="L598" s="12">
        <f t="shared" si="57"/>
        <v>42676.896898148145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54"/>
        <v>2.9999999999999997E-4</v>
      </c>
      <c r="R598" s="8">
        <f t="shared" si="55"/>
        <v>3</v>
      </c>
      <c r="S598" t="str">
        <f t="shared" si="58"/>
        <v>technology</v>
      </c>
      <c r="T598" t="str">
        <f t="shared" si="59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2">
        <f t="shared" si="56"/>
        <v>42545.705266203702</v>
      </c>
      <c r="L599" s="12">
        <f t="shared" si="57"/>
        <v>42582.666666666672</v>
      </c>
      <c r="M599" t="b">
        <v>0</v>
      </c>
      <c r="N599">
        <v>2</v>
      </c>
      <c r="O599" t="b">
        <v>0</v>
      </c>
      <c r="P599" t="s">
        <v>8272</v>
      </c>
      <c r="Q599" s="6">
        <f t="shared" si="54"/>
        <v>2.6666666666666666E-3</v>
      </c>
      <c r="R599" s="8">
        <f t="shared" si="55"/>
        <v>10</v>
      </c>
      <c r="S599" t="str">
        <f t="shared" si="58"/>
        <v>technology</v>
      </c>
      <c r="T599" t="str">
        <f t="shared" si="59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2">
        <f t="shared" si="56"/>
        <v>41948.00209490741</v>
      </c>
      <c r="L600" s="12">
        <f t="shared" si="57"/>
        <v>41978.00209490741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54"/>
        <v>0.34</v>
      </c>
      <c r="R600" s="8">
        <f t="shared" si="55"/>
        <v>121.42857142857143</v>
      </c>
      <c r="S600" t="str">
        <f t="shared" si="58"/>
        <v>technology</v>
      </c>
      <c r="T600" t="str">
        <f t="shared" si="59"/>
        <v>web</v>
      </c>
    </row>
    <row r="601" spans="1:20" ht="57.6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2">
        <f t="shared" si="56"/>
        <v>42047.812523148154</v>
      </c>
      <c r="L601" s="12">
        <f t="shared" si="57"/>
        <v>42071.636111111111</v>
      </c>
      <c r="M601" t="b">
        <v>0</v>
      </c>
      <c r="N601">
        <v>2</v>
      </c>
      <c r="O601" t="b">
        <v>0</v>
      </c>
      <c r="P601" t="s">
        <v>8272</v>
      </c>
      <c r="Q601" s="6">
        <f t="shared" si="54"/>
        <v>6.2E-4</v>
      </c>
      <c r="R601" s="8">
        <f t="shared" si="55"/>
        <v>15.5</v>
      </c>
      <c r="S601" t="str">
        <f t="shared" si="58"/>
        <v>technology</v>
      </c>
      <c r="T601" t="str">
        <f t="shared" si="59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2">
        <f t="shared" si="56"/>
        <v>42073.798171296294</v>
      </c>
      <c r="L602" s="12">
        <f t="shared" si="57"/>
        <v>42133.798171296294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54"/>
        <v>0.02</v>
      </c>
      <c r="R602" s="8">
        <f t="shared" si="55"/>
        <v>100</v>
      </c>
      <c r="S602" t="str">
        <f t="shared" si="58"/>
        <v>technology</v>
      </c>
      <c r="T602" t="str">
        <f t="shared" si="59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2">
        <f t="shared" si="56"/>
        <v>41969.858090277776</v>
      </c>
      <c r="L603" s="12">
        <f t="shared" si="57"/>
        <v>41999.858090277776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54"/>
        <v>1.4E-2</v>
      </c>
      <c r="R603" s="8">
        <f t="shared" si="55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2">
        <f t="shared" si="56"/>
        <v>42143.79415509259</v>
      </c>
      <c r="L604" s="12">
        <f t="shared" si="57"/>
        <v>42173.79415509259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54"/>
        <v>0</v>
      </c>
      <c r="R604" s="8" t="e">
        <f t="shared" si="55"/>
        <v>#DIV/0!</v>
      </c>
      <c r="S604" t="str">
        <f t="shared" si="58"/>
        <v>technology</v>
      </c>
      <c r="T604" t="str">
        <f t="shared" si="59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2">
        <f t="shared" si="56"/>
        <v>41835.639155092591</v>
      </c>
      <c r="L605" s="12">
        <f t="shared" si="57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54"/>
        <v>3.9334666666666664E-2</v>
      </c>
      <c r="R605" s="8">
        <f t="shared" si="55"/>
        <v>45.386153846153846</v>
      </c>
      <c r="S605" t="str">
        <f t="shared" si="58"/>
        <v>technology</v>
      </c>
      <c r="T605" t="str">
        <f t="shared" si="59"/>
        <v>web</v>
      </c>
    </row>
    <row r="606" spans="1:20" ht="57.6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2">
        <f t="shared" si="56"/>
        <v>41849.035370370373</v>
      </c>
      <c r="L606" s="12">
        <f t="shared" si="57"/>
        <v>41879.035370370373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54"/>
        <v>0</v>
      </c>
      <c r="R606" s="8" t="e">
        <f t="shared" si="55"/>
        <v>#DIV/0!</v>
      </c>
      <c r="S606" t="str">
        <f t="shared" si="58"/>
        <v>technology</v>
      </c>
      <c r="T606" t="str">
        <f t="shared" si="59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2">
        <f t="shared" si="56"/>
        <v>42194.357731481483</v>
      </c>
      <c r="L607" s="12">
        <f t="shared" si="57"/>
        <v>42239.357731481483</v>
      </c>
      <c r="M607" t="b">
        <v>0</v>
      </c>
      <c r="N607">
        <v>8</v>
      </c>
      <c r="O607" t="b">
        <v>0</v>
      </c>
      <c r="P607" t="s">
        <v>8272</v>
      </c>
      <c r="Q607" s="6">
        <f t="shared" si="54"/>
        <v>2.6200000000000001E-2</v>
      </c>
      <c r="R607" s="8">
        <f t="shared" si="55"/>
        <v>16.375</v>
      </c>
      <c r="S607" t="str">
        <f t="shared" si="58"/>
        <v>technology</v>
      </c>
      <c r="T607" t="str">
        <f t="shared" si="59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2">
        <f t="shared" si="56"/>
        <v>42102.650567129633</v>
      </c>
      <c r="L608" s="12">
        <f t="shared" si="57"/>
        <v>42148.625</v>
      </c>
      <c r="M608" t="b">
        <v>0</v>
      </c>
      <c r="N608">
        <v>1</v>
      </c>
      <c r="O608" t="b">
        <v>0</v>
      </c>
      <c r="P608" t="s">
        <v>8272</v>
      </c>
      <c r="Q608" s="6">
        <f t="shared" si="54"/>
        <v>2E-3</v>
      </c>
      <c r="R608" s="8">
        <f t="shared" si="55"/>
        <v>10</v>
      </c>
      <c r="S608" t="str">
        <f t="shared" si="58"/>
        <v>technology</v>
      </c>
      <c r="T608" t="str">
        <f t="shared" si="59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2">
        <f t="shared" si="56"/>
        <v>42300.825648148151</v>
      </c>
      <c r="L609" s="12">
        <f t="shared" si="57"/>
        <v>42330.867314814815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54"/>
        <v>0</v>
      </c>
      <c r="R609" s="8" t="e">
        <f t="shared" si="55"/>
        <v>#DIV/0!</v>
      </c>
      <c r="S609" t="str">
        <f t="shared" si="58"/>
        <v>technology</v>
      </c>
      <c r="T609" t="str">
        <f t="shared" si="59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2">
        <f t="shared" si="56"/>
        <v>42140.921064814815</v>
      </c>
      <c r="L610" s="12">
        <f t="shared" si="57"/>
        <v>42170.921064814815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54"/>
        <v>9.7400000000000004E-3</v>
      </c>
      <c r="R610" s="8">
        <f t="shared" si="55"/>
        <v>292.2</v>
      </c>
      <c r="S610" t="str">
        <f t="shared" si="58"/>
        <v>technology</v>
      </c>
      <c r="T610" t="str">
        <f t="shared" si="59"/>
        <v>web</v>
      </c>
    </row>
    <row r="611" spans="1:20" ht="57.6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2">
        <f t="shared" si="56"/>
        <v>42307.034074074079</v>
      </c>
      <c r="L611" s="12">
        <f t="shared" si="57"/>
        <v>42337.075740740736</v>
      </c>
      <c r="M611" t="b">
        <v>0</v>
      </c>
      <c r="N611">
        <v>1</v>
      </c>
      <c r="O611" t="b">
        <v>0</v>
      </c>
      <c r="P611" t="s">
        <v>8272</v>
      </c>
      <c r="Q611" s="6">
        <f t="shared" si="54"/>
        <v>6.41025641025641E-3</v>
      </c>
      <c r="R611" s="8">
        <f t="shared" si="55"/>
        <v>5</v>
      </c>
      <c r="S611" t="str">
        <f t="shared" si="58"/>
        <v>technology</v>
      </c>
      <c r="T611" t="str">
        <f t="shared" si="59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2">
        <f t="shared" si="56"/>
        <v>42086.83085648148</v>
      </c>
      <c r="L612" s="12">
        <f t="shared" si="57"/>
        <v>42116.83085648148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54"/>
        <v>0</v>
      </c>
      <c r="R612" s="8" t="e">
        <f t="shared" si="55"/>
        <v>#DIV/0!</v>
      </c>
      <c r="S612" t="str">
        <f t="shared" si="58"/>
        <v>technology</v>
      </c>
      <c r="T612" t="str">
        <f t="shared" si="59"/>
        <v>web</v>
      </c>
    </row>
    <row r="613" spans="1:20" ht="57.6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2">
        <f t="shared" si="56"/>
        <v>42328.560613425929</v>
      </c>
      <c r="L613" s="12">
        <f t="shared" si="57"/>
        <v>42388.560613425929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54"/>
        <v>0</v>
      </c>
      <c r="R613" s="8" t="e">
        <f t="shared" si="55"/>
        <v>#DIV/0!</v>
      </c>
      <c r="S613" t="str">
        <f t="shared" si="58"/>
        <v>technology</v>
      </c>
      <c r="T613" t="str">
        <f t="shared" si="59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2">
        <f t="shared" si="56"/>
        <v>42585.031782407408</v>
      </c>
      <c r="L614" s="12">
        <f t="shared" si="57"/>
        <v>42615.031782407408</v>
      </c>
      <c r="M614" t="b">
        <v>0</v>
      </c>
      <c r="N614">
        <v>0</v>
      </c>
      <c r="O614" t="b">
        <v>0</v>
      </c>
      <c r="P614" t="s">
        <v>8272</v>
      </c>
      <c r="Q614" s="6">
        <f t="shared" si="54"/>
        <v>0</v>
      </c>
      <c r="R614" s="8" t="e">
        <f t="shared" si="55"/>
        <v>#DIV/0!</v>
      </c>
      <c r="S614" t="str">
        <f t="shared" si="58"/>
        <v>technology</v>
      </c>
      <c r="T614" t="str">
        <f t="shared" si="59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2">
        <f t="shared" si="56"/>
        <v>42247.496759259258</v>
      </c>
      <c r="L615" s="12">
        <f t="shared" si="57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6">
        <f t="shared" si="54"/>
        <v>0.21363333333333334</v>
      </c>
      <c r="R615" s="8">
        <f t="shared" si="55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2">
        <f t="shared" si="56"/>
        <v>42515.061805555553</v>
      </c>
      <c r="L616" s="12">
        <f t="shared" si="57"/>
        <v>42545.061805555553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54"/>
        <v>0</v>
      </c>
      <c r="R616" s="8" t="e">
        <f t="shared" si="55"/>
        <v>#DIV/0!</v>
      </c>
      <c r="S616" t="str">
        <f t="shared" si="58"/>
        <v>technology</v>
      </c>
      <c r="T616" t="str">
        <f t="shared" si="59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2">
        <f t="shared" si="56"/>
        <v>42242.122210648144</v>
      </c>
      <c r="L617" s="12">
        <f t="shared" si="57"/>
        <v>42272.122210648144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54"/>
        <v>0</v>
      </c>
      <c r="R617" s="8" t="e">
        <f t="shared" si="55"/>
        <v>#DIV/0!</v>
      </c>
      <c r="S617" t="str">
        <f t="shared" si="58"/>
        <v>technology</v>
      </c>
      <c r="T617" t="str">
        <f t="shared" si="59"/>
        <v>web</v>
      </c>
    </row>
    <row r="618" spans="1:20" ht="57.6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2">
        <f t="shared" si="56"/>
        <v>42761.376238425924</v>
      </c>
      <c r="L618" s="12">
        <f t="shared" si="57"/>
        <v>42791.376238425924</v>
      </c>
      <c r="M618" t="b">
        <v>0</v>
      </c>
      <c r="N618">
        <v>0</v>
      </c>
      <c r="O618" t="b">
        <v>0</v>
      </c>
      <c r="P618" t="s">
        <v>8272</v>
      </c>
      <c r="Q618" s="6">
        <f t="shared" si="54"/>
        <v>0</v>
      </c>
      <c r="R618" s="8" t="e">
        <f t="shared" si="55"/>
        <v>#DIV/0!</v>
      </c>
      <c r="S618" t="str">
        <f t="shared" si="58"/>
        <v>technology</v>
      </c>
      <c r="T618" t="str">
        <f t="shared" si="59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2">
        <f t="shared" si="56"/>
        <v>42087.343090277776</v>
      </c>
      <c r="L619" s="12">
        <f t="shared" si="57"/>
        <v>42132.343090277776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54"/>
        <v>0.03</v>
      </c>
      <c r="R619" s="8">
        <f t="shared" si="55"/>
        <v>20</v>
      </c>
      <c r="S619" t="str">
        <f t="shared" si="58"/>
        <v>technology</v>
      </c>
      <c r="T619" t="str">
        <f t="shared" si="59"/>
        <v>web</v>
      </c>
    </row>
    <row r="620" spans="1:20" ht="57.6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2">
        <f t="shared" si="56"/>
        <v>42317.810219907406</v>
      </c>
      <c r="L620" s="12">
        <f t="shared" si="57"/>
        <v>42347.810219907406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54"/>
        <v>0</v>
      </c>
      <c r="R620" s="8" t="e">
        <f t="shared" si="55"/>
        <v>#DIV/0!</v>
      </c>
      <c r="S620" t="str">
        <f t="shared" si="58"/>
        <v>technology</v>
      </c>
      <c r="T620" t="str">
        <f t="shared" si="59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2">
        <f t="shared" si="56"/>
        <v>41908.650347222225</v>
      </c>
      <c r="L621" s="12">
        <f t="shared" si="57"/>
        <v>41968.692013888889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54"/>
        <v>3.9999999999999998E-7</v>
      </c>
      <c r="R621" s="8">
        <f t="shared" si="55"/>
        <v>1</v>
      </c>
      <c r="S621" t="str">
        <f t="shared" si="58"/>
        <v>technology</v>
      </c>
      <c r="T621" t="str">
        <f t="shared" si="59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2">
        <f t="shared" si="56"/>
        <v>41831.716874999998</v>
      </c>
      <c r="L622" s="12">
        <f t="shared" si="57"/>
        <v>41876.716874999998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54"/>
        <v>0.01</v>
      </c>
      <c r="R622" s="8">
        <f t="shared" si="55"/>
        <v>300</v>
      </c>
      <c r="S622" t="str">
        <f t="shared" si="58"/>
        <v>technology</v>
      </c>
      <c r="T622" t="str">
        <f t="shared" si="59"/>
        <v>web</v>
      </c>
    </row>
    <row r="623" spans="1:20" ht="57.6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2">
        <f t="shared" si="56"/>
        <v>42528.987696759257</v>
      </c>
      <c r="L623" s="12">
        <f t="shared" si="57"/>
        <v>42558.987696759257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54"/>
        <v>1.044E-2</v>
      </c>
      <c r="R623" s="8">
        <f t="shared" si="55"/>
        <v>87</v>
      </c>
      <c r="S623" t="str">
        <f t="shared" si="58"/>
        <v>technology</v>
      </c>
      <c r="T623" t="str">
        <f t="shared" si="59"/>
        <v>web</v>
      </c>
    </row>
    <row r="624" spans="1:20" ht="57.6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2">
        <f t="shared" si="56"/>
        <v>42532.774745370371</v>
      </c>
      <c r="L624" s="12">
        <f t="shared" si="57"/>
        <v>42552.774745370371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54"/>
        <v>5.6833333333333333E-2</v>
      </c>
      <c r="R624" s="8">
        <f t="shared" si="55"/>
        <v>37.888888888888886</v>
      </c>
      <c r="S624" t="str">
        <f t="shared" si="58"/>
        <v>technology</v>
      </c>
      <c r="T624" t="str">
        <f t="shared" si="59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2">
        <f t="shared" si="56"/>
        <v>42122.009224537032</v>
      </c>
      <c r="L625" s="12">
        <f t="shared" si="57"/>
        <v>42152.009224537032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54"/>
        <v>0</v>
      </c>
      <c r="R625" s="8" t="e">
        <f t="shared" si="55"/>
        <v>#DIV/0!</v>
      </c>
      <c r="S625" t="str">
        <f t="shared" si="58"/>
        <v>technology</v>
      </c>
      <c r="T625" t="str">
        <f t="shared" si="59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2">
        <f t="shared" si="56"/>
        <v>42108.988900462966</v>
      </c>
      <c r="L626" s="12">
        <f t="shared" si="57"/>
        <v>42138.988900462966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54"/>
        <v>0</v>
      </c>
      <c r="R626" s="8" t="e">
        <f t="shared" si="55"/>
        <v>#DIV/0!</v>
      </c>
      <c r="S626" t="str">
        <f t="shared" si="58"/>
        <v>technology</v>
      </c>
      <c r="T626" t="str">
        <f t="shared" si="59"/>
        <v>web</v>
      </c>
    </row>
    <row r="627" spans="1:20" ht="57.6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2">
        <f t="shared" si="56"/>
        <v>42790.895567129628</v>
      </c>
      <c r="L627" s="12">
        <f t="shared" si="57"/>
        <v>42820.853900462964</v>
      </c>
      <c r="M627" t="b">
        <v>0</v>
      </c>
      <c r="N627">
        <v>0</v>
      </c>
      <c r="O627" t="b">
        <v>0</v>
      </c>
      <c r="P627" t="s">
        <v>8272</v>
      </c>
      <c r="Q627" s="6">
        <f t="shared" si="54"/>
        <v>0</v>
      </c>
      <c r="R627" s="8" t="e">
        <f t="shared" si="55"/>
        <v>#DIV/0!</v>
      </c>
      <c r="S627" t="str">
        <f t="shared" si="58"/>
        <v>technology</v>
      </c>
      <c r="T627" t="str">
        <f t="shared" si="59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2">
        <f t="shared" si="56"/>
        <v>42198.559479166666</v>
      </c>
      <c r="L628" s="12">
        <f t="shared" si="57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6">
        <f t="shared" si="54"/>
        <v>0.17380000000000001</v>
      </c>
      <c r="R628" s="8">
        <f t="shared" si="55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2">
        <f t="shared" si="56"/>
        <v>42384.306840277779</v>
      </c>
      <c r="L629" s="12">
        <f t="shared" si="57"/>
        <v>42443.958333333328</v>
      </c>
      <c r="M629" t="b">
        <v>0</v>
      </c>
      <c r="N629">
        <v>1</v>
      </c>
      <c r="O629" t="b">
        <v>0</v>
      </c>
      <c r="P629" t="s">
        <v>8272</v>
      </c>
      <c r="Q629" s="6">
        <f t="shared" si="54"/>
        <v>2.0000000000000001E-4</v>
      </c>
      <c r="R629" s="8">
        <f t="shared" si="55"/>
        <v>90</v>
      </c>
      <c r="S629" t="str">
        <f t="shared" si="58"/>
        <v>technology</v>
      </c>
      <c r="T629" t="str">
        <f t="shared" si="59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2">
        <f t="shared" si="56"/>
        <v>41803.692789351851</v>
      </c>
      <c r="L630" s="12">
        <f t="shared" si="57"/>
        <v>41833.692789351851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54"/>
        <v>0</v>
      </c>
      <c r="R630" s="8" t="e">
        <f t="shared" si="55"/>
        <v>#DIV/0!</v>
      </c>
      <c r="S630" t="str">
        <f t="shared" si="58"/>
        <v>technology</v>
      </c>
      <c r="T630" t="str">
        <f t="shared" si="59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2">
        <f t="shared" si="56"/>
        <v>42474.637824074074</v>
      </c>
      <c r="L631" s="12">
        <f t="shared" si="57"/>
        <v>42504.637824074074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54"/>
        <v>1.75E-3</v>
      </c>
      <c r="R631" s="8">
        <f t="shared" si="55"/>
        <v>116.66666666666667</v>
      </c>
      <c r="S631" t="str">
        <f t="shared" si="58"/>
        <v>technology</v>
      </c>
      <c r="T631" t="str">
        <f t="shared" si="59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2">
        <f t="shared" si="56"/>
        <v>42223.619456018518</v>
      </c>
      <c r="L632" s="12">
        <f t="shared" si="57"/>
        <v>42253.215277777781</v>
      </c>
      <c r="M632" t="b">
        <v>0</v>
      </c>
      <c r="N632">
        <v>1</v>
      </c>
      <c r="O632" t="b">
        <v>0</v>
      </c>
      <c r="P632" t="s">
        <v>8272</v>
      </c>
      <c r="Q632" s="6">
        <f t="shared" si="54"/>
        <v>8.3340278356529708E-4</v>
      </c>
      <c r="R632" s="8">
        <f t="shared" si="55"/>
        <v>10</v>
      </c>
      <c r="S632" t="str">
        <f t="shared" si="58"/>
        <v>technology</v>
      </c>
      <c r="T632" t="str">
        <f t="shared" si="59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2">
        <f t="shared" si="56"/>
        <v>42489.772326388891</v>
      </c>
      <c r="L633" s="12">
        <f t="shared" si="57"/>
        <v>42518.772326388891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54"/>
        <v>1.38E-2</v>
      </c>
      <c r="R633" s="8">
        <f t="shared" si="55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3.2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2">
        <f t="shared" si="56"/>
        <v>42303.659317129626</v>
      </c>
      <c r="L634" s="12">
        <f t="shared" si="57"/>
        <v>42333.700983796298</v>
      </c>
      <c r="M634" t="b">
        <v>0</v>
      </c>
      <c r="N634">
        <v>0</v>
      </c>
      <c r="O634" t="b">
        <v>0</v>
      </c>
      <c r="P634" t="s">
        <v>8272</v>
      </c>
      <c r="Q634" s="6">
        <f t="shared" si="54"/>
        <v>0</v>
      </c>
      <c r="R634" s="8" t="e">
        <f t="shared" si="55"/>
        <v>#DIV/0!</v>
      </c>
      <c r="S634" t="str">
        <f t="shared" si="58"/>
        <v>technology</v>
      </c>
      <c r="T634" t="str">
        <f t="shared" si="59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2">
        <f t="shared" si="56"/>
        <v>42507.299328703702</v>
      </c>
      <c r="L635" s="12">
        <f t="shared" si="57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6">
        <f t="shared" si="54"/>
        <v>0.1245</v>
      </c>
      <c r="R635" s="8">
        <f t="shared" si="55"/>
        <v>49.8</v>
      </c>
      <c r="S635" t="str">
        <f t="shared" si="58"/>
        <v>technology</v>
      </c>
      <c r="T635" t="str">
        <f t="shared" si="59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2">
        <f t="shared" si="56"/>
        <v>42031.928576388891</v>
      </c>
      <c r="L636" s="12">
        <f t="shared" si="57"/>
        <v>42061.928576388891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54"/>
        <v>2.0000000000000001E-4</v>
      </c>
      <c r="R636" s="8">
        <f t="shared" si="55"/>
        <v>1</v>
      </c>
      <c r="S636" t="str">
        <f t="shared" si="58"/>
        <v>technology</v>
      </c>
      <c r="T636" t="str">
        <f t="shared" si="59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2">
        <f t="shared" si="56"/>
        <v>42076.092152777783</v>
      </c>
      <c r="L637" s="12">
        <f t="shared" si="57"/>
        <v>42106.092152777783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54"/>
        <v>8.0000000000000007E-5</v>
      </c>
      <c r="R637" s="8">
        <f t="shared" si="55"/>
        <v>2</v>
      </c>
      <c r="S637" t="str">
        <f t="shared" si="58"/>
        <v>technology</v>
      </c>
      <c r="T637" t="str">
        <f t="shared" si="59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2">
        <f t="shared" si="56"/>
        <v>42131.455439814818</v>
      </c>
      <c r="L638" s="12">
        <f t="shared" si="57"/>
        <v>42161.44930555555</v>
      </c>
      <c r="M638" t="b">
        <v>0</v>
      </c>
      <c r="N638">
        <v>1</v>
      </c>
      <c r="O638" t="b">
        <v>0</v>
      </c>
      <c r="P638" t="s">
        <v>8272</v>
      </c>
      <c r="Q638" s="6">
        <f t="shared" si="54"/>
        <v>2E-3</v>
      </c>
      <c r="R638" s="8">
        <f t="shared" si="55"/>
        <v>4</v>
      </c>
      <c r="S638" t="str">
        <f t="shared" si="58"/>
        <v>technology</v>
      </c>
      <c r="T638" t="str">
        <f t="shared" si="59"/>
        <v>web</v>
      </c>
    </row>
    <row r="639" spans="1:20" ht="57.6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2">
        <f t="shared" si="56"/>
        <v>42762.962013888886</v>
      </c>
      <c r="L639" s="12">
        <f t="shared" si="57"/>
        <v>42791.961111111115</v>
      </c>
      <c r="M639" t="b">
        <v>0</v>
      </c>
      <c r="N639">
        <v>0</v>
      </c>
      <c r="O639" t="b">
        <v>0</v>
      </c>
      <c r="P639" t="s">
        <v>8272</v>
      </c>
      <c r="Q639" s="6">
        <f t="shared" si="54"/>
        <v>0</v>
      </c>
      <c r="R639" s="8" t="e">
        <f t="shared" si="55"/>
        <v>#DIV/0!</v>
      </c>
      <c r="S639" t="str">
        <f t="shared" si="58"/>
        <v>technology</v>
      </c>
      <c r="T639" t="str">
        <f t="shared" si="59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2">
        <f t="shared" si="56"/>
        <v>42759.593310185184</v>
      </c>
      <c r="L640" s="12">
        <f t="shared" si="57"/>
        <v>42819.55164351852</v>
      </c>
      <c r="M640" t="b">
        <v>0</v>
      </c>
      <c r="N640">
        <v>6</v>
      </c>
      <c r="O640" t="b">
        <v>0</v>
      </c>
      <c r="P640" t="s">
        <v>8272</v>
      </c>
      <c r="Q640" s="6">
        <f t="shared" si="54"/>
        <v>9.0000000000000006E-5</v>
      </c>
      <c r="R640" s="8">
        <f t="shared" si="55"/>
        <v>3</v>
      </c>
      <c r="S640" t="str">
        <f t="shared" si="58"/>
        <v>technology</v>
      </c>
      <c r="T640" t="str">
        <f t="shared" si="59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2">
        <f t="shared" si="56"/>
        <v>41865.583275462966</v>
      </c>
      <c r="L641" s="12">
        <f t="shared" si="57"/>
        <v>41925.583275462966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54"/>
        <v>9.9999999999999995E-7</v>
      </c>
      <c r="R641" s="8">
        <f t="shared" si="55"/>
        <v>1</v>
      </c>
      <c r="S641" t="str">
        <f t="shared" si="58"/>
        <v>technology</v>
      </c>
      <c r="T641" t="str">
        <f t="shared" si="59"/>
        <v>web</v>
      </c>
    </row>
    <row r="642" spans="1:20" ht="57.6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2">
        <f t="shared" si="56"/>
        <v>42683.420312499999</v>
      </c>
      <c r="L642" s="12">
        <f t="shared" si="57"/>
        <v>42698.958333333328</v>
      </c>
      <c r="M642" t="b">
        <v>0</v>
      </c>
      <c r="N642">
        <v>2</v>
      </c>
      <c r="O642" t="b">
        <v>1</v>
      </c>
      <c r="P642" t="s">
        <v>8273</v>
      </c>
      <c r="Q642" s="6">
        <f t="shared" ref="Q642:Q705" si="60">E642/D642</f>
        <v>1.4428571428571428</v>
      </c>
      <c r="R642" s="8">
        <f t="shared" ref="R642:R705" si="61">E642/N642</f>
        <v>50.5</v>
      </c>
      <c r="S642" t="str">
        <f t="shared" si="58"/>
        <v>technology</v>
      </c>
      <c r="T642" t="str">
        <f t="shared" si="59"/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2">
        <f t="shared" ref="K643:K706" si="62">(J643/86400)+DATE(1970,1,1)</f>
        <v>42199.57</v>
      </c>
      <c r="L643" s="12">
        <f t="shared" ref="L643:L706" si="63">(I643/86400)+DATE(1970,1,1)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6">
        <f t="shared" si="60"/>
        <v>1.1916249999999999</v>
      </c>
      <c r="R643" s="8">
        <f t="shared" si="61"/>
        <v>151.31746031746033</v>
      </c>
      <c r="S643" t="str">
        <f t="shared" ref="S643:S706" si="64">LEFT(P643,FIND("/",P643)-1)</f>
        <v>technology</v>
      </c>
      <c r="T643" t="str">
        <f t="shared" ref="T643:T706" si="65">RIGHT(P643,LEN(P643)-FIND("/",P643))</f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2">
        <f t="shared" si="62"/>
        <v>42199.651319444441</v>
      </c>
      <c r="L644" s="12">
        <f t="shared" si="63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60"/>
        <v>14.604850000000001</v>
      </c>
      <c r="R644" s="8">
        <f t="shared" si="61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2">
        <f t="shared" si="62"/>
        <v>42100.642071759255</v>
      </c>
      <c r="L645" s="12">
        <f t="shared" si="63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60"/>
        <v>1.0580799999999999</v>
      </c>
      <c r="R645" s="8">
        <f t="shared" si="61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2">
        <f t="shared" si="62"/>
        <v>41898.665960648148</v>
      </c>
      <c r="L646" s="12">
        <f t="shared" si="63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6">
        <f t="shared" si="60"/>
        <v>3.0011791999999997</v>
      </c>
      <c r="R646" s="8">
        <f t="shared" si="61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2">
        <f t="shared" si="62"/>
        <v>42564.026319444441</v>
      </c>
      <c r="L647" s="12">
        <f t="shared" si="63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60"/>
        <v>2.7869999999999999</v>
      </c>
      <c r="R647" s="8">
        <f t="shared" si="61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2">
        <f t="shared" si="62"/>
        <v>41832.852627314816</v>
      </c>
      <c r="L648" s="12">
        <f t="shared" si="63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60"/>
        <v>1.3187625000000001</v>
      </c>
      <c r="R648" s="8">
        <f t="shared" si="61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57.6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2">
        <f t="shared" si="62"/>
        <v>42416.767928240741</v>
      </c>
      <c r="L649" s="12">
        <f t="shared" si="63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6">
        <f t="shared" si="60"/>
        <v>1.0705</v>
      </c>
      <c r="R649" s="8">
        <f t="shared" si="61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2">
        <f t="shared" si="62"/>
        <v>41891.693379629629</v>
      </c>
      <c r="L650" s="12">
        <f t="shared" si="63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60"/>
        <v>1.2682285714285715</v>
      </c>
      <c r="R650" s="8">
        <f t="shared" si="61"/>
        <v>1644</v>
      </c>
      <c r="S650" t="str">
        <f t="shared" si="64"/>
        <v>technology</v>
      </c>
      <c r="T650" t="str">
        <f t="shared" si="65"/>
        <v>wearables</v>
      </c>
    </row>
    <row r="651" spans="1:20" ht="57.6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2">
        <f t="shared" si="62"/>
        <v>41877.912187499998</v>
      </c>
      <c r="L651" s="12">
        <f t="shared" si="63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60"/>
        <v>1.3996</v>
      </c>
      <c r="R651" s="8">
        <f t="shared" si="61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2">
        <f t="shared" si="62"/>
        <v>41932.036851851852</v>
      </c>
      <c r="L652" s="12">
        <f t="shared" si="63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6">
        <f t="shared" si="60"/>
        <v>1.1240000000000001</v>
      </c>
      <c r="R652" s="8">
        <f t="shared" si="61"/>
        <v>35.125</v>
      </c>
      <c r="S652" t="str">
        <f t="shared" si="64"/>
        <v>technology</v>
      </c>
      <c r="T652" t="str">
        <f t="shared" si="65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2">
        <f t="shared" si="62"/>
        <v>41956.017488425925</v>
      </c>
      <c r="L653" s="12">
        <f t="shared" si="63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60"/>
        <v>1.00528</v>
      </c>
      <c r="R653" s="8">
        <f t="shared" si="61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2">
        <f t="shared" si="62"/>
        <v>42675.690393518518</v>
      </c>
      <c r="L654" s="12">
        <f t="shared" si="63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60"/>
        <v>1.0046666666666666</v>
      </c>
      <c r="R654" s="8">
        <f t="shared" si="61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2">
        <f t="shared" si="62"/>
        <v>42199.618518518517</v>
      </c>
      <c r="L655" s="12">
        <f t="shared" si="63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60"/>
        <v>1.4144600000000001</v>
      </c>
      <c r="R655" s="8">
        <f t="shared" si="61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2">
        <f t="shared" si="62"/>
        <v>42163.957326388889</v>
      </c>
      <c r="L656" s="12">
        <f t="shared" si="63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60"/>
        <v>2.6729166666666666</v>
      </c>
      <c r="R656" s="8">
        <f t="shared" si="61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2">
        <f t="shared" si="62"/>
        <v>42045.957314814819</v>
      </c>
      <c r="L657" s="12">
        <f t="shared" si="63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6">
        <f t="shared" si="60"/>
        <v>1.4688749999999999</v>
      </c>
      <c r="R657" s="8">
        <f t="shared" si="61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2">
        <f t="shared" si="62"/>
        <v>42417.804618055554</v>
      </c>
      <c r="L658" s="12">
        <f t="shared" si="63"/>
        <v>42477.76295138889</v>
      </c>
      <c r="M658" t="b">
        <v>0</v>
      </c>
      <c r="N658">
        <v>87</v>
      </c>
      <c r="O658" t="b">
        <v>1</v>
      </c>
      <c r="P658" t="s">
        <v>8273</v>
      </c>
      <c r="Q658" s="6">
        <f t="shared" si="60"/>
        <v>2.1356000000000002</v>
      </c>
      <c r="R658" s="8">
        <f t="shared" si="61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57.6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2">
        <f t="shared" si="62"/>
        <v>42331.84574074074</v>
      </c>
      <c r="L659" s="12">
        <f t="shared" si="63"/>
        <v>42361.84574074074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60"/>
        <v>1.2569999999999999</v>
      </c>
      <c r="R659" s="8">
        <f t="shared" si="61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57.6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2">
        <f t="shared" si="62"/>
        <v>42179.160752314812</v>
      </c>
      <c r="L660" s="12">
        <f t="shared" si="63"/>
        <v>42211.75</v>
      </c>
      <c r="M660" t="b">
        <v>0</v>
      </c>
      <c r="N660">
        <v>276</v>
      </c>
      <c r="O660" t="b">
        <v>1</v>
      </c>
      <c r="P660" t="s">
        <v>8273</v>
      </c>
      <c r="Q660" s="6">
        <f t="shared" si="60"/>
        <v>1.0446206037108834</v>
      </c>
      <c r="R660" s="8">
        <f t="shared" si="61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2">
        <f t="shared" si="62"/>
        <v>42209.593692129631</v>
      </c>
      <c r="L661" s="12">
        <f t="shared" si="63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60"/>
        <v>1.0056666666666667</v>
      </c>
      <c r="R661" s="8">
        <f t="shared" si="61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57.6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2">
        <f t="shared" si="62"/>
        <v>41922.741655092592</v>
      </c>
      <c r="L662" s="12">
        <f t="shared" si="63"/>
        <v>41952.783321759256</v>
      </c>
      <c r="M662" t="b">
        <v>0</v>
      </c>
      <c r="N662">
        <v>18</v>
      </c>
      <c r="O662" t="b">
        <v>0</v>
      </c>
      <c r="P662" t="s">
        <v>8273</v>
      </c>
      <c r="Q662" s="6">
        <f t="shared" si="60"/>
        <v>3.058E-2</v>
      </c>
      <c r="R662" s="8">
        <f t="shared" si="61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2">
        <f t="shared" si="62"/>
        <v>42636.645358796297</v>
      </c>
      <c r="L663" s="12">
        <f t="shared" si="63"/>
        <v>42666.645358796297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60"/>
        <v>9.4999999999999998E-3</v>
      </c>
      <c r="R663" s="8">
        <f t="shared" si="61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2">
        <f t="shared" si="62"/>
        <v>41990.438043981485</v>
      </c>
      <c r="L664" s="12">
        <f t="shared" si="63"/>
        <v>42020.438043981485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60"/>
        <v>4.0000000000000001E-3</v>
      </c>
      <c r="R664" s="8">
        <f t="shared" si="61"/>
        <v>39</v>
      </c>
      <c r="S664" t="str">
        <f t="shared" si="64"/>
        <v>technology</v>
      </c>
      <c r="T664" t="str">
        <f t="shared" si="65"/>
        <v>wearables</v>
      </c>
    </row>
    <row r="665" spans="1:20" ht="57.6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2">
        <f t="shared" si="62"/>
        <v>42173.843240740738</v>
      </c>
      <c r="L665" s="12">
        <f t="shared" si="63"/>
        <v>42203.843240740738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60"/>
        <v>3.5000000000000001E-3</v>
      </c>
      <c r="R665" s="8">
        <f t="shared" si="61"/>
        <v>100</v>
      </c>
      <c r="S665" t="str">
        <f t="shared" si="64"/>
        <v>technology</v>
      </c>
      <c r="T665" t="str">
        <f t="shared" si="65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2">
        <f t="shared" si="62"/>
        <v>42077.666377314818</v>
      </c>
      <c r="L666" s="12">
        <f t="shared" si="63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60"/>
        <v>7.5333333333333335E-2</v>
      </c>
      <c r="R666" s="8">
        <f t="shared" si="61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57.6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2">
        <f t="shared" si="62"/>
        <v>42688.711354166662</v>
      </c>
      <c r="L667" s="12">
        <f t="shared" si="63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60"/>
        <v>0.18640000000000001</v>
      </c>
      <c r="R667" s="8">
        <f t="shared" si="61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57.6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2">
        <f t="shared" si="62"/>
        <v>41838.832152777773</v>
      </c>
      <c r="L668" s="12">
        <f t="shared" si="63"/>
        <v>41868.832152777773</v>
      </c>
      <c r="M668" t="b">
        <v>0</v>
      </c>
      <c r="N668">
        <v>4</v>
      </c>
      <c r="O668" t="b">
        <v>0</v>
      </c>
      <c r="P668" t="s">
        <v>8273</v>
      </c>
      <c r="Q668" s="6">
        <f t="shared" si="60"/>
        <v>4.0000000000000003E-5</v>
      </c>
      <c r="R668" s="8">
        <f t="shared" si="61"/>
        <v>2</v>
      </c>
      <c r="S668" t="str">
        <f t="shared" si="64"/>
        <v>technology</v>
      </c>
      <c r="T668" t="str">
        <f t="shared" si="65"/>
        <v>wearables</v>
      </c>
    </row>
    <row r="669" spans="1:20" ht="57.6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2">
        <f t="shared" si="62"/>
        <v>42632.373414351852</v>
      </c>
      <c r="L669" s="12">
        <f t="shared" si="63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60"/>
        <v>0.1002</v>
      </c>
      <c r="R669" s="8">
        <f t="shared" si="61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2">
        <f t="shared" si="62"/>
        <v>42090.831273148149</v>
      </c>
      <c r="L670" s="12">
        <f t="shared" si="63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60"/>
        <v>4.5600000000000002E-2</v>
      </c>
      <c r="R670" s="8">
        <f t="shared" si="61"/>
        <v>27.36</v>
      </c>
      <c r="S670" t="str">
        <f t="shared" si="64"/>
        <v>technology</v>
      </c>
      <c r="T670" t="str">
        <f t="shared" si="65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2">
        <f t="shared" si="62"/>
        <v>42527.625671296293</v>
      </c>
      <c r="L671" s="12">
        <f t="shared" si="63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60"/>
        <v>0.21507499999999999</v>
      </c>
      <c r="R671" s="8">
        <f t="shared" si="61"/>
        <v>1536.25</v>
      </c>
      <c r="S671" t="str">
        <f t="shared" si="64"/>
        <v>technology</v>
      </c>
      <c r="T671" t="str">
        <f t="shared" si="65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2">
        <f t="shared" si="62"/>
        <v>42506.709722222222</v>
      </c>
      <c r="L672" s="12">
        <f t="shared" si="63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6">
        <f t="shared" si="60"/>
        <v>0.29276666666666668</v>
      </c>
      <c r="R672" s="8">
        <f t="shared" si="61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2">
        <f t="shared" si="62"/>
        <v>41984.692731481482</v>
      </c>
      <c r="L673" s="12">
        <f t="shared" si="63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6">
        <f t="shared" si="60"/>
        <v>0.39426666666666665</v>
      </c>
      <c r="R673" s="8">
        <f t="shared" si="61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57.6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2">
        <f t="shared" si="62"/>
        <v>41974.219490740739</v>
      </c>
      <c r="L674" s="12">
        <f t="shared" si="63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6">
        <f t="shared" si="60"/>
        <v>0.21628</v>
      </c>
      <c r="R674" s="8">
        <f t="shared" si="61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2">
        <f t="shared" si="62"/>
        <v>41838.840474537035</v>
      </c>
      <c r="L675" s="12">
        <f t="shared" si="63"/>
        <v>41883.840474537035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60"/>
        <v>2.0500000000000002E-3</v>
      </c>
      <c r="R675" s="8">
        <f t="shared" si="61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2">
        <f t="shared" si="62"/>
        <v>41803.116053240738</v>
      </c>
      <c r="L676" s="12">
        <f t="shared" si="63"/>
        <v>41863.116053240738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60"/>
        <v>2.9999999999999997E-4</v>
      </c>
      <c r="R676" s="8">
        <f t="shared" si="61"/>
        <v>7.5</v>
      </c>
      <c r="S676" t="str">
        <f t="shared" si="64"/>
        <v>technology</v>
      </c>
      <c r="T676" t="str">
        <f t="shared" si="65"/>
        <v>wearables</v>
      </c>
    </row>
    <row r="677" spans="1:20" ht="57.6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2">
        <f t="shared" si="62"/>
        <v>41975.930601851855</v>
      </c>
      <c r="L677" s="12">
        <f t="shared" si="63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6">
        <f t="shared" si="60"/>
        <v>0.14849999999999999</v>
      </c>
      <c r="R677" s="8">
        <f t="shared" si="61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2">
        <f t="shared" si="62"/>
        <v>42012.76829861111</v>
      </c>
      <c r="L678" s="12">
        <f t="shared" si="63"/>
        <v>42042.76829861111</v>
      </c>
      <c r="M678" t="b">
        <v>0</v>
      </c>
      <c r="N678">
        <v>24</v>
      </c>
      <c r="O678" t="b">
        <v>0</v>
      </c>
      <c r="P678" t="s">
        <v>8273</v>
      </c>
      <c r="Q678" s="6">
        <f t="shared" si="60"/>
        <v>1.4710000000000001E-2</v>
      </c>
      <c r="R678" s="8">
        <f t="shared" si="61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72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2">
        <f t="shared" si="62"/>
        <v>42504.403877314813</v>
      </c>
      <c r="L679" s="12">
        <f t="shared" si="63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60"/>
        <v>0.25584000000000001</v>
      </c>
      <c r="R679" s="8">
        <f t="shared" si="61"/>
        <v>133.25</v>
      </c>
      <c r="S679" t="str">
        <f t="shared" si="64"/>
        <v>technology</v>
      </c>
      <c r="T679" t="str">
        <f t="shared" si="65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2">
        <f t="shared" si="62"/>
        <v>42481.376597222217</v>
      </c>
      <c r="L680" s="12">
        <f t="shared" si="63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60"/>
        <v>3.8206896551724136E-2</v>
      </c>
      <c r="R680" s="8">
        <f t="shared" si="61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2">
        <f t="shared" si="62"/>
        <v>42556.695706018523</v>
      </c>
      <c r="L681" s="12">
        <f t="shared" si="63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60"/>
        <v>0.15485964912280703</v>
      </c>
      <c r="R681" s="8">
        <f t="shared" si="61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57.6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2">
        <f t="shared" si="62"/>
        <v>41864.501516203702</v>
      </c>
      <c r="L682" s="12">
        <f t="shared" si="63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60"/>
        <v>0.25912000000000002</v>
      </c>
      <c r="R682" s="8">
        <f t="shared" si="61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2">
        <f t="shared" si="62"/>
        <v>42639.805601851855</v>
      </c>
      <c r="L683" s="12">
        <f t="shared" si="63"/>
        <v>42669.805601851855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60"/>
        <v>4.0000000000000002E-4</v>
      </c>
      <c r="R683" s="8">
        <f t="shared" si="61"/>
        <v>1</v>
      </c>
      <c r="S683" t="str">
        <f t="shared" si="64"/>
        <v>technology</v>
      </c>
      <c r="T683" t="str">
        <f t="shared" si="65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2">
        <f t="shared" si="62"/>
        <v>42778.765300925923</v>
      </c>
      <c r="L684" s="12">
        <f t="shared" si="63"/>
        <v>42808.723634259259</v>
      </c>
      <c r="M684" t="b">
        <v>0</v>
      </c>
      <c r="N684">
        <v>4</v>
      </c>
      <c r="O684" t="b">
        <v>0</v>
      </c>
      <c r="P684" t="s">
        <v>8273</v>
      </c>
      <c r="Q684" s="6">
        <f t="shared" si="60"/>
        <v>1.06E-3</v>
      </c>
      <c r="R684" s="8">
        <f t="shared" si="61"/>
        <v>13.25</v>
      </c>
      <c r="S684" t="str">
        <f t="shared" si="64"/>
        <v>technology</v>
      </c>
      <c r="T684" t="str">
        <f t="shared" si="65"/>
        <v>wearables</v>
      </c>
    </row>
    <row r="685" spans="1:20" ht="57.6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2">
        <f t="shared" si="62"/>
        <v>42634.900046296301</v>
      </c>
      <c r="L685" s="12">
        <f t="shared" si="63"/>
        <v>42674.900046296301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60"/>
        <v>8.5142857142857138E-3</v>
      </c>
      <c r="R685" s="8">
        <f t="shared" si="61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2">
        <f t="shared" si="62"/>
        <v>41809.473275462966</v>
      </c>
      <c r="L686" s="12">
        <f t="shared" si="63"/>
        <v>41845.125</v>
      </c>
      <c r="M686" t="b">
        <v>0</v>
      </c>
      <c r="N686">
        <v>135</v>
      </c>
      <c r="O686" t="b">
        <v>0</v>
      </c>
      <c r="P686" t="s">
        <v>8273</v>
      </c>
      <c r="Q686" s="6">
        <f t="shared" si="60"/>
        <v>7.4837500000000001E-2</v>
      </c>
      <c r="R686" s="8">
        <f t="shared" si="61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2">
        <f t="shared" si="62"/>
        <v>41971.866574074069</v>
      </c>
      <c r="L687" s="12">
        <f t="shared" si="63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60"/>
        <v>0.27650000000000002</v>
      </c>
      <c r="R687" s="8">
        <f t="shared" si="61"/>
        <v>55.3</v>
      </c>
      <c r="S687" t="str">
        <f t="shared" si="64"/>
        <v>technology</v>
      </c>
      <c r="T687" t="str">
        <f t="shared" si="65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2">
        <f t="shared" si="62"/>
        <v>42189.673263888893</v>
      </c>
      <c r="L688" s="12">
        <f t="shared" si="63"/>
        <v>42219.673263888893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60"/>
        <v>0</v>
      </c>
      <c r="R688" s="8" t="e">
        <f t="shared" si="61"/>
        <v>#DIV/0!</v>
      </c>
      <c r="S688" t="str">
        <f t="shared" si="64"/>
        <v>technology</v>
      </c>
      <c r="T688" t="str">
        <f t="shared" si="65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2">
        <f t="shared" si="62"/>
        <v>42711.750613425931</v>
      </c>
      <c r="L689" s="12">
        <f t="shared" si="63"/>
        <v>42771.750613425931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60"/>
        <v>3.5499999999999997E-2</v>
      </c>
      <c r="R689" s="8">
        <f t="shared" si="61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57.6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2">
        <f t="shared" si="62"/>
        <v>42262.104780092588</v>
      </c>
      <c r="L690" s="12">
        <f t="shared" si="63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60"/>
        <v>0.72989999999999999</v>
      </c>
      <c r="R690" s="8">
        <f t="shared" si="61"/>
        <v>405.5</v>
      </c>
      <c r="S690" t="str">
        <f t="shared" si="64"/>
        <v>technology</v>
      </c>
      <c r="T690" t="str">
        <f t="shared" si="65"/>
        <v>wearables</v>
      </c>
    </row>
    <row r="691" spans="1:20" ht="57.6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2">
        <f t="shared" si="62"/>
        <v>42675.66778935185</v>
      </c>
      <c r="L691" s="12">
        <f t="shared" si="63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6">
        <f t="shared" si="60"/>
        <v>0.57648750000000004</v>
      </c>
      <c r="R691" s="8">
        <f t="shared" si="61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2">
        <f t="shared" si="62"/>
        <v>42579.634733796294</v>
      </c>
      <c r="L692" s="12">
        <f t="shared" si="63"/>
        <v>42622.25</v>
      </c>
      <c r="M692" t="b">
        <v>0</v>
      </c>
      <c r="N692">
        <v>34</v>
      </c>
      <c r="O692" t="b">
        <v>0</v>
      </c>
      <c r="P692" t="s">
        <v>8273</v>
      </c>
      <c r="Q692" s="6">
        <f t="shared" si="60"/>
        <v>0.1234</v>
      </c>
      <c r="R692" s="8">
        <f t="shared" si="61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2">
        <f t="shared" si="62"/>
        <v>42158.028310185182</v>
      </c>
      <c r="L693" s="12">
        <f t="shared" si="63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60"/>
        <v>5.1999999999999998E-3</v>
      </c>
      <c r="R693" s="8">
        <f t="shared" si="61"/>
        <v>26</v>
      </c>
      <c r="S693" t="str">
        <f t="shared" si="64"/>
        <v>technology</v>
      </c>
      <c r="T693" t="str">
        <f t="shared" si="65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2">
        <f t="shared" si="62"/>
        <v>42696.37572916667</v>
      </c>
      <c r="L694" s="12">
        <f t="shared" si="63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60"/>
        <v>6.5299999999999997E-2</v>
      </c>
      <c r="R694" s="8">
        <f t="shared" si="61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2">
        <f t="shared" si="62"/>
        <v>42094.808182870373</v>
      </c>
      <c r="L695" s="12">
        <f t="shared" si="63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60"/>
        <v>0.35338000000000003</v>
      </c>
      <c r="R695" s="8">
        <f t="shared" si="61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57.6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2">
        <f t="shared" si="62"/>
        <v>42737.663877314815</v>
      </c>
      <c r="L696" s="12">
        <f t="shared" si="63"/>
        <v>42767.663877314815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60"/>
        <v>3.933333333333333E-3</v>
      </c>
      <c r="R696" s="8">
        <f t="shared" si="61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2">
        <f t="shared" si="62"/>
        <v>41913.521064814813</v>
      </c>
      <c r="L697" s="12">
        <f t="shared" si="63"/>
        <v>41943.521064814813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60"/>
        <v>1.06E-2</v>
      </c>
      <c r="R697" s="8">
        <f t="shared" si="61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2">
        <f t="shared" si="62"/>
        <v>41815.927106481482</v>
      </c>
      <c r="L698" s="12">
        <f t="shared" si="63"/>
        <v>41845.927106481482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60"/>
        <v>5.7142857142857145E-6</v>
      </c>
      <c r="R698" s="8">
        <f t="shared" si="61"/>
        <v>1</v>
      </c>
      <c r="S698" t="str">
        <f t="shared" si="64"/>
        <v>technology</v>
      </c>
      <c r="T698" t="str">
        <f t="shared" si="65"/>
        <v>wearables</v>
      </c>
    </row>
    <row r="699" spans="1:20" ht="57.6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2">
        <f t="shared" si="62"/>
        <v>42388.523020833338</v>
      </c>
      <c r="L699" s="12">
        <f t="shared" si="63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60"/>
        <v>0.46379999999999999</v>
      </c>
      <c r="R699" s="8">
        <f t="shared" si="61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2">
        <f t="shared" si="62"/>
        <v>41866.931076388893</v>
      </c>
      <c r="L700" s="12">
        <f t="shared" si="63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6">
        <f t="shared" si="60"/>
        <v>0.15390000000000001</v>
      </c>
      <c r="R700" s="8">
        <f t="shared" si="61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2">
        <f t="shared" si="62"/>
        <v>41563.485509259262</v>
      </c>
      <c r="L701" s="12">
        <f t="shared" si="63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6">
        <f t="shared" si="60"/>
        <v>0.824221076923077</v>
      </c>
      <c r="R701" s="8">
        <f t="shared" si="61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57.6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2">
        <f t="shared" si="62"/>
        <v>42715.688437500001</v>
      </c>
      <c r="L702" s="12">
        <f t="shared" si="63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60"/>
        <v>2.6866666666666667E-2</v>
      </c>
      <c r="R702" s="8">
        <f t="shared" si="61"/>
        <v>13</v>
      </c>
      <c r="S702" t="str">
        <f t="shared" si="64"/>
        <v>technology</v>
      </c>
      <c r="T702" t="str">
        <f t="shared" si="65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2">
        <f t="shared" si="62"/>
        <v>41813.662962962961</v>
      </c>
      <c r="L703" s="12">
        <f t="shared" si="63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60"/>
        <v>0.26600000000000001</v>
      </c>
      <c r="R703" s="8">
        <f t="shared" si="61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2">
        <f t="shared" si="62"/>
        <v>42668.726701388892</v>
      </c>
      <c r="L704" s="12">
        <f t="shared" si="63"/>
        <v>42698.768368055556</v>
      </c>
      <c r="M704" t="b">
        <v>0</v>
      </c>
      <c r="N704">
        <v>37</v>
      </c>
      <c r="O704" t="b">
        <v>0</v>
      </c>
      <c r="P704" t="s">
        <v>8273</v>
      </c>
      <c r="Q704" s="6">
        <f t="shared" si="60"/>
        <v>0.30813400000000002</v>
      </c>
      <c r="R704" s="8">
        <f t="shared" si="61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2">
        <f t="shared" si="62"/>
        <v>42711.950798611113</v>
      </c>
      <c r="L705" s="12">
        <f t="shared" si="63"/>
        <v>42766.98055555555</v>
      </c>
      <c r="M705" t="b">
        <v>0</v>
      </c>
      <c r="N705">
        <v>7</v>
      </c>
      <c r="O705" t="b">
        <v>0</v>
      </c>
      <c r="P705" t="s">
        <v>8273</v>
      </c>
      <c r="Q705" s="6">
        <f t="shared" si="60"/>
        <v>5.5800000000000002E-2</v>
      </c>
      <c r="R705" s="8">
        <f t="shared" si="61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2">
        <f t="shared" si="62"/>
        <v>42726.192916666667</v>
      </c>
      <c r="L706" s="12">
        <f t="shared" si="63"/>
        <v>42786.192916666667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ref="Q706:Q769" si="66">E706/D706</f>
        <v>8.7454545454545458E-3</v>
      </c>
      <c r="R706" s="8">
        <f t="shared" ref="R706:R769" si="67">E706/N706</f>
        <v>120.25</v>
      </c>
      <c r="S706" t="str">
        <f t="shared" si="64"/>
        <v>technology</v>
      </c>
      <c r="T706" t="str">
        <f t="shared" si="65"/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2">
        <f t="shared" ref="K707:K770" si="68">(J707/86400)+DATE(1970,1,1)</f>
        <v>42726.491643518515</v>
      </c>
      <c r="L707" s="12">
        <f t="shared" ref="L707:L770" si="69">(I707/86400)+DATE(1970,1,1)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si="66"/>
        <v>9.7699999999999992E-3</v>
      </c>
      <c r="R707" s="8">
        <f t="shared" si="67"/>
        <v>195.4</v>
      </c>
      <c r="S707" t="str">
        <f t="shared" ref="S707:S770" si="70">LEFT(P707,FIND("/",P707)-1)</f>
        <v>technology</v>
      </c>
      <c r="T707" t="str">
        <f t="shared" ref="T707:T770" si="71">RIGHT(P707,LEN(P707)-FIND("/",P707))</f>
        <v>wearables</v>
      </c>
    </row>
    <row r="708" spans="1:20" ht="57.6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2">
        <f t="shared" si="68"/>
        <v>42676.995173611111</v>
      </c>
      <c r="L708" s="12">
        <f t="shared" si="69"/>
        <v>42718.777083333334</v>
      </c>
      <c r="M708" t="b">
        <v>0</v>
      </c>
      <c r="N708">
        <v>0</v>
      </c>
      <c r="O708" t="b">
        <v>0</v>
      </c>
      <c r="P708" t="s">
        <v>8273</v>
      </c>
      <c r="Q708" s="6">
        <f t="shared" si="66"/>
        <v>0</v>
      </c>
      <c r="R708" s="8" t="e">
        <f t="shared" si="67"/>
        <v>#DIV/0!</v>
      </c>
      <c r="S708" t="str">
        <f t="shared" si="70"/>
        <v>technology</v>
      </c>
      <c r="T708" t="str">
        <f t="shared" si="71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2">
        <f t="shared" si="68"/>
        <v>42696.663506944446</v>
      </c>
      <c r="L709" s="12">
        <f t="shared" si="69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66"/>
        <v>0.78927352941176465</v>
      </c>
      <c r="R709" s="8">
        <f t="shared" si="67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2">
        <f t="shared" si="68"/>
        <v>41835.581018518518</v>
      </c>
      <c r="L710" s="12">
        <f t="shared" si="69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66"/>
        <v>0.22092500000000001</v>
      </c>
      <c r="R710" s="8">
        <f t="shared" si="67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2">
        <f t="shared" si="68"/>
        <v>41948.041192129633</v>
      </c>
      <c r="L711" s="12">
        <f t="shared" si="69"/>
        <v>41978.041192129633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66"/>
        <v>4.0666666666666663E-3</v>
      </c>
      <c r="R711" s="8">
        <f t="shared" si="67"/>
        <v>30.5</v>
      </c>
      <c r="S711" t="str">
        <f t="shared" si="70"/>
        <v>technology</v>
      </c>
      <c r="T711" t="str">
        <f t="shared" si="71"/>
        <v>wearables</v>
      </c>
    </row>
    <row r="712" spans="1:20" ht="43.2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2">
        <f t="shared" si="68"/>
        <v>41837.984976851854</v>
      </c>
      <c r="L712" s="12">
        <f t="shared" si="69"/>
        <v>41871.030555555553</v>
      </c>
      <c r="M712" t="b">
        <v>0</v>
      </c>
      <c r="N712">
        <v>0</v>
      </c>
      <c r="O712" t="b">
        <v>0</v>
      </c>
      <c r="P712" t="s">
        <v>8273</v>
      </c>
      <c r="Q712" s="6">
        <f t="shared" si="66"/>
        <v>0</v>
      </c>
      <c r="R712" s="8" t="e">
        <f t="shared" si="67"/>
        <v>#DIV/0!</v>
      </c>
      <c r="S712" t="str">
        <f t="shared" si="70"/>
        <v>technology</v>
      </c>
      <c r="T712" t="str">
        <f t="shared" si="71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2">
        <f t="shared" si="68"/>
        <v>42678.459120370375</v>
      </c>
      <c r="L713" s="12">
        <f t="shared" si="69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6">
        <f t="shared" si="66"/>
        <v>0.33790999999999999</v>
      </c>
      <c r="R713" s="8">
        <f t="shared" si="67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2">
        <f t="shared" si="68"/>
        <v>42384.680925925924</v>
      </c>
      <c r="L714" s="12">
        <f t="shared" si="69"/>
        <v>42414.680925925924</v>
      </c>
      <c r="M714" t="b">
        <v>0</v>
      </c>
      <c r="N714">
        <v>4</v>
      </c>
      <c r="O714" t="b">
        <v>0</v>
      </c>
      <c r="P714" t="s">
        <v>8273</v>
      </c>
      <c r="Q714" s="6">
        <f t="shared" si="66"/>
        <v>2.1649484536082476E-3</v>
      </c>
      <c r="R714" s="8">
        <f t="shared" si="67"/>
        <v>26.25</v>
      </c>
      <c r="S714" t="str">
        <f t="shared" si="70"/>
        <v>technology</v>
      </c>
      <c r="T714" t="str">
        <f t="shared" si="71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2">
        <f t="shared" si="68"/>
        <v>42496.529305555552</v>
      </c>
      <c r="L715" s="12">
        <f t="shared" si="69"/>
        <v>42526.529305555552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66"/>
        <v>7.9600000000000001E-3</v>
      </c>
      <c r="R715" s="8">
        <f t="shared" si="67"/>
        <v>199</v>
      </c>
      <c r="S715" t="str">
        <f t="shared" si="70"/>
        <v>technology</v>
      </c>
      <c r="T715" t="str">
        <f t="shared" si="71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2">
        <f t="shared" si="68"/>
        <v>42734.787986111114</v>
      </c>
      <c r="L716" s="12">
        <f t="shared" si="69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66"/>
        <v>0.14993333333333334</v>
      </c>
      <c r="R716" s="8">
        <f t="shared" si="67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2">
        <f t="shared" si="68"/>
        <v>42273.090740740736</v>
      </c>
      <c r="L717" s="12">
        <f t="shared" si="69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6">
        <f t="shared" si="66"/>
        <v>5.0509090909090906E-2</v>
      </c>
      <c r="R717" s="8">
        <f t="shared" si="67"/>
        <v>115.75</v>
      </c>
      <c r="S717" t="str">
        <f t="shared" si="70"/>
        <v>technology</v>
      </c>
      <c r="T717" t="str">
        <f t="shared" si="71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2">
        <f t="shared" si="68"/>
        <v>41940.658645833333</v>
      </c>
      <c r="L718" s="12">
        <f t="shared" si="69"/>
        <v>41974</v>
      </c>
      <c r="M718" t="b">
        <v>0</v>
      </c>
      <c r="N718">
        <v>16</v>
      </c>
      <c r="O718" t="b">
        <v>0</v>
      </c>
      <c r="P718" t="s">
        <v>8273</v>
      </c>
      <c r="Q718" s="6">
        <f t="shared" si="66"/>
        <v>0.10214285714285715</v>
      </c>
      <c r="R718" s="8">
        <f t="shared" si="67"/>
        <v>44.6875</v>
      </c>
      <c r="S718" t="str">
        <f t="shared" si="70"/>
        <v>technology</v>
      </c>
      <c r="T718" t="str">
        <f t="shared" si="71"/>
        <v>wearables</v>
      </c>
    </row>
    <row r="719" spans="1:20" ht="28.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2">
        <f t="shared" si="68"/>
        <v>41857.854189814811</v>
      </c>
      <c r="L719" s="12">
        <f t="shared" si="69"/>
        <v>41887.854189814811</v>
      </c>
      <c r="M719" t="b">
        <v>0</v>
      </c>
      <c r="N719">
        <v>4</v>
      </c>
      <c r="O719" t="b">
        <v>0</v>
      </c>
      <c r="P719" t="s">
        <v>8273</v>
      </c>
      <c r="Q719" s="6">
        <f t="shared" si="66"/>
        <v>3.0500000000000002E-3</v>
      </c>
      <c r="R719" s="8">
        <f t="shared" si="67"/>
        <v>76.25</v>
      </c>
      <c r="S719" t="str">
        <f t="shared" si="70"/>
        <v>technology</v>
      </c>
      <c r="T719" t="str">
        <f t="shared" si="71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2">
        <f t="shared" si="68"/>
        <v>42752.845451388886</v>
      </c>
      <c r="L720" s="12">
        <f t="shared" si="69"/>
        <v>42784.249305555553</v>
      </c>
      <c r="M720" t="b">
        <v>0</v>
      </c>
      <c r="N720">
        <v>4</v>
      </c>
      <c r="O720" t="b">
        <v>0</v>
      </c>
      <c r="P720" t="s">
        <v>8273</v>
      </c>
      <c r="Q720" s="6">
        <f t="shared" si="66"/>
        <v>7.4999999999999997E-3</v>
      </c>
      <c r="R720" s="8">
        <f t="shared" si="67"/>
        <v>22.5</v>
      </c>
      <c r="S720" t="str">
        <f t="shared" si="70"/>
        <v>technology</v>
      </c>
      <c r="T720" t="str">
        <f t="shared" si="71"/>
        <v>wearables</v>
      </c>
    </row>
    <row r="721" spans="1:20" ht="57.6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2">
        <f t="shared" si="68"/>
        <v>42409.040231481486</v>
      </c>
      <c r="L721" s="12">
        <f t="shared" si="69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66"/>
        <v>1.2933333333333333E-2</v>
      </c>
      <c r="R721" s="8">
        <f t="shared" si="67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2">
        <f t="shared" si="68"/>
        <v>40909.649201388893</v>
      </c>
      <c r="L722" s="12">
        <f t="shared" si="69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66"/>
        <v>1.4394736842105262</v>
      </c>
      <c r="R722" s="8">
        <f t="shared" si="67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2">
        <f t="shared" si="68"/>
        <v>41807.571840277778</v>
      </c>
      <c r="L723" s="12">
        <f t="shared" si="69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66"/>
        <v>1.2210975609756098</v>
      </c>
      <c r="R723" s="8">
        <f t="shared" si="67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57.6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2">
        <f t="shared" si="68"/>
        <v>40977.805300925924</v>
      </c>
      <c r="L724" s="12">
        <f t="shared" si="69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6">
        <f t="shared" si="66"/>
        <v>1.3202400000000001</v>
      </c>
      <c r="R724" s="8">
        <f t="shared" si="67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2">
        <f t="shared" si="68"/>
        <v>42184.81653935185</v>
      </c>
      <c r="L725" s="12">
        <f t="shared" si="69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6">
        <f t="shared" si="66"/>
        <v>1.0938000000000001</v>
      </c>
      <c r="R725" s="8">
        <f t="shared" si="67"/>
        <v>54.69</v>
      </c>
      <c r="S725" t="str">
        <f t="shared" si="70"/>
        <v>publishing</v>
      </c>
      <c r="T725" t="str">
        <f t="shared" si="71"/>
        <v>nonfiction</v>
      </c>
    </row>
    <row r="726" spans="1:20" ht="57.6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2">
        <f t="shared" si="68"/>
        <v>40694.638460648144</v>
      </c>
      <c r="L726" s="12">
        <f t="shared" si="69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66"/>
        <v>1.0547157142857144</v>
      </c>
      <c r="R726" s="8">
        <f t="shared" si="67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2">
        <f t="shared" si="68"/>
        <v>42321.626296296294</v>
      </c>
      <c r="L727" s="12">
        <f t="shared" si="69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66"/>
        <v>1.0035000000000001</v>
      </c>
      <c r="R727" s="8">
        <f t="shared" si="67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2">
        <f t="shared" si="68"/>
        <v>41346.042673611111</v>
      </c>
      <c r="L728" s="12">
        <f t="shared" si="69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66"/>
        <v>1.014</v>
      </c>
      <c r="R728" s="8">
        <f t="shared" si="67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2">
        <f t="shared" si="68"/>
        <v>41247.020243055558</v>
      </c>
      <c r="L729" s="12">
        <f t="shared" si="69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6">
        <f t="shared" si="66"/>
        <v>1.5551428571428572</v>
      </c>
      <c r="R729" s="8">
        <f t="shared" si="67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2">
        <f t="shared" si="68"/>
        <v>40731.837465277778</v>
      </c>
      <c r="L730" s="12">
        <f t="shared" si="69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66"/>
        <v>1.05566</v>
      </c>
      <c r="R730" s="8">
        <f t="shared" si="67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2">
        <f t="shared" si="68"/>
        <v>41111.185891203706</v>
      </c>
      <c r="L731" s="12">
        <f t="shared" si="69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66"/>
        <v>1.3065</v>
      </c>
      <c r="R731" s="8">
        <f t="shared" si="67"/>
        <v>43.55</v>
      </c>
      <c r="S731" t="str">
        <f t="shared" si="70"/>
        <v>publishing</v>
      </c>
      <c r="T731" t="str">
        <f t="shared" si="71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2">
        <f t="shared" si="68"/>
        <v>40854.745266203703</v>
      </c>
      <c r="L732" s="12">
        <f t="shared" si="69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66"/>
        <v>1.3219000000000001</v>
      </c>
      <c r="R732" s="8">
        <f t="shared" si="67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2">
        <f t="shared" si="68"/>
        <v>40879.795682870368</v>
      </c>
      <c r="L733" s="12">
        <f t="shared" si="69"/>
        <v>40930.25</v>
      </c>
      <c r="M733" t="b">
        <v>0</v>
      </c>
      <c r="N733">
        <v>71</v>
      </c>
      <c r="O733" t="b">
        <v>1</v>
      </c>
      <c r="P733" t="s">
        <v>8274</v>
      </c>
      <c r="Q733" s="6">
        <f t="shared" si="66"/>
        <v>1.26</v>
      </c>
      <c r="R733" s="8">
        <f t="shared" si="67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2">
        <f t="shared" si="68"/>
        <v>41486.424317129626</v>
      </c>
      <c r="L734" s="12">
        <f t="shared" si="69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66"/>
        <v>1.6</v>
      </c>
      <c r="R734" s="8">
        <f t="shared" si="67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2">
        <f t="shared" si="68"/>
        <v>41598.420046296298</v>
      </c>
      <c r="L735" s="12">
        <f t="shared" si="69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66"/>
        <v>1.2048000000000001</v>
      </c>
      <c r="R735" s="8">
        <f t="shared" si="67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2">
        <f t="shared" si="68"/>
        <v>42102.164583333331</v>
      </c>
      <c r="L736" s="12">
        <f t="shared" si="69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6">
        <f t="shared" si="66"/>
        <v>1.2552941176470589</v>
      </c>
      <c r="R736" s="8">
        <f t="shared" si="67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2">
        <f t="shared" si="68"/>
        <v>41946.029467592591</v>
      </c>
      <c r="L737" s="12">
        <f t="shared" si="69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6">
        <f t="shared" si="66"/>
        <v>1.1440638297872341</v>
      </c>
      <c r="R737" s="8">
        <f t="shared" si="67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2">
        <f t="shared" si="68"/>
        <v>41579.734259259261</v>
      </c>
      <c r="L738" s="12">
        <f t="shared" si="69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6">
        <f t="shared" si="66"/>
        <v>3.151388888888889</v>
      </c>
      <c r="R738" s="8">
        <f t="shared" si="67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57.6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2">
        <f t="shared" si="68"/>
        <v>41667.275312500002</v>
      </c>
      <c r="L739" s="12">
        <f t="shared" si="69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6">
        <f t="shared" si="66"/>
        <v>1.224</v>
      </c>
      <c r="R739" s="8">
        <f t="shared" si="67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2">
        <f t="shared" si="68"/>
        <v>41943.604097222225</v>
      </c>
      <c r="L740" s="12">
        <f t="shared" si="69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6">
        <f t="shared" si="66"/>
        <v>1.0673333333333332</v>
      </c>
      <c r="R740" s="8">
        <f t="shared" si="67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2">
        <f t="shared" si="68"/>
        <v>41829.502650462964</v>
      </c>
      <c r="L741" s="12">
        <f t="shared" si="69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66"/>
        <v>1.5833333333333333</v>
      </c>
      <c r="R741" s="8">
        <f t="shared" si="67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2">
        <f t="shared" si="68"/>
        <v>42162.146782407406</v>
      </c>
      <c r="L742" s="12">
        <f t="shared" si="69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66"/>
        <v>1.0740000000000001</v>
      </c>
      <c r="R742" s="8">
        <f t="shared" si="67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2">
        <f t="shared" si="68"/>
        <v>41401.648217592592</v>
      </c>
      <c r="L743" s="12">
        <f t="shared" si="69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66"/>
        <v>1.0226</v>
      </c>
      <c r="R743" s="8">
        <f t="shared" si="67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2">
        <f t="shared" si="68"/>
        <v>41689.917962962965</v>
      </c>
      <c r="L744" s="12">
        <f t="shared" si="69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6">
        <f t="shared" si="66"/>
        <v>1.1071428571428572</v>
      </c>
      <c r="R744" s="8">
        <f t="shared" si="67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2">
        <f t="shared" si="68"/>
        <v>40990.709317129629</v>
      </c>
      <c r="L745" s="12">
        <f t="shared" si="69"/>
        <v>41015.875</v>
      </c>
      <c r="M745" t="b">
        <v>0</v>
      </c>
      <c r="N745">
        <v>15</v>
      </c>
      <c r="O745" t="b">
        <v>1</v>
      </c>
      <c r="P745" t="s">
        <v>8274</v>
      </c>
      <c r="Q745" s="6">
        <f t="shared" si="66"/>
        <v>1.48</v>
      </c>
      <c r="R745" s="8">
        <f t="shared" si="67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2">
        <f t="shared" si="68"/>
        <v>41226.95721064815</v>
      </c>
      <c r="L746" s="12">
        <f t="shared" si="69"/>
        <v>41256.95721064815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66"/>
        <v>1.0232000000000001</v>
      </c>
      <c r="R746" s="8">
        <f t="shared" si="67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57.6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2">
        <f t="shared" si="68"/>
        <v>41367.572280092594</v>
      </c>
      <c r="L747" s="12">
        <f t="shared" si="69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66"/>
        <v>1.7909909909909909</v>
      </c>
      <c r="R747" s="8">
        <f t="shared" si="67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2">
        <f t="shared" si="68"/>
        <v>41157.042928240742</v>
      </c>
      <c r="L748" s="12">
        <f t="shared" si="69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6">
        <f t="shared" si="66"/>
        <v>1.1108135252761968</v>
      </c>
      <c r="R748" s="8">
        <f t="shared" si="67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2">
        <f t="shared" si="68"/>
        <v>41988.548831018517</v>
      </c>
      <c r="L749" s="12">
        <f t="shared" si="69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6">
        <f t="shared" si="66"/>
        <v>1.0004285714285714</v>
      </c>
      <c r="R749" s="8">
        <f t="shared" si="67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2">
        <f t="shared" si="68"/>
        <v>41831.846828703703</v>
      </c>
      <c r="L750" s="12">
        <f t="shared" si="69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66"/>
        <v>1.0024999999999999</v>
      </c>
      <c r="R750" s="8">
        <f t="shared" si="67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2">
        <f t="shared" si="68"/>
        <v>42733.94131944445</v>
      </c>
      <c r="L751" s="12">
        <f t="shared" si="69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66"/>
        <v>1.0556000000000001</v>
      </c>
      <c r="R751" s="8">
        <f t="shared" si="67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2">
        <f t="shared" si="68"/>
        <v>41299.878148148149</v>
      </c>
      <c r="L752" s="12">
        <f t="shared" si="69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66"/>
        <v>1.0258775877587758</v>
      </c>
      <c r="R752" s="8">
        <f t="shared" si="67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2">
        <f t="shared" si="68"/>
        <v>40713.630497685182</v>
      </c>
      <c r="L753" s="12">
        <f t="shared" si="69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66"/>
        <v>1.1850000000000001</v>
      </c>
      <c r="R753" s="8">
        <f t="shared" si="67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2">
        <f t="shared" si="68"/>
        <v>42639.421493055561</v>
      </c>
      <c r="L754" s="12">
        <f t="shared" si="69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6">
        <f t="shared" si="66"/>
        <v>1.117</v>
      </c>
      <c r="R754" s="8">
        <f t="shared" si="67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2">
        <f t="shared" si="68"/>
        <v>42019.590173611112</v>
      </c>
      <c r="L755" s="12">
        <f t="shared" si="69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66"/>
        <v>1.28</v>
      </c>
      <c r="R755" s="8">
        <f t="shared" si="67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57.6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2">
        <f t="shared" si="68"/>
        <v>41249.749085648145</v>
      </c>
      <c r="L756" s="12">
        <f t="shared" si="69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66"/>
        <v>1.0375000000000001</v>
      </c>
      <c r="R756" s="8">
        <f t="shared" si="67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2">
        <f t="shared" si="68"/>
        <v>41383.605057870373</v>
      </c>
      <c r="L757" s="12">
        <f t="shared" si="69"/>
        <v>41414.02847222222</v>
      </c>
      <c r="M757" t="b">
        <v>0</v>
      </c>
      <c r="N757">
        <v>68</v>
      </c>
      <c r="O757" t="b">
        <v>1</v>
      </c>
      <c r="P757" t="s">
        <v>8274</v>
      </c>
      <c r="Q757" s="6">
        <f t="shared" si="66"/>
        <v>1.0190760000000001</v>
      </c>
      <c r="R757" s="8">
        <f t="shared" si="67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2">
        <f t="shared" si="68"/>
        <v>40590.766886574071</v>
      </c>
      <c r="L758" s="12">
        <f t="shared" si="69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6">
        <f t="shared" si="66"/>
        <v>1.177142857142857</v>
      </c>
      <c r="R758" s="8">
        <f t="shared" si="67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2">
        <f t="shared" si="68"/>
        <v>41235.054560185185</v>
      </c>
      <c r="L759" s="12">
        <f t="shared" si="69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66"/>
        <v>2.38</v>
      </c>
      <c r="R759" s="8">
        <f t="shared" si="67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43.2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2">
        <f t="shared" si="68"/>
        <v>40429.836435185185</v>
      </c>
      <c r="L760" s="12">
        <f t="shared" si="69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66"/>
        <v>1.02</v>
      </c>
      <c r="R760" s="8">
        <f t="shared" si="67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2">
        <f t="shared" si="68"/>
        <v>41789.330312500002</v>
      </c>
      <c r="L761" s="12">
        <f t="shared" si="69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66"/>
        <v>1.0192000000000001</v>
      </c>
      <c r="R761" s="8">
        <f t="shared" si="67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2">
        <f t="shared" si="68"/>
        <v>42670.764039351852</v>
      </c>
      <c r="L762" s="12">
        <f t="shared" si="69"/>
        <v>42700.805706018524</v>
      </c>
      <c r="M762" t="b">
        <v>0</v>
      </c>
      <c r="N762">
        <v>0</v>
      </c>
      <c r="O762" t="b">
        <v>0</v>
      </c>
      <c r="P762" t="s">
        <v>8275</v>
      </c>
      <c r="Q762" s="6">
        <f t="shared" si="66"/>
        <v>0</v>
      </c>
      <c r="R762" s="8" t="e">
        <f t="shared" si="67"/>
        <v>#DIV/0!</v>
      </c>
      <c r="S762" t="str">
        <f t="shared" si="70"/>
        <v>publishing</v>
      </c>
      <c r="T762" t="str">
        <f t="shared" si="71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2">
        <f t="shared" si="68"/>
        <v>41642.751458333332</v>
      </c>
      <c r="L763" s="12">
        <f t="shared" si="69"/>
        <v>41672.751458333332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66"/>
        <v>4.7E-2</v>
      </c>
      <c r="R763" s="8">
        <f t="shared" si="67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2">
        <f t="shared" si="68"/>
        <v>42690.858449074076</v>
      </c>
      <c r="L764" s="12">
        <f t="shared" si="69"/>
        <v>42708.25</v>
      </c>
      <c r="M764" t="b">
        <v>0</v>
      </c>
      <c r="N764">
        <v>0</v>
      </c>
      <c r="O764" t="b">
        <v>0</v>
      </c>
      <c r="P764" t="s">
        <v>8275</v>
      </c>
      <c r="Q764" s="6">
        <f t="shared" si="66"/>
        <v>0</v>
      </c>
      <c r="R764" s="8" t="e">
        <f t="shared" si="67"/>
        <v>#DIV/0!</v>
      </c>
      <c r="S764" t="str">
        <f t="shared" si="70"/>
        <v>publishing</v>
      </c>
      <c r="T764" t="str">
        <f t="shared" si="71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2">
        <f t="shared" si="68"/>
        <v>41471.446851851855</v>
      </c>
      <c r="L765" s="12">
        <f t="shared" si="69"/>
        <v>41501.446851851855</v>
      </c>
      <c r="M765" t="b">
        <v>0</v>
      </c>
      <c r="N765">
        <v>1</v>
      </c>
      <c r="O765" t="b">
        <v>0</v>
      </c>
      <c r="P765" t="s">
        <v>8275</v>
      </c>
      <c r="Q765" s="6">
        <f t="shared" si="66"/>
        <v>1.1655011655011655E-3</v>
      </c>
      <c r="R765" s="8">
        <f t="shared" si="67"/>
        <v>5</v>
      </c>
      <c r="S765" t="str">
        <f t="shared" si="70"/>
        <v>publishing</v>
      </c>
      <c r="T765" t="str">
        <f t="shared" si="71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2">
        <f t="shared" si="68"/>
        <v>42227.173159722224</v>
      </c>
      <c r="L766" s="12">
        <f t="shared" si="69"/>
        <v>42257.173159722224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66"/>
        <v>0</v>
      </c>
      <c r="R766" s="8" t="e">
        <f t="shared" si="67"/>
        <v>#DIV/0!</v>
      </c>
      <c r="S766" t="str">
        <f t="shared" si="70"/>
        <v>publishing</v>
      </c>
      <c r="T766" t="str">
        <f t="shared" si="71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2">
        <f t="shared" si="68"/>
        <v>41901.542638888888</v>
      </c>
      <c r="L767" s="12">
        <f t="shared" si="69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66"/>
        <v>0.36014285714285715</v>
      </c>
      <c r="R767" s="8">
        <f t="shared" si="67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57.6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2">
        <f t="shared" si="68"/>
        <v>42021.783368055556</v>
      </c>
      <c r="L768" s="12">
        <f t="shared" si="69"/>
        <v>42051.783368055556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66"/>
        <v>0</v>
      </c>
      <c r="R768" s="8" t="e">
        <f t="shared" si="67"/>
        <v>#DIV/0!</v>
      </c>
      <c r="S768" t="str">
        <f t="shared" si="70"/>
        <v>publishing</v>
      </c>
      <c r="T768" t="str">
        <f t="shared" si="71"/>
        <v>fiction</v>
      </c>
    </row>
    <row r="769" spans="1:20" ht="72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2">
        <f t="shared" si="68"/>
        <v>42115.143634259264</v>
      </c>
      <c r="L769" s="12">
        <f t="shared" si="69"/>
        <v>42145.143634259264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66"/>
        <v>3.5400000000000001E-2</v>
      </c>
      <c r="R769" s="8">
        <f t="shared" si="67"/>
        <v>59</v>
      </c>
      <c r="S769" t="str">
        <f t="shared" si="70"/>
        <v>publishing</v>
      </c>
      <c r="T769" t="str">
        <f t="shared" si="71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2">
        <f t="shared" si="68"/>
        <v>41594.207060185188</v>
      </c>
      <c r="L770" s="12">
        <f t="shared" si="69"/>
        <v>41624.207060185188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ref="Q770:Q833" si="72">E770/D770</f>
        <v>0</v>
      </c>
      <c r="R770" s="8" t="e">
        <f t="shared" ref="R770:R833" si="73">E770/N770</f>
        <v>#DIV/0!</v>
      </c>
      <c r="S770" t="str">
        <f t="shared" si="70"/>
        <v>publishing</v>
      </c>
      <c r="T770" t="str">
        <f t="shared" si="71"/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2">
        <f t="shared" ref="K771:K834" si="74">(J771/86400)+DATE(1970,1,1)</f>
        <v>41604.996458333335</v>
      </c>
      <c r="L771" s="12">
        <f t="shared" ref="L771:L834" si="75">(I771/86400)+DATE(1970,1,1)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si="72"/>
        <v>0.41399999999999998</v>
      </c>
      <c r="R771" s="8">
        <f t="shared" si="73"/>
        <v>31.846153846153847</v>
      </c>
      <c r="S771" t="str">
        <f t="shared" ref="S771:S834" si="76">LEFT(P771,FIND("/",P771)-1)</f>
        <v>publishing</v>
      </c>
      <c r="T771" t="str">
        <f t="shared" ref="T771:T834" si="77">RIGHT(P771,LEN(P771)-FIND("/",P771))</f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2">
        <f t="shared" si="74"/>
        <v>41289.9996412037</v>
      </c>
      <c r="L772" s="12">
        <f t="shared" si="75"/>
        <v>41329.9996412037</v>
      </c>
      <c r="M772" t="b">
        <v>0</v>
      </c>
      <c r="N772">
        <v>0</v>
      </c>
      <c r="O772" t="b">
        <v>0</v>
      </c>
      <c r="P772" t="s">
        <v>8275</v>
      </c>
      <c r="Q772" s="6">
        <f t="shared" si="72"/>
        <v>0</v>
      </c>
      <c r="R772" s="8" t="e">
        <f t="shared" si="73"/>
        <v>#DIV/0!</v>
      </c>
      <c r="S772" t="str">
        <f t="shared" si="76"/>
        <v>publishing</v>
      </c>
      <c r="T772" t="str">
        <f t="shared" si="77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2">
        <f t="shared" si="74"/>
        <v>42349.824097222227</v>
      </c>
      <c r="L773" s="12">
        <f t="shared" si="75"/>
        <v>42399.824097222227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72"/>
        <v>2.631578947368421E-4</v>
      </c>
      <c r="R773" s="8">
        <f t="shared" si="73"/>
        <v>10</v>
      </c>
      <c r="S773" t="str">
        <f t="shared" si="76"/>
        <v>publishing</v>
      </c>
      <c r="T773" t="str">
        <f t="shared" si="77"/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2">
        <f t="shared" si="74"/>
        <v>40068.056932870371</v>
      </c>
      <c r="L774" s="12">
        <f t="shared" si="75"/>
        <v>40118.165972222225</v>
      </c>
      <c r="M774" t="b">
        <v>0</v>
      </c>
      <c r="N774">
        <v>1</v>
      </c>
      <c r="O774" t="b">
        <v>0</v>
      </c>
      <c r="P774" t="s">
        <v>8275</v>
      </c>
      <c r="Q774" s="6">
        <f t="shared" si="72"/>
        <v>3.3333333333333333E-2</v>
      </c>
      <c r="R774" s="8">
        <f t="shared" si="73"/>
        <v>50</v>
      </c>
      <c r="S774" t="str">
        <f t="shared" si="76"/>
        <v>publishing</v>
      </c>
      <c r="T774" t="str">
        <f t="shared" si="77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2">
        <f t="shared" si="74"/>
        <v>42100.735937500001</v>
      </c>
      <c r="L775" s="12">
        <f t="shared" si="75"/>
        <v>42134.959027777775</v>
      </c>
      <c r="M775" t="b">
        <v>0</v>
      </c>
      <c r="N775">
        <v>2</v>
      </c>
      <c r="O775" t="b">
        <v>0</v>
      </c>
      <c r="P775" t="s">
        <v>8275</v>
      </c>
      <c r="Q775" s="6">
        <f t="shared" si="72"/>
        <v>8.5129023676509714E-3</v>
      </c>
      <c r="R775" s="8">
        <f t="shared" si="73"/>
        <v>16</v>
      </c>
      <c r="S775" t="str">
        <f t="shared" si="76"/>
        <v>publishing</v>
      </c>
      <c r="T775" t="str">
        <f t="shared" si="77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2">
        <f t="shared" si="74"/>
        <v>41663.780300925922</v>
      </c>
      <c r="L776" s="12">
        <f t="shared" si="75"/>
        <v>41693.780300925922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72"/>
        <v>0.70199999999999996</v>
      </c>
      <c r="R776" s="8">
        <f t="shared" si="73"/>
        <v>39</v>
      </c>
      <c r="S776" t="str">
        <f t="shared" si="76"/>
        <v>publishing</v>
      </c>
      <c r="T776" t="str">
        <f t="shared" si="77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2">
        <f t="shared" si="74"/>
        <v>40863.060127314813</v>
      </c>
      <c r="L777" s="12">
        <f t="shared" si="75"/>
        <v>40893.060127314813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72"/>
        <v>1.7000000000000001E-2</v>
      </c>
      <c r="R777" s="8">
        <f t="shared" si="73"/>
        <v>34</v>
      </c>
      <c r="S777" t="str">
        <f t="shared" si="76"/>
        <v>publishing</v>
      </c>
      <c r="T777" t="str">
        <f t="shared" si="77"/>
        <v>fiction</v>
      </c>
    </row>
    <row r="778" spans="1:20" ht="57.6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2">
        <f t="shared" si="74"/>
        <v>42250.685706018514</v>
      </c>
      <c r="L778" s="12">
        <f t="shared" si="75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6">
        <f t="shared" si="72"/>
        <v>0.51400000000000001</v>
      </c>
      <c r="R778" s="8">
        <f t="shared" si="73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57.6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2">
        <f t="shared" si="74"/>
        <v>41456.981215277774</v>
      </c>
      <c r="L779" s="12">
        <f t="shared" si="75"/>
        <v>41486.981215277774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72"/>
        <v>7.0000000000000001E-3</v>
      </c>
      <c r="R779" s="8">
        <f t="shared" si="73"/>
        <v>7</v>
      </c>
      <c r="S779" t="str">
        <f t="shared" si="76"/>
        <v>publishing</v>
      </c>
      <c r="T779" t="str">
        <f t="shared" si="77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2">
        <f t="shared" si="74"/>
        <v>41729.702314814815</v>
      </c>
      <c r="L780" s="12">
        <f t="shared" si="75"/>
        <v>41759.702314814815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72"/>
        <v>4.0000000000000001E-3</v>
      </c>
      <c r="R780" s="8">
        <f t="shared" si="73"/>
        <v>2</v>
      </c>
      <c r="S780" t="str">
        <f t="shared" si="76"/>
        <v>publishing</v>
      </c>
      <c r="T780" t="str">
        <f t="shared" si="77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2">
        <f t="shared" si="74"/>
        <v>40436.68408564815</v>
      </c>
      <c r="L781" s="12">
        <f t="shared" si="75"/>
        <v>40466.166666666664</v>
      </c>
      <c r="M781" t="b">
        <v>0</v>
      </c>
      <c r="N781">
        <v>6</v>
      </c>
      <c r="O781" t="b">
        <v>0</v>
      </c>
      <c r="P781" t="s">
        <v>8275</v>
      </c>
      <c r="Q781" s="6">
        <f t="shared" si="72"/>
        <v>2.6666666666666668E-2</v>
      </c>
      <c r="R781" s="8">
        <f t="shared" si="73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2">
        <f t="shared" si="74"/>
        <v>40636.673900462964</v>
      </c>
      <c r="L782" s="12">
        <f t="shared" si="75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72"/>
        <v>1.04</v>
      </c>
      <c r="R782" s="8">
        <f t="shared" si="73"/>
        <v>38.518518518518519</v>
      </c>
      <c r="S782" t="str">
        <f t="shared" si="76"/>
        <v>music</v>
      </c>
      <c r="T782" t="str">
        <f t="shared" si="77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2">
        <f t="shared" si="74"/>
        <v>41403.000856481478</v>
      </c>
      <c r="L783" s="12">
        <f t="shared" si="75"/>
        <v>41433.000856481478</v>
      </c>
      <c r="M783" t="b">
        <v>0</v>
      </c>
      <c r="N783">
        <v>25</v>
      </c>
      <c r="O783" t="b">
        <v>1</v>
      </c>
      <c r="P783" t="s">
        <v>8276</v>
      </c>
      <c r="Q783" s="6">
        <f t="shared" si="72"/>
        <v>1.3315375</v>
      </c>
      <c r="R783" s="8">
        <f t="shared" si="73"/>
        <v>42.609200000000001</v>
      </c>
      <c r="S783" t="str">
        <f t="shared" si="76"/>
        <v>music</v>
      </c>
      <c r="T783" t="str">
        <f t="shared" si="77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2">
        <f t="shared" si="74"/>
        <v>41116.758125</v>
      </c>
      <c r="L784" s="12">
        <f t="shared" si="75"/>
        <v>41146.758125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72"/>
        <v>1</v>
      </c>
      <c r="R784" s="8">
        <f t="shared" si="73"/>
        <v>50</v>
      </c>
      <c r="S784" t="str">
        <f t="shared" si="76"/>
        <v>music</v>
      </c>
      <c r="T784" t="str">
        <f t="shared" si="77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2">
        <f t="shared" si="74"/>
        <v>40987.773715277777</v>
      </c>
      <c r="L785" s="12">
        <f t="shared" si="75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6">
        <f t="shared" si="72"/>
        <v>1.4813333333333334</v>
      </c>
      <c r="R785" s="8">
        <f t="shared" si="73"/>
        <v>63.485714285714288</v>
      </c>
      <c r="S785" t="str">
        <f t="shared" si="76"/>
        <v>music</v>
      </c>
      <c r="T785" t="str">
        <f t="shared" si="77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2">
        <f t="shared" si="74"/>
        <v>41675.149525462963</v>
      </c>
      <c r="L786" s="12">
        <f t="shared" si="75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6">
        <f t="shared" si="72"/>
        <v>1.0249999999999999</v>
      </c>
      <c r="R786" s="8">
        <f t="shared" si="73"/>
        <v>102.5</v>
      </c>
      <c r="S786" t="str">
        <f t="shared" si="76"/>
        <v>music</v>
      </c>
      <c r="T786" t="str">
        <f t="shared" si="77"/>
        <v>rock</v>
      </c>
    </row>
    <row r="787" spans="1:20" ht="57.6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2">
        <f t="shared" si="74"/>
        <v>41303.593923611115</v>
      </c>
      <c r="L787" s="12">
        <f t="shared" si="75"/>
        <v>41333.593923611115</v>
      </c>
      <c r="M787" t="b">
        <v>0</v>
      </c>
      <c r="N787">
        <v>29</v>
      </c>
      <c r="O787" t="b">
        <v>1</v>
      </c>
      <c r="P787" t="s">
        <v>8276</v>
      </c>
      <c r="Q787" s="6">
        <f t="shared" si="72"/>
        <v>1.8062799999999999</v>
      </c>
      <c r="R787" s="8">
        <f t="shared" si="73"/>
        <v>31.142758620689655</v>
      </c>
      <c r="S787" t="str">
        <f t="shared" si="76"/>
        <v>music</v>
      </c>
      <c r="T787" t="str">
        <f t="shared" si="77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2">
        <f t="shared" si="74"/>
        <v>40983.055949074071</v>
      </c>
      <c r="L788" s="12">
        <f t="shared" si="75"/>
        <v>41040.657638888893</v>
      </c>
      <c r="M788" t="b">
        <v>0</v>
      </c>
      <c r="N788">
        <v>44</v>
      </c>
      <c r="O788" t="b">
        <v>1</v>
      </c>
      <c r="P788" t="s">
        <v>8276</v>
      </c>
      <c r="Q788" s="6">
        <f t="shared" si="72"/>
        <v>1.4279999999999999</v>
      </c>
      <c r="R788" s="8">
        <f t="shared" si="73"/>
        <v>162.27272727272728</v>
      </c>
      <c r="S788" t="str">
        <f t="shared" si="76"/>
        <v>music</v>
      </c>
      <c r="T788" t="str">
        <f t="shared" si="77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2">
        <f t="shared" si="74"/>
        <v>41549.627615740741</v>
      </c>
      <c r="L789" s="12">
        <f t="shared" si="75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72"/>
        <v>1.1416666666666666</v>
      </c>
      <c r="R789" s="8">
        <f t="shared" si="73"/>
        <v>80.588235294117652</v>
      </c>
      <c r="S789" t="str">
        <f t="shared" si="76"/>
        <v>music</v>
      </c>
      <c r="T789" t="str">
        <f t="shared" si="77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2">
        <f t="shared" si="74"/>
        <v>41059.006805555553</v>
      </c>
      <c r="L790" s="12">
        <f t="shared" si="75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6">
        <f t="shared" si="72"/>
        <v>2.03505</v>
      </c>
      <c r="R790" s="8">
        <f t="shared" si="73"/>
        <v>59.85441176470588</v>
      </c>
      <c r="S790" t="str">
        <f t="shared" si="76"/>
        <v>music</v>
      </c>
      <c r="T790" t="str">
        <f t="shared" si="77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2">
        <f t="shared" si="74"/>
        <v>41277.186111111107</v>
      </c>
      <c r="L791" s="12">
        <f t="shared" si="75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6">
        <f t="shared" si="72"/>
        <v>1.0941176470588236</v>
      </c>
      <c r="R791" s="8">
        <f t="shared" si="73"/>
        <v>132.85714285714286</v>
      </c>
      <c r="S791" t="str">
        <f t="shared" si="76"/>
        <v>music</v>
      </c>
      <c r="T791" t="str">
        <f t="shared" si="77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2">
        <f t="shared" si="74"/>
        <v>41276.047905092593</v>
      </c>
      <c r="L792" s="12">
        <f t="shared" si="75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72"/>
        <v>1.443746</v>
      </c>
      <c r="R792" s="8">
        <f t="shared" si="73"/>
        <v>92.547820512820508</v>
      </c>
      <c r="S792" t="str">
        <f t="shared" si="76"/>
        <v>music</v>
      </c>
      <c r="T792" t="str">
        <f t="shared" si="77"/>
        <v>rock</v>
      </c>
    </row>
    <row r="793" spans="1:20" ht="57.6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2">
        <f t="shared" si="74"/>
        <v>41557.780624999999</v>
      </c>
      <c r="L793" s="12">
        <f t="shared" si="75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6">
        <f t="shared" si="72"/>
        <v>1.0386666666666666</v>
      </c>
      <c r="R793" s="8">
        <f t="shared" si="73"/>
        <v>60.859375</v>
      </c>
      <c r="S793" t="str">
        <f t="shared" si="76"/>
        <v>music</v>
      </c>
      <c r="T793" t="str">
        <f t="shared" si="77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2">
        <f t="shared" si="74"/>
        <v>41555.87364583333</v>
      </c>
      <c r="L794" s="12">
        <f t="shared" si="75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6">
        <f t="shared" si="72"/>
        <v>1.0044440000000001</v>
      </c>
      <c r="R794" s="8">
        <f t="shared" si="73"/>
        <v>41.851833333333339</v>
      </c>
      <c r="S794" t="str">
        <f t="shared" si="76"/>
        <v>music</v>
      </c>
      <c r="T794" t="str">
        <f t="shared" si="77"/>
        <v>rock</v>
      </c>
    </row>
    <row r="795" spans="1:20" ht="57.6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2">
        <f t="shared" si="74"/>
        <v>41442.741249999999</v>
      </c>
      <c r="L795" s="12">
        <f t="shared" si="75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6">
        <f t="shared" si="72"/>
        <v>1.0277927272727272</v>
      </c>
      <c r="R795" s="8">
        <f t="shared" si="73"/>
        <v>88.325937499999995</v>
      </c>
      <c r="S795" t="str">
        <f t="shared" si="76"/>
        <v>music</v>
      </c>
      <c r="T795" t="str">
        <f t="shared" si="77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2">
        <f t="shared" si="74"/>
        <v>40736.115011574075</v>
      </c>
      <c r="L796" s="12">
        <f t="shared" si="75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6">
        <f t="shared" si="72"/>
        <v>1.0531250000000001</v>
      </c>
      <c r="R796" s="8">
        <f t="shared" si="73"/>
        <v>158.96226415094338</v>
      </c>
      <c r="S796" t="str">
        <f t="shared" si="76"/>
        <v>music</v>
      </c>
      <c r="T796" t="str">
        <f t="shared" si="77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2">
        <f t="shared" si="74"/>
        <v>40963.613032407404</v>
      </c>
      <c r="L797" s="12">
        <f t="shared" si="75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6">
        <f t="shared" si="72"/>
        <v>1.1178571428571429</v>
      </c>
      <c r="R797" s="8">
        <f t="shared" si="73"/>
        <v>85.054347826086953</v>
      </c>
      <c r="S797" t="str">
        <f t="shared" si="76"/>
        <v>music</v>
      </c>
      <c r="T797" t="str">
        <f t="shared" si="77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2">
        <f t="shared" si="74"/>
        <v>41502.882928240739</v>
      </c>
      <c r="L798" s="12">
        <f t="shared" si="75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6">
        <f t="shared" si="72"/>
        <v>1.0135000000000001</v>
      </c>
      <c r="R798" s="8">
        <f t="shared" si="73"/>
        <v>112.61111111111111</v>
      </c>
      <c r="S798" t="str">
        <f t="shared" si="76"/>
        <v>music</v>
      </c>
      <c r="T798" t="str">
        <f t="shared" si="77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2">
        <f t="shared" si="74"/>
        <v>40996.994074074071</v>
      </c>
      <c r="L799" s="12">
        <f t="shared" si="75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6">
        <f t="shared" si="72"/>
        <v>1.0753333333333333</v>
      </c>
      <c r="R799" s="8">
        <f t="shared" si="73"/>
        <v>45.436619718309856</v>
      </c>
      <c r="S799" t="str">
        <f t="shared" si="76"/>
        <v>music</v>
      </c>
      <c r="T799" t="str">
        <f t="shared" si="77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2">
        <f t="shared" si="74"/>
        <v>41882.590127314819</v>
      </c>
      <c r="L800" s="12">
        <f t="shared" si="75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72"/>
        <v>1.1488571428571428</v>
      </c>
      <c r="R800" s="8">
        <f t="shared" si="73"/>
        <v>46.218390804597703</v>
      </c>
      <c r="S800" t="str">
        <f t="shared" si="76"/>
        <v>music</v>
      </c>
      <c r="T800" t="str">
        <f t="shared" si="77"/>
        <v>rock</v>
      </c>
    </row>
    <row r="801" spans="1:20" ht="57.6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2">
        <f t="shared" si="74"/>
        <v>40996.667199074072</v>
      </c>
      <c r="L801" s="12">
        <f t="shared" si="75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72"/>
        <v>1.0002</v>
      </c>
      <c r="R801" s="8">
        <f t="shared" si="73"/>
        <v>178.60714285714286</v>
      </c>
      <c r="S801" t="str">
        <f t="shared" si="76"/>
        <v>music</v>
      </c>
      <c r="T801" t="str">
        <f t="shared" si="77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2">
        <f t="shared" si="74"/>
        <v>41863.433495370373</v>
      </c>
      <c r="L802" s="12">
        <f t="shared" si="75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72"/>
        <v>1.5213333333333334</v>
      </c>
      <c r="R802" s="8">
        <f t="shared" si="73"/>
        <v>40.75</v>
      </c>
      <c r="S802" t="str">
        <f t="shared" si="76"/>
        <v>music</v>
      </c>
      <c r="T802" t="str">
        <f t="shared" si="77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2">
        <f t="shared" si="74"/>
        <v>40695.795370370368</v>
      </c>
      <c r="L803" s="12">
        <f t="shared" si="75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72"/>
        <v>1.1152149999999998</v>
      </c>
      <c r="R803" s="8">
        <f t="shared" si="73"/>
        <v>43.733921568627444</v>
      </c>
      <c r="S803" t="str">
        <f t="shared" si="76"/>
        <v>music</v>
      </c>
      <c r="T803" t="str">
        <f t="shared" si="77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2">
        <f t="shared" si="74"/>
        <v>41123.022268518514</v>
      </c>
      <c r="L804" s="12">
        <f t="shared" si="75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6">
        <f t="shared" si="72"/>
        <v>1.0133333333333334</v>
      </c>
      <c r="R804" s="8">
        <f t="shared" si="73"/>
        <v>81.066666666666663</v>
      </c>
      <c r="S804" t="str">
        <f t="shared" si="76"/>
        <v>music</v>
      </c>
      <c r="T804" t="str">
        <f t="shared" si="77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2">
        <f t="shared" si="74"/>
        <v>40665.949976851851</v>
      </c>
      <c r="L805" s="12">
        <f t="shared" si="75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6">
        <f t="shared" si="72"/>
        <v>1.232608695652174</v>
      </c>
      <c r="R805" s="8">
        <f t="shared" si="73"/>
        <v>74.60526315789474</v>
      </c>
      <c r="S805" t="str">
        <f t="shared" si="76"/>
        <v>music</v>
      </c>
      <c r="T805" t="str">
        <f t="shared" si="77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2">
        <f t="shared" si="74"/>
        <v>40730.105624999997</v>
      </c>
      <c r="L806" s="12">
        <f t="shared" si="75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6">
        <f t="shared" si="72"/>
        <v>1</v>
      </c>
      <c r="R806" s="8">
        <f t="shared" si="73"/>
        <v>305.55555555555554</v>
      </c>
      <c r="S806" t="str">
        <f t="shared" si="76"/>
        <v>music</v>
      </c>
      <c r="T806" t="str">
        <f t="shared" si="77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2">
        <f t="shared" si="74"/>
        <v>40690.823055555556</v>
      </c>
      <c r="L807" s="12">
        <f t="shared" si="75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6">
        <f t="shared" si="72"/>
        <v>1.05</v>
      </c>
      <c r="R807" s="8">
        <f t="shared" si="73"/>
        <v>58.333333333333336</v>
      </c>
      <c r="S807" t="str">
        <f t="shared" si="76"/>
        <v>music</v>
      </c>
      <c r="T807" t="str">
        <f t="shared" si="77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2">
        <f t="shared" si="74"/>
        <v>40763.691423611112</v>
      </c>
      <c r="L808" s="12">
        <f t="shared" si="75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72"/>
        <v>1.0443750000000001</v>
      </c>
      <c r="R808" s="8">
        <f t="shared" si="73"/>
        <v>117.67605633802818</v>
      </c>
      <c r="S808" t="str">
        <f t="shared" si="76"/>
        <v>music</v>
      </c>
      <c r="T808" t="str">
        <f t="shared" si="77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2">
        <f t="shared" si="74"/>
        <v>42759.628599537042</v>
      </c>
      <c r="L809" s="12">
        <f t="shared" si="75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6">
        <f t="shared" si="72"/>
        <v>1.05125</v>
      </c>
      <c r="R809" s="8">
        <f t="shared" si="73"/>
        <v>73.771929824561397</v>
      </c>
      <c r="S809" t="str">
        <f t="shared" si="76"/>
        <v>music</v>
      </c>
      <c r="T809" t="str">
        <f t="shared" si="77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2">
        <f t="shared" si="74"/>
        <v>41962.100532407407</v>
      </c>
      <c r="L810" s="12">
        <f t="shared" si="75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6">
        <f t="shared" si="72"/>
        <v>1</v>
      </c>
      <c r="R810" s="8">
        <f t="shared" si="73"/>
        <v>104.65116279069767</v>
      </c>
      <c r="S810" t="str">
        <f t="shared" si="76"/>
        <v>music</v>
      </c>
      <c r="T810" t="str">
        <f t="shared" si="77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2">
        <f t="shared" si="74"/>
        <v>41628.833680555559</v>
      </c>
      <c r="L811" s="12">
        <f t="shared" si="75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72"/>
        <v>1.03775</v>
      </c>
      <c r="R811" s="8">
        <f t="shared" si="73"/>
        <v>79.82692307692308</v>
      </c>
      <c r="S811" t="str">
        <f t="shared" si="76"/>
        <v>music</v>
      </c>
      <c r="T811" t="str">
        <f t="shared" si="77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2">
        <f t="shared" si="74"/>
        <v>41123.056273148148</v>
      </c>
      <c r="L812" s="12">
        <f t="shared" si="75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72"/>
        <v>1.05</v>
      </c>
      <c r="R812" s="8">
        <f t="shared" si="73"/>
        <v>58.333333333333336</v>
      </c>
      <c r="S812" t="str">
        <f t="shared" si="76"/>
        <v>music</v>
      </c>
      <c r="T812" t="str">
        <f t="shared" si="77"/>
        <v>rock</v>
      </c>
    </row>
    <row r="813" spans="1:20" ht="43.2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2">
        <f t="shared" si="74"/>
        <v>41443.643541666665</v>
      </c>
      <c r="L813" s="12">
        <f t="shared" si="75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6">
        <f t="shared" si="72"/>
        <v>1.04</v>
      </c>
      <c r="R813" s="8">
        <f t="shared" si="73"/>
        <v>86.666666666666671</v>
      </c>
      <c r="S813" t="str">
        <f t="shared" si="76"/>
        <v>music</v>
      </c>
      <c r="T813" t="str">
        <f t="shared" si="77"/>
        <v>rock</v>
      </c>
    </row>
    <row r="814" spans="1:20" ht="57.6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2">
        <f t="shared" si="74"/>
        <v>41282.017962962964</v>
      </c>
      <c r="L814" s="12">
        <f t="shared" si="75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6">
        <f t="shared" si="72"/>
        <v>1.5183333333333333</v>
      </c>
      <c r="R814" s="8">
        <f t="shared" si="73"/>
        <v>27.606060606060606</v>
      </c>
      <c r="S814" t="str">
        <f t="shared" si="76"/>
        <v>music</v>
      </c>
      <c r="T814" t="str">
        <f t="shared" si="77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2">
        <f t="shared" si="74"/>
        <v>41080.960243055553</v>
      </c>
      <c r="L815" s="12">
        <f t="shared" si="75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72"/>
        <v>1.59996</v>
      </c>
      <c r="R815" s="8">
        <f t="shared" si="73"/>
        <v>24.999375000000001</v>
      </c>
      <c r="S815" t="str">
        <f t="shared" si="76"/>
        <v>music</v>
      </c>
      <c r="T815" t="str">
        <f t="shared" si="77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2">
        <f t="shared" si="74"/>
        <v>40679.743067129632</v>
      </c>
      <c r="L816" s="12">
        <f t="shared" si="75"/>
        <v>40694.75277777778</v>
      </c>
      <c r="M816" t="b">
        <v>0</v>
      </c>
      <c r="N816">
        <v>28</v>
      </c>
      <c r="O816" t="b">
        <v>1</v>
      </c>
      <c r="P816" t="s">
        <v>8276</v>
      </c>
      <c r="Q816" s="6">
        <f t="shared" si="72"/>
        <v>1.2729999999999999</v>
      </c>
      <c r="R816" s="8">
        <f t="shared" si="73"/>
        <v>45.464285714285715</v>
      </c>
      <c r="S816" t="str">
        <f t="shared" si="76"/>
        <v>music</v>
      </c>
      <c r="T816" t="str">
        <f t="shared" si="77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2">
        <f t="shared" si="74"/>
        <v>41914.917858796296</v>
      </c>
      <c r="L817" s="12">
        <f t="shared" si="75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72"/>
        <v>1.07</v>
      </c>
      <c r="R817" s="8">
        <f t="shared" si="73"/>
        <v>99.534883720930239</v>
      </c>
      <c r="S817" t="str">
        <f t="shared" si="76"/>
        <v>music</v>
      </c>
      <c r="T817" t="str">
        <f t="shared" si="77"/>
        <v>rock</v>
      </c>
    </row>
    <row r="818" spans="1:20" ht="43.2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2">
        <f t="shared" si="74"/>
        <v>41341.870868055557</v>
      </c>
      <c r="L818" s="12">
        <f t="shared" si="75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6">
        <f t="shared" si="72"/>
        <v>1.1512214285714286</v>
      </c>
      <c r="R818" s="8">
        <f t="shared" si="73"/>
        <v>39.31</v>
      </c>
      <c r="S818" t="str">
        <f t="shared" si="76"/>
        <v>music</v>
      </c>
      <c r="T818" t="str">
        <f t="shared" si="77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2">
        <f t="shared" si="74"/>
        <v>40925.599664351852</v>
      </c>
      <c r="L819" s="12">
        <f t="shared" si="75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6">
        <f t="shared" si="72"/>
        <v>1.3711066666666665</v>
      </c>
      <c r="R819" s="8">
        <f t="shared" si="73"/>
        <v>89.419999999999987</v>
      </c>
      <c r="S819" t="str">
        <f t="shared" si="76"/>
        <v>music</v>
      </c>
      <c r="T819" t="str">
        <f t="shared" si="77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2">
        <f t="shared" si="74"/>
        <v>41120.882881944446</v>
      </c>
      <c r="L820" s="12">
        <f t="shared" si="75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6">
        <f t="shared" si="72"/>
        <v>1.5571428571428572</v>
      </c>
      <c r="R820" s="8">
        <f t="shared" si="73"/>
        <v>28.684210526315791</v>
      </c>
      <c r="S820" t="str">
        <f t="shared" si="76"/>
        <v>music</v>
      </c>
      <c r="T820" t="str">
        <f t="shared" si="77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2">
        <f t="shared" si="74"/>
        <v>41619.998310185183</v>
      </c>
      <c r="L821" s="12">
        <f t="shared" si="75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6">
        <f t="shared" si="72"/>
        <v>1.0874999999999999</v>
      </c>
      <c r="R821" s="8">
        <f t="shared" si="73"/>
        <v>31.071428571428573</v>
      </c>
      <c r="S821" t="str">
        <f t="shared" si="76"/>
        <v>music</v>
      </c>
      <c r="T821" t="str">
        <f t="shared" si="77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2">
        <f t="shared" si="74"/>
        <v>41768.841921296298</v>
      </c>
      <c r="L822" s="12">
        <f t="shared" si="75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6">
        <f t="shared" si="72"/>
        <v>1.3405</v>
      </c>
      <c r="R822" s="8">
        <f t="shared" si="73"/>
        <v>70.55263157894737</v>
      </c>
      <c r="S822" t="str">
        <f t="shared" si="76"/>
        <v>music</v>
      </c>
      <c r="T822" t="str">
        <f t="shared" si="77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2">
        <f t="shared" si="74"/>
        <v>42093.922048611115</v>
      </c>
      <c r="L823" s="12">
        <f t="shared" si="75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6">
        <f t="shared" si="72"/>
        <v>1</v>
      </c>
      <c r="R823" s="8">
        <f t="shared" si="73"/>
        <v>224.12820512820514</v>
      </c>
      <c r="S823" t="str">
        <f t="shared" si="76"/>
        <v>music</v>
      </c>
      <c r="T823" t="str">
        <f t="shared" si="77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2">
        <f t="shared" si="74"/>
        <v>41157.947337962964</v>
      </c>
      <c r="L824" s="12">
        <f t="shared" si="75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72"/>
        <v>1.1916666666666667</v>
      </c>
      <c r="R824" s="8">
        <f t="shared" si="73"/>
        <v>51.811594202898547</v>
      </c>
      <c r="S824" t="str">
        <f t="shared" si="76"/>
        <v>music</v>
      </c>
      <c r="T824" t="str">
        <f t="shared" si="77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2">
        <f t="shared" si="74"/>
        <v>42055.972824074073</v>
      </c>
      <c r="L825" s="12">
        <f t="shared" si="75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6">
        <f t="shared" si="72"/>
        <v>1.7949999999999999</v>
      </c>
      <c r="R825" s="8">
        <f t="shared" si="73"/>
        <v>43.515151515151516</v>
      </c>
      <c r="S825" t="str">
        <f t="shared" si="76"/>
        <v>music</v>
      </c>
      <c r="T825" t="str">
        <f t="shared" si="77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2">
        <f t="shared" si="74"/>
        <v>40250.242106481484</v>
      </c>
      <c r="L826" s="12">
        <f t="shared" si="75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6">
        <f t="shared" si="72"/>
        <v>1.3438124999999999</v>
      </c>
      <c r="R826" s="8">
        <f t="shared" si="73"/>
        <v>39.816666666666663</v>
      </c>
      <c r="S826" t="str">
        <f t="shared" si="76"/>
        <v>music</v>
      </c>
      <c r="T826" t="str">
        <f t="shared" si="77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2">
        <f t="shared" si="74"/>
        <v>41186.306527777779</v>
      </c>
      <c r="L827" s="12">
        <f t="shared" si="75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72"/>
        <v>1.0043200000000001</v>
      </c>
      <c r="R827" s="8">
        <f t="shared" si="73"/>
        <v>126.8080808080808</v>
      </c>
      <c r="S827" t="str">
        <f t="shared" si="76"/>
        <v>music</v>
      </c>
      <c r="T827" t="str">
        <f t="shared" si="77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2">
        <f t="shared" si="74"/>
        <v>40973.038541666669</v>
      </c>
      <c r="L828" s="12">
        <f t="shared" si="75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6">
        <f t="shared" si="72"/>
        <v>1.0145454545454546</v>
      </c>
      <c r="R828" s="8">
        <f t="shared" si="73"/>
        <v>113.87755102040816</v>
      </c>
      <c r="S828" t="str">
        <f t="shared" si="76"/>
        <v>music</v>
      </c>
      <c r="T828" t="str">
        <f t="shared" si="77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2">
        <f t="shared" si="74"/>
        <v>40927.473460648151</v>
      </c>
      <c r="L829" s="12">
        <f t="shared" si="75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6">
        <f t="shared" si="72"/>
        <v>1.0333333333333334</v>
      </c>
      <c r="R829" s="8">
        <f t="shared" si="73"/>
        <v>28.181818181818183</v>
      </c>
      <c r="S829" t="str">
        <f t="shared" si="76"/>
        <v>music</v>
      </c>
      <c r="T829" t="str">
        <f t="shared" si="77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2">
        <f t="shared" si="74"/>
        <v>41073.050717592589</v>
      </c>
      <c r="L830" s="12">
        <f t="shared" si="75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6">
        <f t="shared" si="72"/>
        <v>1.07</v>
      </c>
      <c r="R830" s="8">
        <f t="shared" si="73"/>
        <v>36.60526315789474</v>
      </c>
      <c r="S830" t="str">
        <f t="shared" si="76"/>
        <v>music</v>
      </c>
      <c r="T830" t="str">
        <f t="shared" si="77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2">
        <f t="shared" si="74"/>
        <v>42504.801388888889</v>
      </c>
      <c r="L831" s="12">
        <f t="shared" si="75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72"/>
        <v>1.04</v>
      </c>
      <c r="R831" s="8">
        <f t="shared" si="73"/>
        <v>32.5</v>
      </c>
      <c r="S831" t="str">
        <f t="shared" si="76"/>
        <v>music</v>
      </c>
      <c r="T831" t="str">
        <f t="shared" si="77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2">
        <f t="shared" si="74"/>
        <v>41325.525752314818</v>
      </c>
      <c r="L832" s="12">
        <f t="shared" si="75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6">
        <f t="shared" si="72"/>
        <v>1.0783333333333334</v>
      </c>
      <c r="R832" s="8">
        <f t="shared" si="73"/>
        <v>60.65625</v>
      </c>
      <c r="S832" t="str">
        <f t="shared" si="76"/>
        <v>music</v>
      </c>
      <c r="T832" t="str">
        <f t="shared" si="77"/>
        <v>rock</v>
      </c>
    </row>
    <row r="833" spans="1:20" ht="43.2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2">
        <f t="shared" si="74"/>
        <v>40996.646921296298</v>
      </c>
      <c r="L833" s="12">
        <f t="shared" si="75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72"/>
        <v>2.3333333333333335</v>
      </c>
      <c r="R833" s="8">
        <f t="shared" si="73"/>
        <v>175</v>
      </c>
      <c r="S833" t="str">
        <f t="shared" si="76"/>
        <v>music</v>
      </c>
      <c r="T833" t="str">
        <f t="shared" si="77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2">
        <f t="shared" si="74"/>
        <v>40869.675173611111</v>
      </c>
      <c r="L834" s="12">
        <f t="shared" si="75"/>
        <v>40929.342361111107</v>
      </c>
      <c r="M834" t="b">
        <v>0</v>
      </c>
      <c r="N834">
        <v>154</v>
      </c>
      <c r="O834" t="b">
        <v>1</v>
      </c>
      <c r="P834" t="s">
        <v>8276</v>
      </c>
      <c r="Q834" s="6">
        <f t="shared" ref="Q834:Q897" si="78">E834/D834</f>
        <v>1.0060706666666666</v>
      </c>
      <c r="R834" s="8">
        <f t="shared" ref="R834:R897" si="79">E834/N834</f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2">
        <f t="shared" ref="K835:K898" si="80">(J835/86400)+DATE(1970,1,1)</f>
        <v>41718.878182870372</v>
      </c>
      <c r="L835" s="12">
        <f t="shared" ref="L835:L898" si="81">(I835/86400)+DATE(1970,1,1)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si="78"/>
        <v>1.0166666666666666</v>
      </c>
      <c r="R835" s="8">
        <f t="shared" si="79"/>
        <v>148.78048780487805</v>
      </c>
      <c r="S835" t="str">
        <f t="shared" ref="S835:S898" si="82">LEFT(P835,FIND("/",P835)-1)</f>
        <v>music</v>
      </c>
      <c r="T835" t="str">
        <f t="shared" ref="T835:T898" si="83">RIGHT(P835,LEN(P835)-FIND("/",P835))</f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2">
        <f t="shared" si="80"/>
        <v>41422.822824074072</v>
      </c>
      <c r="L836" s="12">
        <f t="shared" si="81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6">
        <f t="shared" si="78"/>
        <v>1.3101818181818181</v>
      </c>
      <c r="R836" s="8">
        <f t="shared" si="79"/>
        <v>96.08</v>
      </c>
      <c r="S836" t="str">
        <f t="shared" si="82"/>
        <v>music</v>
      </c>
      <c r="T836" t="str">
        <f t="shared" si="83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2">
        <f t="shared" si="80"/>
        <v>41005.45784722222</v>
      </c>
      <c r="L837" s="12">
        <f t="shared" si="81"/>
        <v>41048.125</v>
      </c>
      <c r="M837" t="b">
        <v>0</v>
      </c>
      <c r="N837">
        <v>40</v>
      </c>
      <c r="O837" t="b">
        <v>1</v>
      </c>
      <c r="P837" t="s">
        <v>8276</v>
      </c>
      <c r="Q837" s="6">
        <f t="shared" si="78"/>
        <v>1.1725000000000001</v>
      </c>
      <c r="R837" s="8">
        <f t="shared" si="79"/>
        <v>58.625</v>
      </c>
      <c r="S837" t="str">
        <f t="shared" si="82"/>
        <v>music</v>
      </c>
      <c r="T837" t="str">
        <f t="shared" si="83"/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2">
        <f t="shared" si="80"/>
        <v>41524.056921296295</v>
      </c>
      <c r="L838" s="12">
        <f t="shared" si="81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78"/>
        <v>1.009304</v>
      </c>
      <c r="R838" s="8">
        <f t="shared" si="79"/>
        <v>109.70695652173914</v>
      </c>
      <c r="S838" t="str">
        <f t="shared" si="82"/>
        <v>music</v>
      </c>
      <c r="T838" t="str">
        <f t="shared" si="83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2">
        <f t="shared" si="80"/>
        <v>41730.998402777775</v>
      </c>
      <c r="L839" s="12">
        <f t="shared" si="81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78"/>
        <v>1.218</v>
      </c>
      <c r="R839" s="8">
        <f t="shared" si="79"/>
        <v>49.112903225806448</v>
      </c>
      <c r="S839" t="str">
        <f t="shared" si="82"/>
        <v>music</v>
      </c>
      <c r="T839" t="str">
        <f t="shared" si="83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2">
        <f t="shared" si="80"/>
        <v>40895.897974537038</v>
      </c>
      <c r="L840" s="12">
        <f t="shared" si="81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78"/>
        <v>1.454</v>
      </c>
      <c r="R840" s="8">
        <f t="shared" si="79"/>
        <v>47.672131147540981</v>
      </c>
      <c r="S840" t="str">
        <f t="shared" si="82"/>
        <v>music</v>
      </c>
      <c r="T840" t="str">
        <f t="shared" si="83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2">
        <f t="shared" si="80"/>
        <v>41144.763379629629</v>
      </c>
      <c r="L841" s="12">
        <f t="shared" si="81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78"/>
        <v>1.166166</v>
      </c>
      <c r="R841" s="8">
        <f t="shared" si="79"/>
        <v>60.737812499999997</v>
      </c>
      <c r="S841" t="str">
        <f t="shared" si="82"/>
        <v>music</v>
      </c>
      <c r="T841" t="str">
        <f t="shared" si="83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2">
        <f t="shared" si="80"/>
        <v>42607.226701388892</v>
      </c>
      <c r="L842" s="12">
        <f t="shared" si="81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78"/>
        <v>1.2041660000000001</v>
      </c>
      <c r="R842" s="8">
        <f t="shared" si="79"/>
        <v>63.37715789473684</v>
      </c>
      <c r="S842" t="str">
        <f t="shared" si="82"/>
        <v>music</v>
      </c>
      <c r="T842" t="str">
        <f t="shared" si="83"/>
        <v>metal</v>
      </c>
    </row>
    <row r="843" spans="1:20" ht="57.6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2">
        <f t="shared" si="80"/>
        <v>41923.838692129633</v>
      </c>
      <c r="L843" s="12">
        <f t="shared" si="81"/>
        <v>41953.880358796298</v>
      </c>
      <c r="M843" t="b">
        <v>1</v>
      </c>
      <c r="N843">
        <v>94</v>
      </c>
      <c r="O843" t="b">
        <v>1</v>
      </c>
      <c r="P843" t="s">
        <v>8277</v>
      </c>
      <c r="Q843" s="6">
        <f t="shared" si="78"/>
        <v>1.0132000000000001</v>
      </c>
      <c r="R843" s="8">
        <f t="shared" si="79"/>
        <v>53.893617021276597</v>
      </c>
      <c r="S843" t="str">
        <f t="shared" si="82"/>
        <v>music</v>
      </c>
      <c r="T843" t="str">
        <f t="shared" si="83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2">
        <f t="shared" si="80"/>
        <v>41526.59239583333</v>
      </c>
      <c r="L844" s="12">
        <f t="shared" si="81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6">
        <f t="shared" si="78"/>
        <v>1.0431999999999999</v>
      </c>
      <c r="R844" s="8">
        <f t="shared" si="79"/>
        <v>66.871794871794876</v>
      </c>
      <c r="S844" t="str">
        <f t="shared" si="82"/>
        <v>music</v>
      </c>
      <c r="T844" t="str">
        <f t="shared" si="83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2">
        <f t="shared" si="80"/>
        <v>42695.257870370369</v>
      </c>
      <c r="L845" s="12">
        <f t="shared" si="81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6">
        <f t="shared" si="78"/>
        <v>2.6713333333333331</v>
      </c>
      <c r="R845" s="8">
        <f t="shared" si="79"/>
        <v>63.102362204724407</v>
      </c>
      <c r="S845" t="str">
        <f t="shared" si="82"/>
        <v>music</v>
      </c>
      <c r="T845" t="str">
        <f t="shared" si="83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2">
        <f t="shared" si="80"/>
        <v>41905.684629629628</v>
      </c>
      <c r="L846" s="12">
        <f t="shared" si="81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6">
        <f t="shared" si="78"/>
        <v>1.9413333333333334</v>
      </c>
      <c r="R846" s="8">
        <f t="shared" si="79"/>
        <v>36.628930817610062</v>
      </c>
      <c r="S846" t="str">
        <f t="shared" si="82"/>
        <v>music</v>
      </c>
      <c r="T846" t="str">
        <f t="shared" si="83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2">
        <f t="shared" si="80"/>
        <v>42578.205972222218</v>
      </c>
      <c r="L847" s="12">
        <f t="shared" si="81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6">
        <f t="shared" si="78"/>
        <v>1.203802</v>
      </c>
      <c r="R847" s="8">
        <f t="shared" si="79"/>
        <v>34.005706214689269</v>
      </c>
      <c r="S847" t="str">
        <f t="shared" si="82"/>
        <v>music</v>
      </c>
      <c r="T847" t="str">
        <f t="shared" si="83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2">
        <f t="shared" si="80"/>
        <v>41694.391840277778</v>
      </c>
      <c r="L848" s="12">
        <f t="shared" si="81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6">
        <f t="shared" si="78"/>
        <v>1.2200090909090908</v>
      </c>
      <c r="R848" s="8">
        <f t="shared" si="79"/>
        <v>28.553404255319148</v>
      </c>
      <c r="S848" t="str">
        <f t="shared" si="82"/>
        <v>music</v>
      </c>
      <c r="T848" t="str">
        <f t="shared" si="83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2">
        <f t="shared" si="80"/>
        <v>42165.798333333332</v>
      </c>
      <c r="L849" s="12">
        <f t="shared" si="81"/>
        <v>42195.798333333332</v>
      </c>
      <c r="M849" t="b">
        <v>0</v>
      </c>
      <c r="N849">
        <v>1</v>
      </c>
      <c r="O849" t="b">
        <v>1</v>
      </c>
      <c r="P849" t="s">
        <v>8277</v>
      </c>
      <c r="Q849" s="6">
        <f t="shared" si="78"/>
        <v>1</v>
      </c>
      <c r="R849" s="8">
        <f t="shared" si="79"/>
        <v>10</v>
      </c>
      <c r="S849" t="str">
        <f t="shared" si="82"/>
        <v>music</v>
      </c>
      <c r="T849" t="str">
        <f t="shared" si="83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2">
        <f t="shared" si="80"/>
        <v>42078.792048611111</v>
      </c>
      <c r="L850" s="12">
        <f t="shared" si="81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78"/>
        <v>1</v>
      </c>
      <c r="R850" s="8">
        <f t="shared" si="79"/>
        <v>18.75</v>
      </c>
      <c r="S850" t="str">
        <f t="shared" si="82"/>
        <v>music</v>
      </c>
      <c r="T850" t="str">
        <f t="shared" si="83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2">
        <f t="shared" si="80"/>
        <v>42051.148888888885</v>
      </c>
      <c r="L851" s="12">
        <f t="shared" si="81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6">
        <f t="shared" si="78"/>
        <v>1.1990000000000001</v>
      </c>
      <c r="R851" s="8">
        <f t="shared" si="79"/>
        <v>41.704347826086959</v>
      </c>
      <c r="S851" t="str">
        <f t="shared" si="82"/>
        <v>music</v>
      </c>
      <c r="T851" t="str">
        <f t="shared" si="83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2">
        <f t="shared" si="80"/>
        <v>42452.827743055561</v>
      </c>
      <c r="L852" s="12">
        <f t="shared" si="81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6">
        <f t="shared" si="78"/>
        <v>1.55175</v>
      </c>
      <c r="R852" s="8">
        <f t="shared" si="79"/>
        <v>46.669172932330824</v>
      </c>
      <c r="S852" t="str">
        <f t="shared" si="82"/>
        <v>music</v>
      </c>
      <c r="T852" t="str">
        <f t="shared" si="83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2">
        <f t="shared" si="80"/>
        <v>42522.880243055552</v>
      </c>
      <c r="L853" s="12">
        <f t="shared" si="81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6">
        <f t="shared" si="78"/>
        <v>1.3045</v>
      </c>
      <c r="R853" s="8">
        <f t="shared" si="79"/>
        <v>37.271428571428572</v>
      </c>
      <c r="S853" t="str">
        <f t="shared" si="82"/>
        <v>music</v>
      </c>
      <c r="T853" t="str">
        <f t="shared" si="83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2">
        <f t="shared" si="80"/>
        <v>42656.805497685185</v>
      </c>
      <c r="L854" s="12">
        <f t="shared" si="81"/>
        <v>42667.875</v>
      </c>
      <c r="M854" t="b">
        <v>0</v>
      </c>
      <c r="N854">
        <v>62</v>
      </c>
      <c r="O854" t="b">
        <v>1</v>
      </c>
      <c r="P854" t="s">
        <v>8277</v>
      </c>
      <c r="Q854" s="6">
        <f t="shared" si="78"/>
        <v>1.0497142857142858</v>
      </c>
      <c r="R854" s="8">
        <f t="shared" si="79"/>
        <v>59.258064516129032</v>
      </c>
      <c r="S854" t="str">
        <f t="shared" si="82"/>
        <v>music</v>
      </c>
      <c r="T854" t="str">
        <f t="shared" si="83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2">
        <f t="shared" si="80"/>
        <v>42021.832280092596</v>
      </c>
      <c r="L855" s="12">
        <f t="shared" si="81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78"/>
        <v>1</v>
      </c>
      <c r="R855" s="8">
        <f t="shared" si="79"/>
        <v>30</v>
      </c>
      <c r="S855" t="str">
        <f t="shared" si="82"/>
        <v>music</v>
      </c>
      <c r="T855" t="str">
        <f t="shared" si="83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2">
        <f t="shared" si="80"/>
        <v>42702.212337962963</v>
      </c>
      <c r="L856" s="12">
        <f t="shared" si="81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78"/>
        <v>1.1822050359712231</v>
      </c>
      <c r="R856" s="8">
        <f t="shared" si="79"/>
        <v>65.8623246492986</v>
      </c>
      <c r="S856" t="str">
        <f t="shared" si="82"/>
        <v>music</v>
      </c>
      <c r="T856" t="str">
        <f t="shared" si="83"/>
        <v>metal</v>
      </c>
    </row>
    <row r="857" spans="1:20" ht="43.2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2">
        <f t="shared" si="80"/>
        <v>42545.125196759254</v>
      </c>
      <c r="L857" s="12">
        <f t="shared" si="81"/>
        <v>42575.125196759254</v>
      </c>
      <c r="M857" t="b">
        <v>0</v>
      </c>
      <c r="N857">
        <v>47</v>
      </c>
      <c r="O857" t="b">
        <v>1</v>
      </c>
      <c r="P857" t="s">
        <v>8277</v>
      </c>
      <c r="Q857" s="6">
        <f t="shared" si="78"/>
        <v>1.0344827586206897</v>
      </c>
      <c r="R857" s="8">
        <f t="shared" si="79"/>
        <v>31.914893617021278</v>
      </c>
      <c r="S857" t="str">
        <f t="shared" si="82"/>
        <v>music</v>
      </c>
      <c r="T857" t="str">
        <f t="shared" si="83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2">
        <f t="shared" si="80"/>
        <v>42609.311990740738</v>
      </c>
      <c r="L858" s="12">
        <f t="shared" si="81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6">
        <f t="shared" si="78"/>
        <v>2.1800000000000002</v>
      </c>
      <c r="R858" s="8">
        <f t="shared" si="79"/>
        <v>19.464285714285715</v>
      </c>
      <c r="S858" t="str">
        <f t="shared" si="82"/>
        <v>music</v>
      </c>
      <c r="T858" t="str">
        <f t="shared" si="83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2">
        <f t="shared" si="80"/>
        <v>42291.581377314811</v>
      </c>
      <c r="L859" s="12">
        <f t="shared" si="81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6">
        <f t="shared" si="78"/>
        <v>1</v>
      </c>
      <c r="R859" s="8">
        <f t="shared" si="79"/>
        <v>50</v>
      </c>
      <c r="S859" t="str">
        <f t="shared" si="82"/>
        <v>music</v>
      </c>
      <c r="T859" t="str">
        <f t="shared" si="83"/>
        <v>metal</v>
      </c>
    </row>
    <row r="860" spans="1:20" ht="57.6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2">
        <f t="shared" si="80"/>
        <v>42079.745578703703</v>
      </c>
      <c r="L860" s="12">
        <f t="shared" si="81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6">
        <f t="shared" si="78"/>
        <v>1.4400583333333332</v>
      </c>
      <c r="R860" s="8">
        <f t="shared" si="79"/>
        <v>22.737763157894737</v>
      </c>
      <c r="S860" t="str">
        <f t="shared" si="82"/>
        <v>music</v>
      </c>
      <c r="T860" t="str">
        <f t="shared" si="83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2">
        <f t="shared" si="80"/>
        <v>42128.820231481484</v>
      </c>
      <c r="L861" s="12">
        <f t="shared" si="81"/>
        <v>42159</v>
      </c>
      <c r="M861" t="b">
        <v>0</v>
      </c>
      <c r="N861">
        <v>98</v>
      </c>
      <c r="O861" t="b">
        <v>1</v>
      </c>
      <c r="P861" t="s">
        <v>8277</v>
      </c>
      <c r="Q861" s="6">
        <f t="shared" si="78"/>
        <v>1.0467500000000001</v>
      </c>
      <c r="R861" s="8">
        <f t="shared" si="79"/>
        <v>42.724489795918366</v>
      </c>
      <c r="S861" t="str">
        <f t="shared" si="82"/>
        <v>music</v>
      </c>
      <c r="T861" t="str">
        <f t="shared" si="83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2">
        <f t="shared" si="80"/>
        <v>41570.482789351852</v>
      </c>
      <c r="L862" s="12">
        <f t="shared" si="81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78"/>
        <v>0.18142857142857144</v>
      </c>
      <c r="R862" s="8">
        <f t="shared" si="79"/>
        <v>52.916666666666664</v>
      </c>
      <c r="S862" t="str">
        <f t="shared" si="82"/>
        <v>music</v>
      </c>
      <c r="T862" t="str">
        <f t="shared" si="83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2">
        <f t="shared" si="80"/>
        <v>42599.965324074074</v>
      </c>
      <c r="L863" s="12">
        <f t="shared" si="81"/>
        <v>42629.965324074074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78"/>
        <v>2.2444444444444444E-2</v>
      </c>
      <c r="R863" s="8">
        <f t="shared" si="79"/>
        <v>50.5</v>
      </c>
      <c r="S863" t="str">
        <f t="shared" si="82"/>
        <v>music</v>
      </c>
      <c r="T863" t="str">
        <f t="shared" si="83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2">
        <f t="shared" si="80"/>
        <v>41559.5549537037</v>
      </c>
      <c r="L864" s="12">
        <f t="shared" si="81"/>
        <v>41589.596620370372</v>
      </c>
      <c r="M864" t="b">
        <v>0</v>
      </c>
      <c r="N864">
        <v>4</v>
      </c>
      <c r="O864" t="b">
        <v>0</v>
      </c>
      <c r="P864" t="s">
        <v>8278</v>
      </c>
      <c r="Q864" s="6">
        <f t="shared" si="78"/>
        <v>3.3999999999999998E-3</v>
      </c>
      <c r="R864" s="8">
        <f t="shared" si="79"/>
        <v>42.5</v>
      </c>
      <c r="S864" t="str">
        <f t="shared" si="82"/>
        <v>music</v>
      </c>
      <c r="T864" t="str">
        <f t="shared" si="83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2">
        <f t="shared" si="80"/>
        <v>40921.117662037039</v>
      </c>
      <c r="L865" s="12">
        <f t="shared" si="81"/>
        <v>40951.117662037039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78"/>
        <v>4.4999999999999998E-2</v>
      </c>
      <c r="R865" s="8">
        <f t="shared" si="79"/>
        <v>18</v>
      </c>
      <c r="S865" t="str">
        <f t="shared" si="82"/>
        <v>music</v>
      </c>
      <c r="T865" t="str">
        <f t="shared" si="83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2">
        <f t="shared" si="80"/>
        <v>41541.106921296298</v>
      </c>
      <c r="L866" s="12">
        <f t="shared" si="81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6">
        <f t="shared" si="78"/>
        <v>0.41538461538461541</v>
      </c>
      <c r="R866" s="8">
        <f t="shared" si="79"/>
        <v>34.177215189873415</v>
      </c>
      <c r="S866" t="str">
        <f t="shared" si="82"/>
        <v>music</v>
      </c>
      <c r="T866" t="str">
        <f t="shared" si="83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2">
        <f t="shared" si="80"/>
        <v>41230.773113425923</v>
      </c>
      <c r="L867" s="12">
        <f t="shared" si="81"/>
        <v>41290.773113425923</v>
      </c>
      <c r="M867" t="b">
        <v>0</v>
      </c>
      <c r="N867">
        <v>2</v>
      </c>
      <c r="O867" t="b">
        <v>0</v>
      </c>
      <c r="P867" t="s">
        <v>8278</v>
      </c>
      <c r="Q867" s="6">
        <f t="shared" si="78"/>
        <v>2.0454545454545454E-2</v>
      </c>
      <c r="R867" s="8">
        <f t="shared" si="79"/>
        <v>22.5</v>
      </c>
      <c r="S867" t="str">
        <f t="shared" si="82"/>
        <v>music</v>
      </c>
      <c r="T867" t="str">
        <f t="shared" si="83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2">
        <f t="shared" si="80"/>
        <v>42025.637939814813</v>
      </c>
      <c r="L868" s="12">
        <f t="shared" si="81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6">
        <f t="shared" si="78"/>
        <v>0.18285714285714286</v>
      </c>
      <c r="R868" s="8">
        <f t="shared" si="79"/>
        <v>58.18181818181818</v>
      </c>
      <c r="S868" t="str">
        <f t="shared" si="82"/>
        <v>music</v>
      </c>
      <c r="T868" t="str">
        <f t="shared" si="83"/>
        <v>jazz</v>
      </c>
    </row>
    <row r="869" spans="1:20" ht="57.6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2">
        <f t="shared" si="80"/>
        <v>40088.105393518519</v>
      </c>
      <c r="L869" s="12">
        <f t="shared" si="81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6">
        <f t="shared" si="78"/>
        <v>0.2402</v>
      </c>
      <c r="R869" s="8">
        <f t="shared" si="79"/>
        <v>109.18181818181819</v>
      </c>
      <c r="S869" t="str">
        <f t="shared" si="82"/>
        <v>music</v>
      </c>
      <c r="T869" t="str">
        <f t="shared" si="83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2">
        <f t="shared" si="80"/>
        <v>41616.027754629627</v>
      </c>
      <c r="L870" s="12">
        <f t="shared" si="81"/>
        <v>41646.027754629627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78"/>
        <v>1.1111111111111111E-3</v>
      </c>
      <c r="R870" s="8">
        <f t="shared" si="79"/>
        <v>50</v>
      </c>
      <c r="S870" t="str">
        <f t="shared" si="82"/>
        <v>music</v>
      </c>
      <c r="T870" t="str">
        <f t="shared" si="83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2">
        <f t="shared" si="80"/>
        <v>41342.845567129625</v>
      </c>
      <c r="L871" s="12">
        <f t="shared" si="81"/>
        <v>41372.803900462961</v>
      </c>
      <c r="M871" t="b">
        <v>0</v>
      </c>
      <c r="N871">
        <v>3</v>
      </c>
      <c r="O871" t="b">
        <v>0</v>
      </c>
      <c r="P871" t="s">
        <v>8278</v>
      </c>
      <c r="Q871" s="6">
        <f t="shared" si="78"/>
        <v>0.11818181818181818</v>
      </c>
      <c r="R871" s="8">
        <f t="shared" si="79"/>
        <v>346.66666666666669</v>
      </c>
      <c r="S871" t="str">
        <f t="shared" si="82"/>
        <v>music</v>
      </c>
      <c r="T871" t="str">
        <f t="shared" si="83"/>
        <v>jazz</v>
      </c>
    </row>
    <row r="872" spans="1:20" ht="57.6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2">
        <f t="shared" si="80"/>
        <v>41488.022256944445</v>
      </c>
      <c r="L872" s="12">
        <f t="shared" si="81"/>
        <v>41518.022256944445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78"/>
        <v>3.0999999999999999E-3</v>
      </c>
      <c r="R872" s="8">
        <f t="shared" si="79"/>
        <v>12.4</v>
      </c>
      <c r="S872" t="str">
        <f t="shared" si="82"/>
        <v>music</v>
      </c>
      <c r="T872" t="str">
        <f t="shared" si="83"/>
        <v>jazz</v>
      </c>
    </row>
    <row r="873" spans="1:20" ht="57.6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2">
        <f t="shared" si="80"/>
        <v>41577.561284722222</v>
      </c>
      <c r="L873" s="12">
        <f t="shared" si="81"/>
        <v>41607.602951388893</v>
      </c>
      <c r="M873" t="b">
        <v>0</v>
      </c>
      <c r="N873">
        <v>12</v>
      </c>
      <c r="O873" t="b">
        <v>0</v>
      </c>
      <c r="P873" t="s">
        <v>8278</v>
      </c>
      <c r="Q873" s="6">
        <f t="shared" si="78"/>
        <v>5.4166666666666669E-2</v>
      </c>
      <c r="R873" s="8">
        <f t="shared" si="79"/>
        <v>27.083333333333332</v>
      </c>
      <c r="S873" t="str">
        <f t="shared" si="82"/>
        <v>music</v>
      </c>
      <c r="T873" t="str">
        <f t="shared" si="83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2">
        <f t="shared" si="80"/>
        <v>40567.825543981482</v>
      </c>
      <c r="L874" s="12">
        <f t="shared" si="81"/>
        <v>40612.825543981482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78"/>
        <v>8.1250000000000003E-3</v>
      </c>
      <c r="R874" s="8">
        <f t="shared" si="79"/>
        <v>32.5</v>
      </c>
      <c r="S874" t="str">
        <f t="shared" si="82"/>
        <v>music</v>
      </c>
      <c r="T874" t="str">
        <f t="shared" si="83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2">
        <f t="shared" si="80"/>
        <v>41184.167129629626</v>
      </c>
      <c r="L875" s="12">
        <f t="shared" si="81"/>
        <v>41224.208796296298</v>
      </c>
      <c r="M875" t="b">
        <v>0</v>
      </c>
      <c r="N875">
        <v>5</v>
      </c>
      <c r="O875" t="b">
        <v>0</v>
      </c>
      <c r="P875" t="s">
        <v>8278</v>
      </c>
      <c r="Q875" s="6">
        <f t="shared" si="78"/>
        <v>1.2857142857142857E-2</v>
      </c>
      <c r="R875" s="8">
        <f t="shared" si="79"/>
        <v>9</v>
      </c>
      <c r="S875" t="str">
        <f t="shared" si="82"/>
        <v>music</v>
      </c>
      <c r="T875" t="str">
        <f t="shared" si="83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2">
        <f t="shared" si="80"/>
        <v>41368.583726851852</v>
      </c>
      <c r="L876" s="12">
        <f t="shared" si="81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78"/>
        <v>0.24333333333333335</v>
      </c>
      <c r="R876" s="8">
        <f t="shared" si="79"/>
        <v>34.761904761904759</v>
      </c>
      <c r="S876" t="str">
        <f t="shared" si="82"/>
        <v>music</v>
      </c>
      <c r="T876" t="str">
        <f t="shared" si="83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2">
        <f t="shared" si="80"/>
        <v>42248.723738425921</v>
      </c>
      <c r="L877" s="12">
        <f t="shared" si="81"/>
        <v>42268.723738425921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78"/>
        <v>0</v>
      </c>
      <c r="R877" s="8" t="e">
        <f t="shared" si="79"/>
        <v>#DIV/0!</v>
      </c>
      <c r="S877" t="str">
        <f t="shared" si="82"/>
        <v>music</v>
      </c>
      <c r="T877" t="str">
        <f t="shared" si="83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2">
        <f t="shared" si="80"/>
        <v>41276.496840277774</v>
      </c>
      <c r="L878" s="12">
        <f t="shared" si="81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78"/>
        <v>0.40799492385786801</v>
      </c>
      <c r="R878" s="8">
        <f t="shared" si="79"/>
        <v>28.577777777777779</v>
      </c>
      <c r="S878" t="str">
        <f t="shared" si="82"/>
        <v>music</v>
      </c>
      <c r="T878" t="str">
        <f t="shared" si="83"/>
        <v>jazz</v>
      </c>
    </row>
    <row r="879" spans="1:20" ht="57.6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2">
        <f t="shared" si="80"/>
        <v>41597.788888888885</v>
      </c>
      <c r="L879" s="12">
        <f t="shared" si="81"/>
        <v>41627.788888888885</v>
      </c>
      <c r="M879" t="b">
        <v>0</v>
      </c>
      <c r="N879">
        <v>29</v>
      </c>
      <c r="O879" t="b">
        <v>0</v>
      </c>
      <c r="P879" t="s">
        <v>8278</v>
      </c>
      <c r="Q879" s="6">
        <f t="shared" si="78"/>
        <v>0.67549999999999999</v>
      </c>
      <c r="R879" s="8">
        <f t="shared" si="79"/>
        <v>46.586206896551722</v>
      </c>
      <c r="S879" t="str">
        <f t="shared" si="82"/>
        <v>music</v>
      </c>
      <c r="T879" t="str">
        <f t="shared" si="83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2">
        <f t="shared" si="80"/>
        <v>40505.232916666668</v>
      </c>
      <c r="L880" s="12">
        <f t="shared" si="81"/>
        <v>40535.232916666668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78"/>
        <v>1.2999999999999999E-2</v>
      </c>
      <c r="R880" s="8">
        <f t="shared" si="79"/>
        <v>32.5</v>
      </c>
      <c r="S880" t="str">
        <f t="shared" si="82"/>
        <v>music</v>
      </c>
      <c r="T880" t="str">
        <f t="shared" si="83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2">
        <f t="shared" si="80"/>
        <v>41037.829918981479</v>
      </c>
      <c r="L881" s="12">
        <f t="shared" si="81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78"/>
        <v>0.30666666666666664</v>
      </c>
      <c r="R881" s="8">
        <f t="shared" si="79"/>
        <v>21.466666666666665</v>
      </c>
      <c r="S881" t="str">
        <f t="shared" si="82"/>
        <v>music</v>
      </c>
      <c r="T881" t="str">
        <f t="shared" si="83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2">
        <f t="shared" si="80"/>
        <v>41179.32104166667</v>
      </c>
      <c r="L882" s="12">
        <f t="shared" si="81"/>
        <v>41212.32104166667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78"/>
        <v>2.9894179894179893E-2</v>
      </c>
      <c r="R882" s="8">
        <f t="shared" si="79"/>
        <v>14.125</v>
      </c>
      <c r="S882" t="str">
        <f t="shared" si="82"/>
        <v>music</v>
      </c>
      <c r="T882" t="str">
        <f t="shared" si="83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2">
        <f t="shared" si="80"/>
        <v>40877.25099537037</v>
      </c>
      <c r="L883" s="12">
        <f t="shared" si="81"/>
        <v>40922.25099537037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78"/>
        <v>8.0000000000000002E-3</v>
      </c>
      <c r="R883" s="8">
        <f t="shared" si="79"/>
        <v>30</v>
      </c>
      <c r="S883" t="str">
        <f t="shared" si="82"/>
        <v>music</v>
      </c>
      <c r="T883" t="str">
        <f t="shared" si="83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2">
        <f t="shared" si="80"/>
        <v>40759.860532407409</v>
      </c>
      <c r="L884" s="12">
        <f t="shared" si="81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78"/>
        <v>0.20133333333333334</v>
      </c>
      <c r="R884" s="8">
        <f t="shared" si="79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2">
        <f t="shared" si="80"/>
        <v>42371.935590277775</v>
      </c>
      <c r="L885" s="12">
        <f t="shared" si="81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78"/>
        <v>0.4002</v>
      </c>
      <c r="R885" s="8">
        <f t="shared" si="79"/>
        <v>83.375</v>
      </c>
      <c r="S885" t="str">
        <f t="shared" si="82"/>
        <v>music</v>
      </c>
      <c r="T885" t="str">
        <f t="shared" si="83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2">
        <f t="shared" si="80"/>
        <v>40981.802615740744</v>
      </c>
      <c r="L886" s="12">
        <f t="shared" si="81"/>
        <v>41041.104861111111</v>
      </c>
      <c r="M886" t="b">
        <v>0</v>
      </c>
      <c r="N886">
        <v>2</v>
      </c>
      <c r="O886" t="b">
        <v>0</v>
      </c>
      <c r="P886" t="s">
        <v>8279</v>
      </c>
      <c r="Q886" s="6">
        <f t="shared" si="78"/>
        <v>0.01</v>
      </c>
      <c r="R886" s="8">
        <f t="shared" si="79"/>
        <v>10</v>
      </c>
      <c r="S886" t="str">
        <f t="shared" si="82"/>
        <v>music</v>
      </c>
      <c r="T886" t="str">
        <f t="shared" si="83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2">
        <f t="shared" si="80"/>
        <v>42713.941099537042</v>
      </c>
      <c r="L887" s="12">
        <f t="shared" si="81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78"/>
        <v>0.75</v>
      </c>
      <c r="R887" s="8">
        <f t="shared" si="79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57.6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2">
        <f t="shared" si="80"/>
        <v>42603.870520833334</v>
      </c>
      <c r="L888" s="12">
        <f t="shared" si="81"/>
        <v>42628.870520833334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78"/>
        <v>0.41</v>
      </c>
      <c r="R888" s="8">
        <f t="shared" si="79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57.6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2">
        <f t="shared" si="80"/>
        <v>41026.958969907406</v>
      </c>
      <c r="L889" s="12">
        <f t="shared" si="81"/>
        <v>41056.958969907406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78"/>
        <v>0</v>
      </c>
      <c r="R889" s="8" t="e">
        <f t="shared" si="79"/>
        <v>#DIV/0!</v>
      </c>
      <c r="S889" t="str">
        <f t="shared" si="82"/>
        <v>music</v>
      </c>
      <c r="T889" t="str">
        <f t="shared" si="83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2">
        <f t="shared" si="80"/>
        <v>40751.753298611111</v>
      </c>
      <c r="L890" s="12">
        <f t="shared" si="81"/>
        <v>40787.25</v>
      </c>
      <c r="M890" t="b">
        <v>0</v>
      </c>
      <c r="N890">
        <v>4</v>
      </c>
      <c r="O890" t="b">
        <v>0</v>
      </c>
      <c r="P890" t="s">
        <v>8279</v>
      </c>
      <c r="Q890" s="6">
        <f t="shared" si="78"/>
        <v>7.1999999999999995E-2</v>
      </c>
      <c r="R890" s="8">
        <f t="shared" si="79"/>
        <v>18</v>
      </c>
      <c r="S890" t="str">
        <f t="shared" si="82"/>
        <v>music</v>
      </c>
      <c r="T890" t="str">
        <f t="shared" si="83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2">
        <f t="shared" si="80"/>
        <v>41887.784062500003</v>
      </c>
      <c r="L891" s="12">
        <f t="shared" si="81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78"/>
        <v>9.4412800000000005E-2</v>
      </c>
      <c r="R891" s="8">
        <f t="shared" si="79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2">
        <f t="shared" si="80"/>
        <v>41569.698831018519</v>
      </c>
      <c r="L892" s="12">
        <f t="shared" si="81"/>
        <v>41599.740497685183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78"/>
        <v>4.1666666666666664E-2</v>
      </c>
      <c r="R892" s="8">
        <f t="shared" si="79"/>
        <v>31.25</v>
      </c>
      <c r="S892" t="str">
        <f t="shared" si="82"/>
        <v>music</v>
      </c>
      <c r="T892" t="str">
        <f t="shared" si="83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2">
        <f t="shared" si="80"/>
        <v>41842.031597222223</v>
      </c>
      <c r="L893" s="12">
        <f t="shared" si="81"/>
        <v>41872.031597222223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78"/>
        <v>3.2500000000000001E-2</v>
      </c>
      <c r="R893" s="8">
        <f t="shared" si="79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2">
        <f t="shared" si="80"/>
        <v>40304.20003472222</v>
      </c>
      <c r="L894" s="12">
        <f t="shared" si="81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6">
        <f t="shared" si="78"/>
        <v>0.40749999999999997</v>
      </c>
      <c r="R894" s="8">
        <f t="shared" si="79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2">
        <f t="shared" si="80"/>
        <v>42065.897719907407</v>
      </c>
      <c r="L895" s="12">
        <f t="shared" si="81"/>
        <v>42095.856053240743</v>
      </c>
      <c r="M895" t="b">
        <v>0</v>
      </c>
      <c r="N895">
        <v>5</v>
      </c>
      <c r="O895" t="b">
        <v>0</v>
      </c>
      <c r="P895" t="s">
        <v>8279</v>
      </c>
      <c r="Q895" s="6">
        <f t="shared" si="78"/>
        <v>0.1</v>
      </c>
      <c r="R895" s="8">
        <f t="shared" si="79"/>
        <v>40</v>
      </c>
      <c r="S895" t="str">
        <f t="shared" si="82"/>
        <v>music</v>
      </c>
      <c r="T895" t="str">
        <f t="shared" si="83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2">
        <f t="shared" si="80"/>
        <v>42496.98159722222</v>
      </c>
      <c r="L896" s="12">
        <f t="shared" si="81"/>
        <v>42526.98159722222</v>
      </c>
      <c r="M896" t="b">
        <v>0</v>
      </c>
      <c r="N896">
        <v>53</v>
      </c>
      <c r="O896" t="b">
        <v>0</v>
      </c>
      <c r="P896" t="s">
        <v>8279</v>
      </c>
      <c r="Q896" s="6">
        <f t="shared" si="78"/>
        <v>0.39169999999999999</v>
      </c>
      <c r="R896" s="8">
        <f t="shared" si="79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57.6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2">
        <f t="shared" si="80"/>
        <v>40431.127650462964</v>
      </c>
      <c r="L897" s="12">
        <f t="shared" si="81"/>
        <v>40476.127650462964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78"/>
        <v>2.4375000000000001E-2</v>
      </c>
      <c r="R897" s="8">
        <f t="shared" si="79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57.6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2">
        <f t="shared" si="80"/>
        <v>42218.872986111106</v>
      </c>
      <c r="L898" s="12">
        <f t="shared" si="81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6">
        <f t="shared" ref="Q898:Q961" si="84">E898/D898</f>
        <v>0.4</v>
      </c>
      <c r="R898" s="8">
        <f t="shared" ref="R898:R961" si="85">E898/N898</f>
        <v>44.444444444444443</v>
      </c>
      <c r="S898" t="str">
        <f t="shared" si="82"/>
        <v>music</v>
      </c>
      <c r="T898" t="str">
        <f t="shared" si="83"/>
        <v>indie rock</v>
      </c>
    </row>
    <row r="899" spans="1:20" ht="57.6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2">
        <f t="shared" ref="K899:K962" si="86">(J899/86400)+DATE(1970,1,1)</f>
        <v>41211.688750000001</v>
      </c>
      <c r="L899" s="12">
        <f t="shared" ref="L899:L962" si="87">(I899/86400)+DATE(1970,1,1)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si="84"/>
        <v>0</v>
      </c>
      <c r="R899" s="8" t="e">
        <f t="shared" si="85"/>
        <v>#DIV/0!</v>
      </c>
      <c r="S899" t="str">
        <f t="shared" ref="S899:S962" si="88">LEFT(P899,FIND("/",P899)-1)</f>
        <v>music</v>
      </c>
      <c r="T899" t="str">
        <f t="shared" ref="T899:T962" si="89">RIGHT(P899,LEN(P899)-FIND("/",P899))</f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2">
        <f t="shared" si="86"/>
        <v>40878.758217592593</v>
      </c>
      <c r="L900" s="12">
        <f t="shared" si="87"/>
        <v>40923.758217592593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84"/>
        <v>2.8000000000000001E-2</v>
      </c>
      <c r="R900" s="8">
        <f t="shared" si="85"/>
        <v>35</v>
      </c>
      <c r="S900" t="str">
        <f t="shared" si="88"/>
        <v>music</v>
      </c>
      <c r="T900" t="str">
        <f t="shared" si="89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2">
        <f t="shared" si="86"/>
        <v>40646.099097222221</v>
      </c>
      <c r="L901" s="12">
        <f t="shared" si="87"/>
        <v>40691.099097222221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84"/>
        <v>0.37333333333333335</v>
      </c>
      <c r="R901" s="8">
        <f t="shared" si="85"/>
        <v>35</v>
      </c>
      <c r="S901" t="str">
        <f t="shared" si="88"/>
        <v>music</v>
      </c>
      <c r="T901" t="str">
        <f t="shared" si="89"/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2">
        <f t="shared" si="86"/>
        <v>42429.84956018519</v>
      </c>
      <c r="L902" s="12">
        <f t="shared" si="87"/>
        <v>42459.807893518519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84"/>
        <v>4.1999999999999997E-3</v>
      </c>
      <c r="R902" s="8">
        <f t="shared" si="85"/>
        <v>10.5</v>
      </c>
      <c r="S902" t="str">
        <f t="shared" si="88"/>
        <v>music</v>
      </c>
      <c r="T902" t="str">
        <f t="shared" si="89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2">
        <f t="shared" si="86"/>
        <v>40291.81150462963</v>
      </c>
      <c r="L903" s="12">
        <f t="shared" si="87"/>
        <v>40337.799305555556</v>
      </c>
      <c r="M903" t="b">
        <v>0</v>
      </c>
      <c r="N903">
        <v>0</v>
      </c>
      <c r="O903" t="b">
        <v>0</v>
      </c>
      <c r="P903" t="s">
        <v>8278</v>
      </c>
      <c r="Q903" s="6">
        <f t="shared" si="84"/>
        <v>0</v>
      </c>
      <c r="R903" s="8" t="e">
        <f t="shared" si="85"/>
        <v>#DIV/0!</v>
      </c>
      <c r="S903" t="str">
        <f t="shared" si="88"/>
        <v>music</v>
      </c>
      <c r="T903" t="str">
        <f t="shared" si="89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2">
        <f t="shared" si="86"/>
        <v>41829.965532407405</v>
      </c>
      <c r="L904" s="12">
        <f t="shared" si="87"/>
        <v>41881.645833333336</v>
      </c>
      <c r="M904" t="b">
        <v>0</v>
      </c>
      <c r="N904">
        <v>3</v>
      </c>
      <c r="O904" t="b">
        <v>0</v>
      </c>
      <c r="P904" t="s">
        <v>8278</v>
      </c>
      <c r="Q904" s="6">
        <f t="shared" si="84"/>
        <v>3.0000000000000001E-3</v>
      </c>
      <c r="R904" s="8">
        <f t="shared" si="85"/>
        <v>30</v>
      </c>
      <c r="S904" t="str">
        <f t="shared" si="88"/>
        <v>music</v>
      </c>
      <c r="T904" t="str">
        <f t="shared" si="89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2">
        <f t="shared" si="86"/>
        <v>41149.796064814815</v>
      </c>
      <c r="L905" s="12">
        <f t="shared" si="87"/>
        <v>41175.100694444445</v>
      </c>
      <c r="M905" t="b">
        <v>0</v>
      </c>
      <c r="N905">
        <v>4</v>
      </c>
      <c r="O905" t="b">
        <v>0</v>
      </c>
      <c r="P905" t="s">
        <v>8278</v>
      </c>
      <c r="Q905" s="6">
        <f t="shared" si="84"/>
        <v>3.2000000000000001E-2</v>
      </c>
      <c r="R905" s="8">
        <f t="shared" si="85"/>
        <v>40</v>
      </c>
      <c r="S905" t="str">
        <f t="shared" si="88"/>
        <v>music</v>
      </c>
      <c r="T905" t="str">
        <f t="shared" si="89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2">
        <f t="shared" si="86"/>
        <v>42342.080289351856</v>
      </c>
      <c r="L906" s="12">
        <f t="shared" si="87"/>
        <v>42372.080289351856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84"/>
        <v>3.0200000000000001E-3</v>
      </c>
      <c r="R906" s="8">
        <f t="shared" si="85"/>
        <v>50.333333333333336</v>
      </c>
      <c r="S906" t="str">
        <f t="shared" si="88"/>
        <v>music</v>
      </c>
      <c r="T906" t="str">
        <f t="shared" si="89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2">
        <f t="shared" si="86"/>
        <v>40507.239884259259</v>
      </c>
      <c r="L907" s="12">
        <f t="shared" si="87"/>
        <v>40567.239884259259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84"/>
        <v>3.0153846153846153E-2</v>
      </c>
      <c r="R907" s="8">
        <f t="shared" si="85"/>
        <v>32.666666666666664</v>
      </c>
      <c r="S907" t="str">
        <f t="shared" si="88"/>
        <v>music</v>
      </c>
      <c r="T907" t="str">
        <f t="shared" si="89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2">
        <f t="shared" si="86"/>
        <v>41681.189699074072</v>
      </c>
      <c r="L908" s="12">
        <f t="shared" si="87"/>
        <v>41711.148032407407</v>
      </c>
      <c r="M908" t="b">
        <v>0</v>
      </c>
      <c r="N908">
        <v>0</v>
      </c>
      <c r="O908" t="b">
        <v>0</v>
      </c>
      <c r="P908" t="s">
        <v>8278</v>
      </c>
      <c r="Q908" s="6">
        <f t="shared" si="84"/>
        <v>0</v>
      </c>
      <c r="R908" s="8" t="e">
        <f t="shared" si="85"/>
        <v>#DIV/0!</v>
      </c>
      <c r="S908" t="str">
        <f t="shared" si="88"/>
        <v>music</v>
      </c>
      <c r="T908" t="str">
        <f t="shared" si="89"/>
        <v>jazz</v>
      </c>
    </row>
    <row r="909" spans="1:20" ht="43.2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2">
        <f t="shared" si="86"/>
        <v>40767.192395833335</v>
      </c>
      <c r="L909" s="12">
        <f t="shared" si="87"/>
        <v>40797.192395833335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84"/>
        <v>0</v>
      </c>
      <c r="R909" s="8" t="e">
        <f t="shared" si="85"/>
        <v>#DIV/0!</v>
      </c>
      <c r="S909" t="str">
        <f t="shared" si="88"/>
        <v>music</v>
      </c>
      <c r="T909" t="str">
        <f t="shared" si="89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2">
        <f t="shared" si="86"/>
        <v>40340.801562499997</v>
      </c>
      <c r="L910" s="12">
        <f t="shared" si="87"/>
        <v>40386.207638888889</v>
      </c>
      <c r="M910" t="b">
        <v>0</v>
      </c>
      <c r="N910">
        <v>0</v>
      </c>
      <c r="O910" t="b">
        <v>0</v>
      </c>
      <c r="P910" t="s">
        <v>8278</v>
      </c>
      <c r="Q910" s="6">
        <f t="shared" si="84"/>
        <v>0</v>
      </c>
      <c r="R910" s="8" t="e">
        <f t="shared" si="85"/>
        <v>#DIV/0!</v>
      </c>
      <c r="S910" t="str">
        <f t="shared" si="88"/>
        <v>music</v>
      </c>
      <c r="T910" t="str">
        <f t="shared" si="89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2">
        <f t="shared" si="86"/>
        <v>41081.69027777778</v>
      </c>
      <c r="L911" s="12">
        <f t="shared" si="87"/>
        <v>41113.166666666664</v>
      </c>
      <c r="M911" t="b">
        <v>0</v>
      </c>
      <c r="N911">
        <v>8</v>
      </c>
      <c r="O911" t="b">
        <v>0</v>
      </c>
      <c r="P911" t="s">
        <v>8278</v>
      </c>
      <c r="Q911" s="6">
        <f t="shared" si="84"/>
        <v>3.2500000000000001E-2</v>
      </c>
      <c r="R911" s="8">
        <f t="shared" si="85"/>
        <v>65</v>
      </c>
      <c r="S911" t="str">
        <f t="shared" si="88"/>
        <v>music</v>
      </c>
      <c r="T911" t="str">
        <f t="shared" si="89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2">
        <f t="shared" si="86"/>
        <v>42737.545358796298</v>
      </c>
      <c r="L912" s="12">
        <f t="shared" si="87"/>
        <v>42797.545358796298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84"/>
        <v>0.22363636363636363</v>
      </c>
      <c r="R912" s="8">
        <f t="shared" si="85"/>
        <v>24.6</v>
      </c>
      <c r="S912" t="str">
        <f t="shared" si="88"/>
        <v>music</v>
      </c>
      <c r="T912" t="str">
        <f t="shared" si="89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2">
        <f t="shared" si="86"/>
        <v>41642.005150462966</v>
      </c>
      <c r="L913" s="12">
        <f t="shared" si="87"/>
        <v>41663.005150462966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84"/>
        <v>0</v>
      </c>
      <c r="R913" s="8" t="e">
        <f t="shared" si="85"/>
        <v>#DIV/0!</v>
      </c>
      <c r="S913" t="str">
        <f t="shared" si="88"/>
        <v>music</v>
      </c>
      <c r="T913" t="str">
        <f t="shared" si="89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2">
        <f t="shared" si="86"/>
        <v>41194.109340277777</v>
      </c>
      <c r="L914" s="12">
        <f t="shared" si="87"/>
        <v>41254.151006944448</v>
      </c>
      <c r="M914" t="b">
        <v>0</v>
      </c>
      <c r="N914">
        <v>2</v>
      </c>
      <c r="O914" t="b">
        <v>0</v>
      </c>
      <c r="P914" t="s">
        <v>8278</v>
      </c>
      <c r="Q914" s="6">
        <f t="shared" si="84"/>
        <v>8.5714285714285719E-3</v>
      </c>
      <c r="R914" s="8">
        <f t="shared" si="85"/>
        <v>15</v>
      </c>
      <c r="S914" t="str">
        <f t="shared" si="88"/>
        <v>music</v>
      </c>
      <c r="T914" t="str">
        <f t="shared" si="89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2">
        <f t="shared" si="86"/>
        <v>41004.139108796298</v>
      </c>
      <c r="L915" s="12">
        <f t="shared" si="87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84"/>
        <v>6.6066666666666662E-2</v>
      </c>
      <c r="R915" s="8">
        <f t="shared" si="85"/>
        <v>82.583333333333329</v>
      </c>
      <c r="S915" t="str">
        <f t="shared" si="88"/>
        <v>music</v>
      </c>
      <c r="T915" t="str">
        <f t="shared" si="89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2">
        <f t="shared" si="86"/>
        <v>41116.763275462959</v>
      </c>
      <c r="L916" s="12">
        <f t="shared" si="87"/>
        <v>41146.763275462959</v>
      </c>
      <c r="M916" t="b">
        <v>0</v>
      </c>
      <c r="N916">
        <v>0</v>
      </c>
      <c r="O916" t="b">
        <v>0</v>
      </c>
      <c r="P916" t="s">
        <v>8278</v>
      </c>
      <c r="Q916" s="6">
        <f t="shared" si="84"/>
        <v>0</v>
      </c>
      <c r="R916" s="8" t="e">
        <f t="shared" si="85"/>
        <v>#DIV/0!</v>
      </c>
      <c r="S916" t="str">
        <f t="shared" si="88"/>
        <v>music</v>
      </c>
      <c r="T916" t="str">
        <f t="shared" si="89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2">
        <f t="shared" si="86"/>
        <v>40937.679560185185</v>
      </c>
      <c r="L917" s="12">
        <f t="shared" si="87"/>
        <v>40969.207638888889</v>
      </c>
      <c r="M917" t="b">
        <v>0</v>
      </c>
      <c r="N917">
        <v>9</v>
      </c>
      <c r="O917" t="b">
        <v>0</v>
      </c>
      <c r="P917" t="s">
        <v>8278</v>
      </c>
      <c r="Q917" s="6">
        <f t="shared" si="84"/>
        <v>5.7692307692307696E-2</v>
      </c>
      <c r="R917" s="8">
        <f t="shared" si="85"/>
        <v>41.666666666666664</v>
      </c>
      <c r="S917" t="str">
        <f t="shared" si="88"/>
        <v>music</v>
      </c>
      <c r="T917" t="str">
        <f t="shared" si="89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2">
        <f t="shared" si="86"/>
        <v>40434.853402777779</v>
      </c>
      <c r="L918" s="12">
        <f t="shared" si="87"/>
        <v>40473.208333333336</v>
      </c>
      <c r="M918" t="b">
        <v>0</v>
      </c>
      <c r="N918">
        <v>0</v>
      </c>
      <c r="O918" t="b">
        <v>0</v>
      </c>
      <c r="P918" t="s">
        <v>8278</v>
      </c>
      <c r="Q918" s="6">
        <f t="shared" si="84"/>
        <v>0</v>
      </c>
      <c r="R918" s="8" t="e">
        <f t="shared" si="85"/>
        <v>#DIV/0!</v>
      </c>
      <c r="S918" t="str">
        <f t="shared" si="88"/>
        <v>music</v>
      </c>
      <c r="T918" t="str">
        <f t="shared" si="89"/>
        <v>jazz</v>
      </c>
    </row>
    <row r="919" spans="1:20" ht="57.6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2">
        <f t="shared" si="86"/>
        <v>41802.94363425926</v>
      </c>
      <c r="L919" s="12">
        <f t="shared" si="87"/>
        <v>41834.104166666664</v>
      </c>
      <c r="M919" t="b">
        <v>0</v>
      </c>
      <c r="N919">
        <v>1</v>
      </c>
      <c r="O919" t="b">
        <v>0</v>
      </c>
      <c r="P919" t="s">
        <v>8278</v>
      </c>
      <c r="Q919" s="6">
        <f t="shared" si="84"/>
        <v>6.0000000000000001E-3</v>
      </c>
      <c r="R919" s="8">
        <f t="shared" si="85"/>
        <v>30</v>
      </c>
      <c r="S919" t="str">
        <f t="shared" si="88"/>
        <v>music</v>
      </c>
      <c r="T919" t="str">
        <f t="shared" si="89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2">
        <f t="shared" si="86"/>
        <v>41944.916215277779</v>
      </c>
      <c r="L920" s="12">
        <f t="shared" si="87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84"/>
        <v>5.0256410256410255E-2</v>
      </c>
      <c r="R920" s="8">
        <f t="shared" si="85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2">
        <f t="shared" si="86"/>
        <v>41227.641724537039</v>
      </c>
      <c r="L921" s="12">
        <f t="shared" si="87"/>
        <v>41262.641724537039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84"/>
        <v>5.0000000000000001E-3</v>
      </c>
      <c r="R921" s="8">
        <f t="shared" si="85"/>
        <v>100</v>
      </c>
      <c r="S921" t="str">
        <f t="shared" si="88"/>
        <v>music</v>
      </c>
      <c r="T921" t="str">
        <f t="shared" si="89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2">
        <f t="shared" si="86"/>
        <v>41562.671550925923</v>
      </c>
      <c r="L922" s="12">
        <f t="shared" si="87"/>
        <v>41592.713217592594</v>
      </c>
      <c r="M922" t="b">
        <v>0</v>
      </c>
      <c r="N922">
        <v>0</v>
      </c>
      <c r="O922" t="b">
        <v>0</v>
      </c>
      <c r="P922" t="s">
        <v>8278</v>
      </c>
      <c r="Q922" s="6">
        <f t="shared" si="84"/>
        <v>0</v>
      </c>
      <c r="R922" s="8" t="e">
        <f t="shared" si="85"/>
        <v>#DIV/0!</v>
      </c>
      <c r="S922" t="str">
        <f t="shared" si="88"/>
        <v>music</v>
      </c>
      <c r="T922" t="str">
        <f t="shared" si="89"/>
        <v>jazz</v>
      </c>
    </row>
    <row r="923" spans="1:20" ht="57.6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2">
        <f t="shared" si="86"/>
        <v>40847.171018518522</v>
      </c>
      <c r="L923" s="12">
        <f t="shared" si="87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6">
        <f t="shared" si="84"/>
        <v>0.309</v>
      </c>
      <c r="R923" s="8">
        <f t="shared" si="85"/>
        <v>231.75</v>
      </c>
      <c r="S923" t="str">
        <f t="shared" si="88"/>
        <v>music</v>
      </c>
      <c r="T923" t="str">
        <f t="shared" si="89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2">
        <f t="shared" si="86"/>
        <v>41878.530011574076</v>
      </c>
      <c r="L924" s="12">
        <f t="shared" si="87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84"/>
        <v>0.21037037037037037</v>
      </c>
      <c r="R924" s="8">
        <f t="shared" si="85"/>
        <v>189.33333333333334</v>
      </c>
      <c r="S924" t="str">
        <f t="shared" si="88"/>
        <v>music</v>
      </c>
      <c r="T924" t="str">
        <f t="shared" si="89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2">
        <f t="shared" si="86"/>
        <v>41934.959756944445</v>
      </c>
      <c r="L925" s="12">
        <f t="shared" si="87"/>
        <v>41965.001423611116</v>
      </c>
      <c r="M925" t="b">
        <v>0</v>
      </c>
      <c r="N925">
        <v>6</v>
      </c>
      <c r="O925" t="b">
        <v>0</v>
      </c>
      <c r="P925" t="s">
        <v>8278</v>
      </c>
      <c r="Q925" s="6">
        <f t="shared" si="84"/>
        <v>2.1999999999999999E-2</v>
      </c>
      <c r="R925" s="8">
        <f t="shared" si="85"/>
        <v>55</v>
      </c>
      <c r="S925" t="str">
        <f t="shared" si="88"/>
        <v>music</v>
      </c>
      <c r="T925" t="str">
        <f t="shared" si="89"/>
        <v>jazz</v>
      </c>
    </row>
    <row r="926" spans="1:20" ht="57.6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2">
        <f t="shared" si="86"/>
        <v>41288.942928240736</v>
      </c>
      <c r="L926" s="12">
        <f t="shared" si="87"/>
        <v>41318.942928240736</v>
      </c>
      <c r="M926" t="b">
        <v>0</v>
      </c>
      <c r="N926">
        <v>15</v>
      </c>
      <c r="O926" t="b">
        <v>0</v>
      </c>
      <c r="P926" t="s">
        <v>8278</v>
      </c>
      <c r="Q926" s="6">
        <f t="shared" si="84"/>
        <v>0.109</v>
      </c>
      <c r="R926" s="8">
        <f t="shared" si="85"/>
        <v>21.8</v>
      </c>
      <c r="S926" t="str">
        <f t="shared" si="88"/>
        <v>music</v>
      </c>
      <c r="T926" t="str">
        <f t="shared" si="89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2">
        <f t="shared" si="86"/>
        <v>41575.880914351852</v>
      </c>
      <c r="L927" s="12">
        <f t="shared" si="87"/>
        <v>41605.922581018516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84"/>
        <v>2.6666666666666668E-2</v>
      </c>
      <c r="R927" s="8">
        <f t="shared" si="85"/>
        <v>32</v>
      </c>
      <c r="S927" t="str">
        <f t="shared" si="88"/>
        <v>music</v>
      </c>
      <c r="T927" t="str">
        <f t="shared" si="89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2">
        <f t="shared" si="86"/>
        <v>40338.02002314815</v>
      </c>
      <c r="L928" s="12">
        <f t="shared" si="87"/>
        <v>40367.944444444445</v>
      </c>
      <c r="M928" t="b">
        <v>0</v>
      </c>
      <c r="N928">
        <v>0</v>
      </c>
      <c r="O928" t="b">
        <v>0</v>
      </c>
      <c r="P928" t="s">
        <v>8278</v>
      </c>
      <c r="Q928" s="6">
        <f t="shared" si="84"/>
        <v>0</v>
      </c>
      <c r="R928" s="8" t="e">
        <f t="shared" si="85"/>
        <v>#DIV/0!</v>
      </c>
      <c r="S928" t="str">
        <f t="shared" si="88"/>
        <v>music</v>
      </c>
      <c r="T928" t="str">
        <f t="shared" si="89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2">
        <f t="shared" si="86"/>
        <v>41013.822858796295</v>
      </c>
      <c r="L929" s="12">
        <f t="shared" si="87"/>
        <v>41043.822858796295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84"/>
        <v>0</v>
      </c>
      <c r="R929" s="8" t="e">
        <f t="shared" si="85"/>
        <v>#DIV/0!</v>
      </c>
      <c r="S929" t="str">
        <f t="shared" si="88"/>
        <v>music</v>
      </c>
      <c r="T929" t="str">
        <f t="shared" si="89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2">
        <f t="shared" si="86"/>
        <v>41180.86241898148</v>
      </c>
      <c r="L930" s="12">
        <f t="shared" si="87"/>
        <v>41231</v>
      </c>
      <c r="M930" t="b">
        <v>0</v>
      </c>
      <c r="N930">
        <v>28</v>
      </c>
      <c r="O930" t="b">
        <v>0</v>
      </c>
      <c r="P930" t="s">
        <v>8278</v>
      </c>
      <c r="Q930" s="6">
        <f t="shared" si="84"/>
        <v>0.10862068965517241</v>
      </c>
      <c r="R930" s="8">
        <f t="shared" si="85"/>
        <v>56.25</v>
      </c>
      <c r="S930" t="str">
        <f t="shared" si="88"/>
        <v>music</v>
      </c>
      <c r="T930" t="str">
        <f t="shared" si="89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2">
        <f t="shared" si="86"/>
        <v>40978.238067129627</v>
      </c>
      <c r="L931" s="12">
        <f t="shared" si="87"/>
        <v>41008.196400462963</v>
      </c>
      <c r="M931" t="b">
        <v>0</v>
      </c>
      <c r="N931">
        <v>0</v>
      </c>
      <c r="O931" t="b">
        <v>0</v>
      </c>
      <c r="P931" t="s">
        <v>8278</v>
      </c>
      <c r="Q931" s="6">
        <f t="shared" si="84"/>
        <v>0</v>
      </c>
      <c r="R931" s="8" t="e">
        <f t="shared" si="85"/>
        <v>#DIV/0!</v>
      </c>
      <c r="S931" t="str">
        <f t="shared" si="88"/>
        <v>music</v>
      </c>
      <c r="T931" t="str">
        <f t="shared" si="89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2">
        <f t="shared" si="86"/>
        <v>40312.915578703702</v>
      </c>
      <c r="L932" s="12">
        <f t="shared" si="87"/>
        <v>40354.897222222222</v>
      </c>
      <c r="M932" t="b">
        <v>0</v>
      </c>
      <c r="N932">
        <v>5</v>
      </c>
      <c r="O932" t="b">
        <v>0</v>
      </c>
      <c r="P932" t="s">
        <v>8278</v>
      </c>
      <c r="Q932" s="6">
        <f t="shared" si="84"/>
        <v>0.38333333333333336</v>
      </c>
      <c r="R932" s="8">
        <f t="shared" si="85"/>
        <v>69</v>
      </c>
      <c r="S932" t="str">
        <f t="shared" si="88"/>
        <v>music</v>
      </c>
      <c r="T932" t="str">
        <f t="shared" si="89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2">
        <f t="shared" si="86"/>
        <v>41680.359976851854</v>
      </c>
      <c r="L933" s="12">
        <f t="shared" si="87"/>
        <v>41714.916666666664</v>
      </c>
      <c r="M933" t="b">
        <v>0</v>
      </c>
      <c r="N933">
        <v>7</v>
      </c>
      <c r="O933" t="b">
        <v>0</v>
      </c>
      <c r="P933" t="s">
        <v>8278</v>
      </c>
      <c r="Q933" s="6">
        <f t="shared" si="84"/>
        <v>6.5500000000000003E-2</v>
      </c>
      <c r="R933" s="8">
        <f t="shared" si="85"/>
        <v>18.714285714285715</v>
      </c>
      <c r="S933" t="str">
        <f t="shared" si="88"/>
        <v>music</v>
      </c>
      <c r="T933" t="str">
        <f t="shared" si="89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2">
        <f t="shared" si="86"/>
        <v>41310.969270833331</v>
      </c>
      <c r="L934" s="12">
        <f t="shared" si="87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6">
        <f t="shared" si="84"/>
        <v>0.14536842105263159</v>
      </c>
      <c r="R934" s="8">
        <f t="shared" si="85"/>
        <v>46.033333333333331</v>
      </c>
      <c r="S934" t="str">
        <f t="shared" si="88"/>
        <v>music</v>
      </c>
      <c r="T934" t="str">
        <f t="shared" si="89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2">
        <f t="shared" si="86"/>
        <v>41711.169085648144</v>
      </c>
      <c r="L935" s="12">
        <f t="shared" si="87"/>
        <v>41771.169085648144</v>
      </c>
      <c r="M935" t="b">
        <v>0</v>
      </c>
      <c r="N935">
        <v>2</v>
      </c>
      <c r="O935" t="b">
        <v>0</v>
      </c>
      <c r="P935" t="s">
        <v>8278</v>
      </c>
      <c r="Q935" s="6">
        <f t="shared" si="84"/>
        <v>0.06</v>
      </c>
      <c r="R935" s="8">
        <f t="shared" si="85"/>
        <v>60</v>
      </c>
      <c r="S935" t="str">
        <f t="shared" si="88"/>
        <v>music</v>
      </c>
      <c r="T935" t="str">
        <f t="shared" si="89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2">
        <f t="shared" si="86"/>
        <v>41733.737083333333</v>
      </c>
      <c r="L936" s="12">
        <f t="shared" si="87"/>
        <v>41763.25</v>
      </c>
      <c r="M936" t="b">
        <v>0</v>
      </c>
      <c r="N936">
        <v>30</v>
      </c>
      <c r="O936" t="b">
        <v>0</v>
      </c>
      <c r="P936" t="s">
        <v>8278</v>
      </c>
      <c r="Q936" s="6">
        <f t="shared" si="84"/>
        <v>0.30399999999999999</v>
      </c>
      <c r="R936" s="8">
        <f t="shared" si="85"/>
        <v>50.666666666666664</v>
      </c>
      <c r="S936" t="str">
        <f t="shared" si="88"/>
        <v>music</v>
      </c>
      <c r="T936" t="str">
        <f t="shared" si="89"/>
        <v>jazz</v>
      </c>
    </row>
    <row r="937" spans="1:20" ht="57.6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2">
        <f t="shared" si="86"/>
        <v>42368.333668981482</v>
      </c>
      <c r="L937" s="12">
        <f t="shared" si="87"/>
        <v>42398.333668981482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84"/>
        <v>1.4285714285714285E-2</v>
      </c>
      <c r="R937" s="8">
        <f t="shared" si="85"/>
        <v>25</v>
      </c>
      <c r="S937" t="str">
        <f t="shared" si="88"/>
        <v>music</v>
      </c>
      <c r="T937" t="str">
        <f t="shared" si="89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2">
        <f t="shared" si="86"/>
        <v>40883.024178240739</v>
      </c>
      <c r="L938" s="12">
        <f t="shared" si="87"/>
        <v>40926.833333333336</v>
      </c>
      <c r="M938" t="b">
        <v>0</v>
      </c>
      <c r="N938">
        <v>0</v>
      </c>
      <c r="O938" t="b">
        <v>0</v>
      </c>
      <c r="P938" t="s">
        <v>8278</v>
      </c>
      <c r="Q938" s="6">
        <f t="shared" si="84"/>
        <v>0</v>
      </c>
      <c r="R938" s="8" t="e">
        <f t="shared" si="85"/>
        <v>#DIV/0!</v>
      </c>
      <c r="S938" t="str">
        <f t="shared" si="88"/>
        <v>music</v>
      </c>
      <c r="T938" t="str">
        <f t="shared" si="89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2">
        <f t="shared" si="86"/>
        <v>41551.798113425924</v>
      </c>
      <c r="L939" s="12">
        <f t="shared" si="87"/>
        <v>41581.839780092589</v>
      </c>
      <c r="M939" t="b">
        <v>0</v>
      </c>
      <c r="N939">
        <v>2</v>
      </c>
      <c r="O939" t="b">
        <v>0</v>
      </c>
      <c r="P939" t="s">
        <v>8278</v>
      </c>
      <c r="Q939" s="6">
        <f t="shared" si="84"/>
        <v>1.1428571428571429E-2</v>
      </c>
      <c r="R939" s="8">
        <f t="shared" si="85"/>
        <v>20</v>
      </c>
      <c r="S939" t="str">
        <f t="shared" si="88"/>
        <v>music</v>
      </c>
      <c r="T939" t="str">
        <f t="shared" si="89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2">
        <f t="shared" si="86"/>
        <v>41124.479722222226</v>
      </c>
      <c r="L940" s="12">
        <f t="shared" si="87"/>
        <v>41154.479722222226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84"/>
        <v>3.5714285714285713E-3</v>
      </c>
      <c r="R940" s="8">
        <f t="shared" si="85"/>
        <v>25</v>
      </c>
      <c r="S940" t="str">
        <f t="shared" si="88"/>
        <v>music</v>
      </c>
      <c r="T940" t="str">
        <f t="shared" si="89"/>
        <v>jazz</v>
      </c>
    </row>
    <row r="941" spans="1:20" ht="57.6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2">
        <f t="shared" si="86"/>
        <v>41416.763171296298</v>
      </c>
      <c r="L941" s="12">
        <f t="shared" si="87"/>
        <v>41455.831944444442</v>
      </c>
      <c r="M941" t="b">
        <v>0</v>
      </c>
      <c r="N941">
        <v>2</v>
      </c>
      <c r="O941" t="b">
        <v>0</v>
      </c>
      <c r="P941" t="s">
        <v>8278</v>
      </c>
      <c r="Q941" s="6">
        <f t="shared" si="84"/>
        <v>1.4545454545454545E-2</v>
      </c>
      <c r="R941" s="8">
        <f t="shared" si="85"/>
        <v>20</v>
      </c>
      <c r="S941" t="str">
        <f t="shared" si="88"/>
        <v>music</v>
      </c>
      <c r="T941" t="str">
        <f t="shared" si="89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2">
        <f t="shared" si="86"/>
        <v>42182.008402777778</v>
      </c>
      <c r="L942" s="12">
        <f t="shared" si="87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84"/>
        <v>0.17155555555555554</v>
      </c>
      <c r="R942" s="8">
        <f t="shared" si="85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2">
        <f t="shared" si="86"/>
        <v>42746.096585648149</v>
      </c>
      <c r="L943" s="12">
        <f t="shared" si="87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84"/>
        <v>2.3220000000000001E-2</v>
      </c>
      <c r="R943" s="8">
        <f t="shared" si="85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2">
        <f t="shared" si="86"/>
        <v>42382.843287037038</v>
      </c>
      <c r="L944" s="12">
        <f t="shared" si="87"/>
        <v>42418.843287037038</v>
      </c>
      <c r="M944" t="b">
        <v>0</v>
      </c>
      <c r="N944">
        <v>16</v>
      </c>
      <c r="O944" t="b">
        <v>0</v>
      </c>
      <c r="P944" t="s">
        <v>8273</v>
      </c>
      <c r="Q944" s="6">
        <f t="shared" si="84"/>
        <v>8.9066666666666669E-2</v>
      </c>
      <c r="R944" s="8">
        <f t="shared" si="85"/>
        <v>41.75</v>
      </c>
      <c r="S944" t="str">
        <f t="shared" si="88"/>
        <v>technology</v>
      </c>
      <c r="T944" t="str">
        <f t="shared" si="89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2">
        <f t="shared" si="86"/>
        <v>42673.66788194445</v>
      </c>
      <c r="L945" s="12">
        <f t="shared" si="87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6">
        <f t="shared" si="84"/>
        <v>9.633333333333334E-2</v>
      </c>
      <c r="R945" s="8">
        <f t="shared" si="85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2">
        <f t="shared" si="86"/>
        <v>42444.583912037036</v>
      </c>
      <c r="L946" s="12">
        <f t="shared" si="87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6">
        <f t="shared" si="84"/>
        <v>0.13325999999999999</v>
      </c>
      <c r="R946" s="8">
        <f t="shared" si="85"/>
        <v>69.40625</v>
      </c>
      <c r="S946" t="str">
        <f t="shared" si="88"/>
        <v>technology</v>
      </c>
      <c r="T946" t="str">
        <f t="shared" si="89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2">
        <f t="shared" si="86"/>
        <v>42732.872986111106</v>
      </c>
      <c r="L947" s="12">
        <f t="shared" si="87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6">
        <f t="shared" si="84"/>
        <v>2.4840000000000001E-2</v>
      </c>
      <c r="R947" s="8">
        <f t="shared" si="85"/>
        <v>155.25</v>
      </c>
      <c r="S947" t="str">
        <f t="shared" si="88"/>
        <v>technology</v>
      </c>
      <c r="T947" t="str">
        <f t="shared" si="89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2">
        <f t="shared" si="86"/>
        <v>42592.750555555554</v>
      </c>
      <c r="L948" s="12">
        <f t="shared" si="87"/>
        <v>42622.750555555554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84"/>
        <v>1.9066666666666666E-2</v>
      </c>
      <c r="R948" s="8">
        <f t="shared" si="85"/>
        <v>57.2</v>
      </c>
      <c r="S948" t="str">
        <f t="shared" si="88"/>
        <v>technology</v>
      </c>
      <c r="T948" t="str">
        <f t="shared" si="89"/>
        <v>wearables</v>
      </c>
    </row>
    <row r="949" spans="1:20" ht="57.6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2">
        <f t="shared" si="86"/>
        <v>42491.781319444446</v>
      </c>
      <c r="L949" s="12">
        <f t="shared" si="87"/>
        <v>42551.781319444446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84"/>
        <v>0</v>
      </c>
      <c r="R949" s="8" t="e">
        <f t="shared" si="85"/>
        <v>#DIV/0!</v>
      </c>
      <c r="S949" t="str">
        <f t="shared" si="88"/>
        <v>technology</v>
      </c>
      <c r="T949" t="str">
        <f t="shared" si="89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2">
        <f t="shared" si="86"/>
        <v>42411.828287037039</v>
      </c>
      <c r="L950" s="12">
        <f t="shared" si="87"/>
        <v>42441.828287037039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84"/>
        <v>0.12</v>
      </c>
      <c r="R950" s="8">
        <f t="shared" si="85"/>
        <v>60</v>
      </c>
      <c r="S950" t="str">
        <f t="shared" si="88"/>
        <v>technology</v>
      </c>
      <c r="T950" t="str">
        <f t="shared" si="89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2">
        <f t="shared" si="86"/>
        <v>42361.043703703705</v>
      </c>
      <c r="L951" s="12">
        <f t="shared" si="87"/>
        <v>42421.043703703705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84"/>
        <v>1.3650000000000001E-2</v>
      </c>
      <c r="R951" s="8">
        <f t="shared" si="85"/>
        <v>39</v>
      </c>
      <c r="S951" t="str">
        <f t="shared" si="88"/>
        <v>technology</v>
      </c>
      <c r="T951" t="str">
        <f t="shared" si="89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2">
        <f t="shared" si="86"/>
        <v>42356.750706018516</v>
      </c>
      <c r="L952" s="12">
        <f t="shared" si="87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84"/>
        <v>0.28039999999999998</v>
      </c>
      <c r="R952" s="8">
        <f t="shared" si="85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2">
        <f t="shared" si="86"/>
        <v>42480.653611111113</v>
      </c>
      <c r="L953" s="12">
        <f t="shared" si="87"/>
        <v>42525.653611111113</v>
      </c>
      <c r="M953" t="b">
        <v>0</v>
      </c>
      <c r="N953">
        <v>121</v>
      </c>
      <c r="O953" t="b">
        <v>0</v>
      </c>
      <c r="P953" t="s">
        <v>8273</v>
      </c>
      <c r="Q953" s="6">
        <f t="shared" si="84"/>
        <v>0.38390000000000002</v>
      </c>
      <c r="R953" s="8">
        <f t="shared" si="85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2">
        <f t="shared" si="86"/>
        <v>42662.613564814819</v>
      </c>
      <c r="L954" s="12">
        <f t="shared" si="87"/>
        <v>42692.655231481476</v>
      </c>
      <c r="M954" t="b">
        <v>0</v>
      </c>
      <c r="N954">
        <v>196</v>
      </c>
      <c r="O954" t="b">
        <v>0</v>
      </c>
      <c r="P954" t="s">
        <v>8273</v>
      </c>
      <c r="Q954" s="6">
        <f t="shared" si="84"/>
        <v>0.39942857142857141</v>
      </c>
      <c r="R954" s="8">
        <f t="shared" si="85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2">
        <f t="shared" si="86"/>
        <v>41999.164340277777</v>
      </c>
      <c r="L955" s="12">
        <f t="shared" si="87"/>
        <v>42029.164340277777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84"/>
        <v>8.3999999999999995E-3</v>
      </c>
      <c r="R955" s="8">
        <f t="shared" si="85"/>
        <v>25.2</v>
      </c>
      <c r="S955" t="str">
        <f t="shared" si="88"/>
        <v>technology</v>
      </c>
      <c r="T955" t="str">
        <f t="shared" si="89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2">
        <f t="shared" si="86"/>
        <v>42194.833784722221</v>
      </c>
      <c r="L956" s="12">
        <f t="shared" si="87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84"/>
        <v>0.43406666666666666</v>
      </c>
      <c r="R956" s="8">
        <f t="shared" si="85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2">
        <f t="shared" si="86"/>
        <v>42586.295138888891</v>
      </c>
      <c r="L957" s="12">
        <f t="shared" si="87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84"/>
        <v>5.6613333333333335E-2</v>
      </c>
      <c r="R957" s="8">
        <f t="shared" si="85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2">
        <f t="shared" si="86"/>
        <v>42060.913877314815</v>
      </c>
      <c r="L958" s="12">
        <f t="shared" si="87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6">
        <f t="shared" si="84"/>
        <v>1.7219999999999999E-2</v>
      </c>
      <c r="R958" s="8">
        <f t="shared" si="85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2">
        <f t="shared" si="86"/>
        <v>42660.552465277782</v>
      </c>
      <c r="L959" s="12">
        <f t="shared" si="87"/>
        <v>42691.594131944439</v>
      </c>
      <c r="M959" t="b">
        <v>0</v>
      </c>
      <c r="N959">
        <v>7</v>
      </c>
      <c r="O959" t="b">
        <v>0</v>
      </c>
      <c r="P959" t="s">
        <v>8273</v>
      </c>
      <c r="Q959" s="6">
        <f t="shared" si="84"/>
        <v>1.9416666666666665E-2</v>
      </c>
      <c r="R959" s="8">
        <f t="shared" si="85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2">
        <f t="shared" si="86"/>
        <v>42082.802812499998</v>
      </c>
      <c r="L960" s="12">
        <f t="shared" si="87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6">
        <f t="shared" si="84"/>
        <v>0.11328275684711328</v>
      </c>
      <c r="R960" s="8">
        <f t="shared" si="85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2">
        <f t="shared" si="86"/>
        <v>41993.174363425926</v>
      </c>
      <c r="L961" s="12">
        <f t="shared" si="87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84"/>
        <v>0.3886</v>
      </c>
      <c r="R961" s="8">
        <f t="shared" si="85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2">
        <f t="shared" si="86"/>
        <v>42766.626793981486</v>
      </c>
      <c r="L962" s="12">
        <f t="shared" si="87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6">
        <f t="shared" ref="Q962:Q1025" si="90">E962/D962</f>
        <v>0.46100628930817611</v>
      </c>
      <c r="R962" s="8">
        <f t="shared" ref="R962:R1025" si="91">E962/N962</f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2">
        <f t="shared" ref="K963:K1026" si="92">(J963/86400)+DATE(1970,1,1)</f>
        <v>42740.693692129629</v>
      </c>
      <c r="L963" s="12">
        <f t="shared" ref="L963:L1026" si="93">(I963/86400)+DATE(1970,1,1)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6">
        <f t="shared" si="90"/>
        <v>0.42188421052631581</v>
      </c>
      <c r="R963" s="8">
        <f t="shared" si="91"/>
        <v>364.35454545454547</v>
      </c>
      <c r="S963" t="str">
        <f t="shared" ref="S963:S1026" si="94">LEFT(P963,FIND("/",P963)-1)</f>
        <v>technology</v>
      </c>
      <c r="T963" t="str">
        <f t="shared" ref="T963:T1026" si="95">RIGHT(P963,LEN(P963)-FIND("/",P963))</f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2">
        <f t="shared" si="92"/>
        <v>42373.712418981479</v>
      </c>
      <c r="L964" s="12">
        <f t="shared" si="93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90"/>
        <v>0.2848</v>
      </c>
      <c r="R964" s="8">
        <f t="shared" si="91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2">
        <f t="shared" si="92"/>
        <v>42625.635636574079</v>
      </c>
      <c r="L965" s="12">
        <f t="shared" si="93"/>
        <v>42660.635636574079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90"/>
        <v>1.0771428571428571E-2</v>
      </c>
      <c r="R965" s="8">
        <f t="shared" si="91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57.6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2">
        <f t="shared" si="92"/>
        <v>42208.628692129627</v>
      </c>
      <c r="L966" s="12">
        <f t="shared" si="93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90"/>
        <v>7.9909090909090902E-3</v>
      </c>
      <c r="R966" s="8">
        <f t="shared" si="91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2">
        <f t="shared" si="92"/>
        <v>42637.016736111109</v>
      </c>
      <c r="L967" s="12">
        <f t="shared" si="93"/>
        <v>42669.165972222225</v>
      </c>
      <c r="M967" t="b">
        <v>0</v>
      </c>
      <c r="N967">
        <v>6</v>
      </c>
      <c r="O967" t="b">
        <v>0</v>
      </c>
      <c r="P967" t="s">
        <v>8273</v>
      </c>
      <c r="Q967" s="6">
        <f t="shared" si="90"/>
        <v>1.192E-2</v>
      </c>
      <c r="R967" s="8">
        <f t="shared" si="91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2">
        <f t="shared" si="92"/>
        <v>42619.635787037041</v>
      </c>
      <c r="L968" s="12">
        <f t="shared" si="93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90"/>
        <v>0.14799999999999999</v>
      </c>
      <c r="R968" s="8">
        <f t="shared" si="91"/>
        <v>59.2</v>
      </c>
      <c r="S968" t="str">
        <f t="shared" si="94"/>
        <v>technology</v>
      </c>
      <c r="T968" t="str">
        <f t="shared" si="95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2">
        <f t="shared" si="92"/>
        <v>42422.254328703704</v>
      </c>
      <c r="L969" s="12">
        <f t="shared" si="93"/>
        <v>42482.21266203704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90"/>
        <v>0.17810000000000001</v>
      </c>
      <c r="R969" s="8">
        <f t="shared" si="91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2">
        <f t="shared" si="92"/>
        <v>41836.847615740742</v>
      </c>
      <c r="L970" s="12">
        <f t="shared" si="93"/>
        <v>41866.847615740742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90"/>
        <v>1.325E-2</v>
      </c>
      <c r="R970" s="8">
        <f t="shared" si="91"/>
        <v>26.5</v>
      </c>
      <c r="S970" t="str">
        <f t="shared" si="94"/>
        <v>technology</v>
      </c>
      <c r="T970" t="str">
        <f t="shared" si="95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2">
        <f t="shared" si="92"/>
        <v>42742.30332175926</v>
      </c>
      <c r="L971" s="12">
        <f t="shared" si="93"/>
        <v>42775.30332175926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90"/>
        <v>0.46666666666666667</v>
      </c>
      <c r="R971" s="8">
        <f t="shared" si="91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2">
        <f t="shared" si="92"/>
        <v>42721.220520833333</v>
      </c>
      <c r="L972" s="12">
        <f t="shared" si="93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6">
        <f t="shared" si="90"/>
        <v>0.4592</v>
      </c>
      <c r="R972" s="8">
        <f t="shared" si="91"/>
        <v>164</v>
      </c>
      <c r="S972" t="str">
        <f t="shared" si="94"/>
        <v>technology</v>
      </c>
      <c r="T972" t="str">
        <f t="shared" si="95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2">
        <f t="shared" si="92"/>
        <v>42111.709027777775</v>
      </c>
      <c r="L973" s="12">
        <f t="shared" si="93"/>
        <v>42156.709027777775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90"/>
        <v>2.2599999999999999E-3</v>
      </c>
      <c r="R973" s="8">
        <f t="shared" si="91"/>
        <v>45.2</v>
      </c>
      <c r="S973" t="str">
        <f t="shared" si="94"/>
        <v>technology</v>
      </c>
      <c r="T973" t="str">
        <f t="shared" si="95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2">
        <f t="shared" si="92"/>
        <v>41856.865717592591</v>
      </c>
      <c r="L974" s="12">
        <f t="shared" si="93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6">
        <f t="shared" si="90"/>
        <v>0.34625</v>
      </c>
      <c r="R974" s="8">
        <f t="shared" si="91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57.6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2">
        <f t="shared" si="92"/>
        <v>42257.014965277776</v>
      </c>
      <c r="L975" s="12">
        <f t="shared" si="93"/>
        <v>42317.056631944448</v>
      </c>
      <c r="M975" t="b">
        <v>0</v>
      </c>
      <c r="N975">
        <v>8</v>
      </c>
      <c r="O975" t="b">
        <v>0</v>
      </c>
      <c r="P975" t="s">
        <v>8273</v>
      </c>
      <c r="Q975" s="6">
        <f t="shared" si="90"/>
        <v>2.0549999999999999E-2</v>
      </c>
      <c r="R975" s="8">
        <f t="shared" si="91"/>
        <v>51.375</v>
      </c>
      <c r="S975" t="str">
        <f t="shared" si="94"/>
        <v>technology</v>
      </c>
      <c r="T975" t="str">
        <f t="shared" si="95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2">
        <f t="shared" si="92"/>
        <v>42424.749490740738</v>
      </c>
      <c r="L976" s="12">
        <f t="shared" si="93"/>
        <v>42454.707824074074</v>
      </c>
      <c r="M976" t="b">
        <v>0</v>
      </c>
      <c r="N976">
        <v>3</v>
      </c>
      <c r="O976" t="b">
        <v>0</v>
      </c>
      <c r="P976" t="s">
        <v>8273</v>
      </c>
      <c r="Q976" s="6">
        <f t="shared" si="90"/>
        <v>5.5999999999999999E-3</v>
      </c>
      <c r="R976" s="8">
        <f t="shared" si="91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2">
        <f t="shared" si="92"/>
        <v>42489.696585648147</v>
      </c>
      <c r="L977" s="12">
        <f t="shared" si="93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90"/>
        <v>2.6069999999999999E-2</v>
      </c>
      <c r="R977" s="8">
        <f t="shared" si="91"/>
        <v>108.625</v>
      </c>
      <c r="S977" t="str">
        <f t="shared" si="94"/>
        <v>technology</v>
      </c>
      <c r="T977" t="str">
        <f t="shared" si="95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2">
        <f t="shared" si="92"/>
        <v>42185.058993055558</v>
      </c>
      <c r="L978" s="12">
        <f t="shared" si="93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90"/>
        <v>1.9259999999999999E-2</v>
      </c>
      <c r="R978" s="8">
        <f t="shared" si="91"/>
        <v>160.5</v>
      </c>
      <c r="S978" t="str">
        <f t="shared" si="94"/>
        <v>technology</v>
      </c>
      <c r="T978" t="str">
        <f t="shared" si="95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2">
        <f t="shared" si="92"/>
        <v>42391.942094907412</v>
      </c>
      <c r="L979" s="12">
        <f t="shared" si="93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90"/>
        <v>0.33666666666666667</v>
      </c>
      <c r="R979" s="8">
        <f t="shared" si="91"/>
        <v>75.75</v>
      </c>
      <c r="S979" t="str">
        <f t="shared" si="94"/>
        <v>technology</v>
      </c>
      <c r="T979" t="str">
        <f t="shared" si="95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2">
        <f t="shared" si="92"/>
        <v>42395.309039351851</v>
      </c>
      <c r="L980" s="12">
        <f t="shared" si="93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90"/>
        <v>0.5626326718299024</v>
      </c>
      <c r="R980" s="8">
        <f t="shared" si="91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57.6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2">
        <f t="shared" si="92"/>
        <v>42506.416990740741</v>
      </c>
      <c r="L981" s="12">
        <f t="shared" si="93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6">
        <f t="shared" si="90"/>
        <v>0.82817600000000002</v>
      </c>
      <c r="R981" s="8">
        <f t="shared" si="91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2">
        <f t="shared" si="92"/>
        <v>41928.904189814813</v>
      </c>
      <c r="L982" s="12">
        <f t="shared" si="93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6">
        <f t="shared" si="90"/>
        <v>0.14860000000000001</v>
      </c>
      <c r="R982" s="8">
        <f t="shared" si="91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2">
        <f t="shared" si="92"/>
        <v>41830.947013888886</v>
      </c>
      <c r="L983" s="12">
        <f t="shared" si="93"/>
        <v>41860.947013888886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90"/>
        <v>1.2375123751237513E-4</v>
      </c>
      <c r="R983" s="8">
        <f t="shared" si="91"/>
        <v>2.75</v>
      </c>
      <c r="S983" t="str">
        <f t="shared" si="94"/>
        <v>technology</v>
      </c>
      <c r="T983" t="str">
        <f t="shared" si="95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2">
        <f t="shared" si="92"/>
        <v>42615.753310185188</v>
      </c>
      <c r="L984" s="12">
        <f t="shared" si="93"/>
        <v>42645.753310185188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90"/>
        <v>1.7142857142857143E-4</v>
      </c>
      <c r="R984" s="8">
        <f t="shared" si="91"/>
        <v>1</v>
      </c>
      <c r="S984" t="str">
        <f t="shared" si="94"/>
        <v>technology</v>
      </c>
      <c r="T984" t="str">
        <f t="shared" si="95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2">
        <f t="shared" si="92"/>
        <v>42574.667650462958</v>
      </c>
      <c r="L985" s="12">
        <f t="shared" si="93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6">
        <f t="shared" si="90"/>
        <v>0.2950613611721471</v>
      </c>
      <c r="R985" s="8">
        <f t="shared" si="91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2">
        <f t="shared" si="92"/>
        <v>42061.11583333333</v>
      </c>
      <c r="L986" s="12">
        <f t="shared" si="93"/>
        <v>42091.074166666665</v>
      </c>
      <c r="M986" t="b">
        <v>0</v>
      </c>
      <c r="N986">
        <v>3</v>
      </c>
      <c r="O986" t="b">
        <v>0</v>
      </c>
      <c r="P986" t="s">
        <v>8273</v>
      </c>
      <c r="Q986" s="6">
        <f t="shared" si="90"/>
        <v>1.06E-2</v>
      </c>
      <c r="R986" s="8">
        <f t="shared" si="91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2">
        <f t="shared" si="92"/>
        <v>42339.967708333337</v>
      </c>
      <c r="L987" s="12">
        <f t="shared" si="93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6">
        <f t="shared" si="90"/>
        <v>6.2933333333333327E-2</v>
      </c>
      <c r="R987" s="8">
        <f t="shared" si="91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2">
        <f t="shared" si="92"/>
        <v>42324.767361111109</v>
      </c>
      <c r="L988" s="12">
        <f t="shared" si="93"/>
        <v>42379</v>
      </c>
      <c r="M988" t="b">
        <v>0</v>
      </c>
      <c r="N988">
        <v>23</v>
      </c>
      <c r="O988" t="b">
        <v>0</v>
      </c>
      <c r="P988" t="s">
        <v>8273</v>
      </c>
      <c r="Q988" s="6">
        <f t="shared" si="90"/>
        <v>0.1275</v>
      </c>
      <c r="R988" s="8">
        <f t="shared" si="91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2">
        <f t="shared" si="92"/>
        <v>41773.294560185182</v>
      </c>
      <c r="L989" s="12">
        <f t="shared" si="93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90"/>
        <v>0.13220000000000001</v>
      </c>
      <c r="R989" s="8">
        <f t="shared" si="91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2">
        <f t="shared" si="92"/>
        <v>42614.356770833328</v>
      </c>
      <c r="L990" s="12">
        <f t="shared" si="93"/>
        <v>42644.356770833328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90"/>
        <v>0</v>
      </c>
      <c r="R990" s="8" t="e">
        <f t="shared" si="91"/>
        <v>#DIV/0!</v>
      </c>
      <c r="S990" t="str">
        <f t="shared" si="94"/>
        <v>technology</v>
      </c>
      <c r="T990" t="str">
        <f t="shared" si="95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2">
        <f t="shared" si="92"/>
        <v>42611.933969907404</v>
      </c>
      <c r="L991" s="12">
        <f t="shared" si="93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90"/>
        <v>0.16769999999999999</v>
      </c>
      <c r="R991" s="8">
        <f t="shared" si="91"/>
        <v>52.40625</v>
      </c>
      <c r="S991" t="str">
        <f t="shared" si="94"/>
        <v>technology</v>
      </c>
      <c r="T991" t="str">
        <f t="shared" si="95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2">
        <f t="shared" si="92"/>
        <v>41855.784305555557</v>
      </c>
      <c r="L992" s="12">
        <f t="shared" si="93"/>
        <v>41885.784305555557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90"/>
        <v>1.0399999999999999E-3</v>
      </c>
      <c r="R992" s="8">
        <f t="shared" si="91"/>
        <v>13</v>
      </c>
      <c r="S992" t="str">
        <f t="shared" si="94"/>
        <v>technology</v>
      </c>
      <c r="T992" t="str">
        <f t="shared" si="95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2">
        <f t="shared" si="92"/>
        <v>42538.75680555556</v>
      </c>
      <c r="L993" s="12">
        <f t="shared" si="93"/>
        <v>42563.785416666666</v>
      </c>
      <c r="M993" t="b">
        <v>0</v>
      </c>
      <c r="N993">
        <v>7</v>
      </c>
      <c r="O993" t="b">
        <v>0</v>
      </c>
      <c r="P993" t="s">
        <v>8273</v>
      </c>
      <c r="Q993" s="6">
        <f t="shared" si="90"/>
        <v>4.24E-2</v>
      </c>
      <c r="R993" s="8">
        <f t="shared" si="91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2">
        <f t="shared" si="92"/>
        <v>42437.924988425926</v>
      </c>
      <c r="L994" s="12">
        <f t="shared" si="93"/>
        <v>42497.883321759262</v>
      </c>
      <c r="M994" t="b">
        <v>0</v>
      </c>
      <c r="N994">
        <v>4</v>
      </c>
      <c r="O994" t="b">
        <v>0</v>
      </c>
      <c r="P994" t="s">
        <v>8273</v>
      </c>
      <c r="Q994" s="6">
        <f t="shared" si="90"/>
        <v>4.6699999999999997E-3</v>
      </c>
      <c r="R994" s="8">
        <f t="shared" si="91"/>
        <v>116.75</v>
      </c>
      <c r="S994" t="str">
        <f t="shared" si="94"/>
        <v>technology</v>
      </c>
      <c r="T994" t="str">
        <f t="shared" si="95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2">
        <f t="shared" si="92"/>
        <v>42652.964907407411</v>
      </c>
      <c r="L995" s="12">
        <f t="shared" si="93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6">
        <f t="shared" si="90"/>
        <v>0.25087142857142858</v>
      </c>
      <c r="R995" s="8">
        <f t="shared" si="91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2">
        <f t="shared" si="92"/>
        <v>41921.263078703705</v>
      </c>
      <c r="L996" s="12">
        <f t="shared" si="93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6">
        <f t="shared" si="90"/>
        <v>2.3345000000000001E-2</v>
      </c>
      <c r="R996" s="8">
        <f t="shared" si="91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2">
        <f t="shared" si="92"/>
        <v>41947.940740740742</v>
      </c>
      <c r="L997" s="12">
        <f t="shared" si="93"/>
        <v>41972.666666666672</v>
      </c>
      <c r="M997" t="b">
        <v>0</v>
      </c>
      <c r="N997">
        <v>9</v>
      </c>
      <c r="O997" t="b">
        <v>0</v>
      </c>
      <c r="P997" t="s">
        <v>8273</v>
      </c>
      <c r="Q997" s="6">
        <f t="shared" si="90"/>
        <v>7.2599999999999998E-2</v>
      </c>
      <c r="R997" s="8">
        <f t="shared" si="91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3.2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2">
        <f t="shared" si="92"/>
        <v>41817.866435185184</v>
      </c>
      <c r="L998" s="12">
        <f t="shared" si="93"/>
        <v>41847.643750000003</v>
      </c>
      <c r="M998" t="b">
        <v>0</v>
      </c>
      <c r="N998">
        <v>5</v>
      </c>
      <c r="O998" t="b">
        <v>0</v>
      </c>
      <c r="P998" t="s">
        <v>8273</v>
      </c>
      <c r="Q998" s="6">
        <f t="shared" si="90"/>
        <v>1.6250000000000001E-2</v>
      </c>
      <c r="R998" s="8">
        <f t="shared" si="91"/>
        <v>13</v>
      </c>
      <c r="S998" t="str">
        <f t="shared" si="94"/>
        <v>technology</v>
      </c>
      <c r="T998" t="str">
        <f t="shared" si="95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2">
        <f t="shared" si="92"/>
        <v>41941.10297453704</v>
      </c>
      <c r="L999" s="12">
        <f t="shared" si="93"/>
        <v>41971.144641203704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90"/>
        <v>1.2999999999999999E-2</v>
      </c>
      <c r="R999" s="8">
        <f t="shared" si="91"/>
        <v>8.125</v>
      </c>
      <c r="S999" t="str">
        <f t="shared" si="94"/>
        <v>technology</v>
      </c>
      <c r="T999" t="str">
        <f t="shared" si="95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2">
        <f t="shared" si="92"/>
        <v>42282.168993055559</v>
      </c>
      <c r="L1000" s="12">
        <f t="shared" si="93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90"/>
        <v>0.58558333333333334</v>
      </c>
      <c r="R1000" s="8">
        <f t="shared" si="91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2">
        <f t="shared" si="92"/>
        <v>41926.29965277778</v>
      </c>
      <c r="L1001" s="12">
        <f t="shared" si="93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90"/>
        <v>7.7886666666666673E-2</v>
      </c>
      <c r="R1001" s="8">
        <f t="shared" si="91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2">
        <f t="shared" si="92"/>
        <v>42749.05972222222</v>
      </c>
      <c r="L1002" s="12">
        <f t="shared" si="93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90"/>
        <v>2.2157147647256063E-2</v>
      </c>
      <c r="R1002" s="8">
        <f t="shared" si="91"/>
        <v>3304</v>
      </c>
      <c r="S1002" t="str">
        <f t="shared" si="94"/>
        <v>technology</v>
      </c>
      <c r="T1002" t="str">
        <f t="shared" si="95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2">
        <f t="shared" si="92"/>
        <v>42720.720057870371</v>
      </c>
      <c r="L1003" s="12">
        <f t="shared" si="93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90"/>
        <v>1.04</v>
      </c>
      <c r="R1003" s="8">
        <f t="shared" si="91"/>
        <v>1300</v>
      </c>
      <c r="S1003" t="str">
        <f t="shared" si="94"/>
        <v>technology</v>
      </c>
      <c r="T1003" t="str">
        <f t="shared" si="95"/>
        <v>wearables</v>
      </c>
    </row>
    <row r="1004" spans="1:20" ht="57.6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2">
        <f t="shared" si="92"/>
        <v>42325.684189814812</v>
      </c>
      <c r="L1004" s="12">
        <f t="shared" si="93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90"/>
        <v>0.29602960296029601</v>
      </c>
      <c r="R1004" s="8">
        <f t="shared" si="91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2">
        <f t="shared" si="92"/>
        <v>42780.709039351852</v>
      </c>
      <c r="L1005" s="12">
        <f t="shared" si="93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90"/>
        <v>0.16055</v>
      </c>
      <c r="R1005" s="8">
        <f t="shared" si="91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2">
        <f t="shared" si="92"/>
        <v>42388.708645833336</v>
      </c>
      <c r="L1006" s="12">
        <f t="shared" si="93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90"/>
        <v>0.82208000000000003</v>
      </c>
      <c r="R1006" s="8">
        <f t="shared" si="91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2">
        <f t="shared" si="92"/>
        <v>42276.624803240746</v>
      </c>
      <c r="L1007" s="12">
        <f t="shared" si="93"/>
        <v>42307.624803240746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90"/>
        <v>0.75051000000000001</v>
      </c>
      <c r="R1007" s="8">
        <f t="shared" si="91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2">
        <f t="shared" si="92"/>
        <v>41977.040185185186</v>
      </c>
      <c r="L1008" s="12">
        <f t="shared" si="93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90"/>
        <v>5.8500000000000003E-2</v>
      </c>
      <c r="R1008" s="8">
        <f t="shared" si="91"/>
        <v>29.25</v>
      </c>
      <c r="S1008" t="str">
        <f t="shared" si="94"/>
        <v>technology</v>
      </c>
      <c r="T1008" t="str">
        <f t="shared" si="95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2">
        <f t="shared" si="92"/>
        <v>42676.583599537036</v>
      </c>
      <c r="L1009" s="12">
        <f t="shared" si="93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90"/>
        <v>0.44319999999999998</v>
      </c>
      <c r="R1009" s="8">
        <f t="shared" si="91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2">
        <f t="shared" si="92"/>
        <v>42702.809201388889</v>
      </c>
      <c r="L1010" s="12">
        <f t="shared" si="93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90"/>
        <v>2.6737967914438501E-3</v>
      </c>
      <c r="R1010" s="8">
        <f t="shared" si="91"/>
        <v>250</v>
      </c>
      <c r="S1010" t="str">
        <f t="shared" si="94"/>
        <v>technology</v>
      </c>
      <c r="T1010" t="str">
        <f t="shared" si="95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2">
        <f t="shared" si="92"/>
        <v>42510.604699074072</v>
      </c>
      <c r="L1011" s="12">
        <f t="shared" si="93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90"/>
        <v>0.1313</v>
      </c>
      <c r="R1011" s="8">
        <f t="shared" si="91"/>
        <v>65</v>
      </c>
      <c r="S1011" t="str">
        <f t="shared" si="94"/>
        <v>technology</v>
      </c>
      <c r="T1011" t="str">
        <f t="shared" si="95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2">
        <f t="shared" si="92"/>
        <v>42561.829421296294</v>
      </c>
      <c r="L1012" s="12">
        <f t="shared" si="93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90"/>
        <v>1.9088937093275488E-3</v>
      </c>
      <c r="R1012" s="8">
        <f t="shared" si="91"/>
        <v>55</v>
      </c>
      <c r="S1012" t="str">
        <f t="shared" si="94"/>
        <v>technology</v>
      </c>
      <c r="T1012" t="str">
        <f t="shared" si="95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2">
        <f t="shared" si="92"/>
        <v>41946.898090277777</v>
      </c>
      <c r="L1013" s="12">
        <f t="shared" si="93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90"/>
        <v>3.7499999999999999E-3</v>
      </c>
      <c r="R1013" s="8">
        <f t="shared" si="91"/>
        <v>75</v>
      </c>
      <c r="S1013" t="str">
        <f t="shared" si="94"/>
        <v>technology</v>
      </c>
      <c r="T1013" t="str">
        <f t="shared" si="95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2">
        <f t="shared" si="92"/>
        <v>42714.440416666665</v>
      </c>
      <c r="L1014" s="12">
        <f t="shared" si="93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90"/>
        <v>215.35021</v>
      </c>
      <c r="R1014" s="8">
        <f t="shared" si="91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2">
        <f t="shared" si="92"/>
        <v>42339.833981481483</v>
      </c>
      <c r="L1015" s="12">
        <f t="shared" si="93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90"/>
        <v>0.34527999999999998</v>
      </c>
      <c r="R1015" s="8">
        <f t="shared" si="91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2">
        <f t="shared" si="92"/>
        <v>41955.002488425926</v>
      </c>
      <c r="L1016" s="12">
        <f t="shared" si="93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90"/>
        <v>0.30599999999999999</v>
      </c>
      <c r="R1016" s="8">
        <f t="shared" si="91"/>
        <v>191.25</v>
      </c>
      <c r="S1016" t="str">
        <f t="shared" si="94"/>
        <v>technology</v>
      </c>
      <c r="T1016" t="str">
        <f t="shared" si="95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2">
        <f t="shared" si="92"/>
        <v>42303.878414351857</v>
      </c>
      <c r="L1017" s="12">
        <f t="shared" si="93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90"/>
        <v>2.6666666666666668E-2</v>
      </c>
      <c r="R1017" s="8">
        <f t="shared" si="91"/>
        <v>40</v>
      </c>
      <c r="S1017" t="str">
        <f t="shared" si="94"/>
        <v>technology</v>
      </c>
      <c r="T1017" t="str">
        <f t="shared" si="95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2">
        <f t="shared" si="92"/>
        <v>42422.107129629629</v>
      </c>
      <c r="L1018" s="12">
        <f t="shared" si="93"/>
        <v>42467.065462962964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90"/>
        <v>2.8420000000000001E-2</v>
      </c>
      <c r="R1018" s="8">
        <f t="shared" si="91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57.6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2">
        <f t="shared" si="92"/>
        <v>42289.675173611111</v>
      </c>
      <c r="L1019" s="12">
        <f t="shared" si="93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90"/>
        <v>0.22878799999999999</v>
      </c>
      <c r="R1019" s="8">
        <f t="shared" si="91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2">
        <f t="shared" si="92"/>
        <v>42535.492280092592</v>
      </c>
      <c r="L1020" s="12">
        <f t="shared" si="93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90"/>
        <v>3.1050000000000001E-2</v>
      </c>
      <c r="R1020" s="8">
        <f t="shared" si="91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2">
        <f t="shared" si="92"/>
        <v>42009.973946759259</v>
      </c>
      <c r="L1021" s="12">
        <f t="shared" si="93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90"/>
        <v>0.47333333333333333</v>
      </c>
      <c r="R1021" s="8">
        <f t="shared" si="91"/>
        <v>53.25</v>
      </c>
      <c r="S1021" t="str">
        <f t="shared" si="94"/>
        <v>technology</v>
      </c>
      <c r="T1021" t="str">
        <f t="shared" si="95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2">
        <f t="shared" si="92"/>
        <v>42127.069548611107</v>
      </c>
      <c r="L1022" s="12">
        <f t="shared" si="93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90"/>
        <v>2.0554838709677421</v>
      </c>
      <c r="R1022" s="8">
        <f t="shared" si="91"/>
        <v>106.2</v>
      </c>
      <c r="S1022" t="str">
        <f t="shared" si="94"/>
        <v>music</v>
      </c>
      <c r="T1022" t="str">
        <f t="shared" si="95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2">
        <f t="shared" si="92"/>
        <v>42271.251979166671</v>
      </c>
      <c r="L1023" s="12">
        <f t="shared" si="93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90"/>
        <v>3.5180366666666667</v>
      </c>
      <c r="R1023" s="8">
        <f t="shared" si="91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2">
        <f t="shared" si="92"/>
        <v>42111.646724537037</v>
      </c>
      <c r="L1024" s="12">
        <f t="shared" si="93"/>
        <v>42141.646724537037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90"/>
        <v>1.149</v>
      </c>
      <c r="R1024" s="8">
        <f t="shared" si="91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2">
        <f t="shared" si="92"/>
        <v>42145.919687500005</v>
      </c>
      <c r="L1025" s="12">
        <f t="shared" si="93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90"/>
        <v>2.3715000000000002</v>
      </c>
      <c r="R1025" s="8">
        <f t="shared" si="91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2">
        <f t="shared" si="92"/>
        <v>42370.580590277779</v>
      </c>
      <c r="L1026" s="12">
        <f t="shared" si="93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ref="Q1026:Q1089" si="96">E1026/D1026</f>
        <v>1.1863774999999999</v>
      </c>
      <c r="R1026" s="8">
        <f t="shared" ref="R1026:R1089" si="97">E1026/N1026</f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28.8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2">
        <f t="shared" ref="K1027:K1090" si="98">(J1027/86400)+DATE(1970,1,1)</f>
        <v>42049.833761574075</v>
      </c>
      <c r="L1027" s="12">
        <f t="shared" ref="L1027:L1090" si="99">(I1027/86400)+DATE(1970,1,1)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si="96"/>
        <v>1.099283142857143</v>
      </c>
      <c r="R1027" s="8">
        <f t="shared" si="97"/>
        <v>71.848571428571432</v>
      </c>
      <c r="S1027" t="str">
        <f t="shared" ref="S1027:S1090" si="100">LEFT(P1027,FIND("/",P1027)-1)</f>
        <v>music</v>
      </c>
      <c r="T1027" t="str">
        <f t="shared" ref="T1027:T1090" si="101">RIGHT(P1027,LEN(P1027)-FIND("/",P1027))</f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2">
        <f t="shared" si="98"/>
        <v>42426.407592592594</v>
      </c>
      <c r="L1028" s="12">
        <f t="shared" si="99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96"/>
        <v>1.0000828571428571</v>
      </c>
      <c r="R1028" s="8">
        <f t="shared" si="97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2">
        <f t="shared" si="98"/>
        <v>41905.034108796295</v>
      </c>
      <c r="L1029" s="12">
        <f t="shared" si="99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96"/>
        <v>1.0309292094387414</v>
      </c>
      <c r="R1029" s="8">
        <f t="shared" si="97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2">
        <f t="shared" si="98"/>
        <v>42755.627372685187</v>
      </c>
      <c r="L1030" s="12">
        <f t="shared" si="99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96"/>
        <v>1.1727000000000001</v>
      </c>
      <c r="R1030" s="8">
        <f t="shared" si="97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43.2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2">
        <f t="shared" si="98"/>
        <v>42044.711886574078</v>
      </c>
      <c r="L1031" s="12">
        <f t="shared" si="99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96"/>
        <v>1.1175999999999999</v>
      </c>
      <c r="R1031" s="8">
        <f t="shared" si="97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2">
        <f t="shared" si="98"/>
        <v>42611.483206018514</v>
      </c>
      <c r="L1032" s="12">
        <f t="shared" si="99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96"/>
        <v>3.4209999999999998</v>
      </c>
      <c r="R1032" s="8">
        <f t="shared" si="97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2">
        <f t="shared" si="98"/>
        <v>42324.764004629629</v>
      </c>
      <c r="L1033" s="12">
        <f t="shared" si="99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96"/>
        <v>1.0740000000000001</v>
      </c>
      <c r="R1033" s="8">
        <f t="shared" si="97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2">
        <f t="shared" si="98"/>
        <v>42514.666956018518</v>
      </c>
      <c r="L1034" s="12">
        <f t="shared" si="99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96"/>
        <v>1.0849703703703704</v>
      </c>
      <c r="R1034" s="8">
        <f t="shared" si="97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57.6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2">
        <f t="shared" si="98"/>
        <v>42688.732407407406</v>
      </c>
      <c r="L1035" s="12">
        <f t="shared" si="99"/>
        <v>42716.732407407406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96"/>
        <v>1.0286144578313252</v>
      </c>
      <c r="R1035" s="8">
        <f t="shared" si="97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2">
        <f t="shared" si="98"/>
        <v>42555.166712962964</v>
      </c>
      <c r="L1036" s="12">
        <f t="shared" si="99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96"/>
        <v>1.3000180000000001</v>
      </c>
      <c r="R1036" s="8">
        <f t="shared" si="97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2">
        <f t="shared" si="98"/>
        <v>42016.641435185185</v>
      </c>
      <c r="L1037" s="12">
        <f t="shared" si="99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96"/>
        <v>1.0765217391304347</v>
      </c>
      <c r="R1037" s="8">
        <f t="shared" si="97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2">
        <f t="shared" si="98"/>
        <v>41249.448958333334</v>
      </c>
      <c r="L1038" s="12">
        <f t="shared" si="99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96"/>
        <v>1.1236044444444444</v>
      </c>
      <c r="R1038" s="8">
        <f t="shared" si="97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57.6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2">
        <f t="shared" si="98"/>
        <v>42119.822476851856</v>
      </c>
      <c r="L1039" s="12">
        <f t="shared" si="99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96"/>
        <v>1.0209999999999999</v>
      </c>
      <c r="R1039" s="8">
        <f t="shared" si="97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2">
        <f t="shared" si="98"/>
        <v>42418.231747685189</v>
      </c>
      <c r="L1040" s="12">
        <f t="shared" si="99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96"/>
        <v>1.4533333333333334</v>
      </c>
      <c r="R1040" s="8">
        <f t="shared" si="97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57.6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2">
        <f t="shared" si="98"/>
        <v>42692.109328703707</v>
      </c>
      <c r="L1041" s="12">
        <f t="shared" si="99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96"/>
        <v>1.282</v>
      </c>
      <c r="R1041" s="8">
        <f t="shared" si="97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57.6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2">
        <f t="shared" si="98"/>
        <v>42579.708437499998</v>
      </c>
      <c r="L1042" s="12">
        <f t="shared" si="99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96"/>
        <v>2.9411764705882353E-3</v>
      </c>
      <c r="R1042" s="8">
        <f t="shared" si="97"/>
        <v>250</v>
      </c>
      <c r="S1042" t="str">
        <f t="shared" si="100"/>
        <v>journalism</v>
      </c>
      <c r="T1042" t="str">
        <f t="shared" si="101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2">
        <f t="shared" si="98"/>
        <v>41831.06009259259</v>
      </c>
      <c r="L1043" s="12">
        <f t="shared" si="99"/>
        <v>41851.06009259259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96"/>
        <v>0</v>
      </c>
      <c r="R1043" s="8" t="e">
        <f t="shared" si="97"/>
        <v>#DIV/0!</v>
      </c>
      <c r="S1043" t="str">
        <f t="shared" si="100"/>
        <v>journalism</v>
      </c>
      <c r="T1043" t="str">
        <f t="shared" si="101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2">
        <f t="shared" si="98"/>
        <v>41851.696157407408</v>
      </c>
      <c r="L1044" s="12">
        <f t="shared" si="99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96"/>
        <v>1.5384615384615385E-2</v>
      </c>
      <c r="R1044" s="8">
        <f t="shared" si="97"/>
        <v>10</v>
      </c>
      <c r="S1044" t="str">
        <f t="shared" si="100"/>
        <v>journalism</v>
      </c>
      <c r="T1044" t="str">
        <f t="shared" si="101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2">
        <f t="shared" si="98"/>
        <v>42114.252951388888</v>
      </c>
      <c r="L1045" s="12">
        <f t="shared" si="99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96"/>
        <v>8.5370000000000001E-2</v>
      </c>
      <c r="R1045" s="8">
        <f t="shared" si="97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57.6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2">
        <f t="shared" si="98"/>
        <v>42011.925937499997</v>
      </c>
      <c r="L1046" s="12">
        <f t="shared" si="99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96"/>
        <v>8.571428571428571E-4</v>
      </c>
      <c r="R1046" s="8">
        <f t="shared" si="97"/>
        <v>3</v>
      </c>
      <c r="S1046" t="str">
        <f t="shared" si="100"/>
        <v>journalism</v>
      </c>
      <c r="T1046" t="str">
        <f t="shared" si="101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2">
        <f t="shared" si="98"/>
        <v>41844.874421296292</v>
      </c>
      <c r="L1047" s="12">
        <f t="shared" si="99"/>
        <v>41874.874421296292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96"/>
        <v>2.6599999999999999E-2</v>
      </c>
      <c r="R1047" s="8">
        <f t="shared" si="97"/>
        <v>33.25</v>
      </c>
      <c r="S1047" t="str">
        <f t="shared" si="100"/>
        <v>journalism</v>
      </c>
      <c r="T1047" t="str">
        <f t="shared" si="101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2">
        <f t="shared" si="98"/>
        <v>42319.851388888885</v>
      </c>
      <c r="L1048" s="12">
        <f t="shared" si="99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96"/>
        <v>0</v>
      </c>
      <c r="R1048" s="8" t="e">
        <f t="shared" si="97"/>
        <v>#DIV/0!</v>
      </c>
      <c r="S1048" t="str">
        <f t="shared" si="100"/>
        <v>journalism</v>
      </c>
      <c r="T1048" t="str">
        <f t="shared" si="101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2">
        <f t="shared" si="98"/>
        <v>41918.818460648152</v>
      </c>
      <c r="L1049" s="12">
        <f t="shared" si="99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96"/>
        <v>5.0000000000000001E-4</v>
      </c>
      <c r="R1049" s="8">
        <f t="shared" si="97"/>
        <v>1</v>
      </c>
      <c r="S1049" t="str">
        <f t="shared" si="100"/>
        <v>journalism</v>
      </c>
      <c r="T1049" t="str">
        <f t="shared" si="101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2">
        <f t="shared" si="98"/>
        <v>42598.053113425922</v>
      </c>
      <c r="L1050" s="12">
        <f t="shared" si="99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96"/>
        <v>1.4133333333333333E-2</v>
      </c>
      <c r="R1050" s="8">
        <f t="shared" si="97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2">
        <f t="shared" si="98"/>
        <v>42382.431076388893</v>
      </c>
      <c r="L1051" s="12">
        <f t="shared" si="99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96"/>
        <v>0</v>
      </c>
      <c r="R1051" s="8" t="e">
        <f t="shared" si="97"/>
        <v>#DIV/0!</v>
      </c>
      <c r="S1051" t="str">
        <f t="shared" si="100"/>
        <v>journalism</v>
      </c>
      <c r="T1051" t="str">
        <f t="shared" si="101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2">
        <f t="shared" si="98"/>
        <v>42231.7971875</v>
      </c>
      <c r="L1052" s="12">
        <f t="shared" si="99"/>
        <v>42261.7971875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96"/>
        <v>0</v>
      </c>
      <c r="R1052" s="8" t="e">
        <f t="shared" si="97"/>
        <v>#DIV/0!</v>
      </c>
      <c r="S1052" t="str">
        <f t="shared" si="100"/>
        <v>journalism</v>
      </c>
      <c r="T1052" t="str">
        <f t="shared" si="101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2">
        <f t="shared" si="98"/>
        <v>41850.014178240745</v>
      </c>
      <c r="L1053" s="12">
        <f t="shared" si="99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96"/>
        <v>0</v>
      </c>
      <c r="R1053" s="8" t="e">
        <f t="shared" si="97"/>
        <v>#DIV/0!</v>
      </c>
      <c r="S1053" t="str">
        <f t="shared" si="100"/>
        <v>journalism</v>
      </c>
      <c r="T1053" t="str">
        <f t="shared" si="101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2">
        <f t="shared" si="98"/>
        <v>42483.797395833331</v>
      </c>
      <c r="L1054" s="12">
        <f t="shared" si="99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96"/>
        <v>0</v>
      </c>
      <c r="R1054" s="8" t="e">
        <f t="shared" si="97"/>
        <v>#DIV/0!</v>
      </c>
      <c r="S1054" t="str">
        <f t="shared" si="100"/>
        <v>journalism</v>
      </c>
      <c r="T1054" t="str">
        <f t="shared" si="101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2">
        <f t="shared" si="98"/>
        <v>42775.172824074078</v>
      </c>
      <c r="L1055" s="12">
        <f t="shared" si="99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96"/>
        <v>0.01</v>
      </c>
      <c r="R1055" s="8">
        <f t="shared" si="97"/>
        <v>15</v>
      </c>
      <c r="S1055" t="str">
        <f t="shared" si="100"/>
        <v>journalism</v>
      </c>
      <c r="T1055" t="str">
        <f t="shared" si="101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2">
        <f t="shared" si="98"/>
        <v>41831.851840277777</v>
      </c>
      <c r="L1056" s="12">
        <f t="shared" si="99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96"/>
        <v>0</v>
      </c>
      <c r="R1056" s="8" t="e">
        <f t="shared" si="97"/>
        <v>#DIV/0!</v>
      </c>
      <c r="S1056" t="str">
        <f t="shared" si="100"/>
        <v>journalism</v>
      </c>
      <c r="T1056" t="str">
        <f t="shared" si="101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2">
        <f t="shared" si="98"/>
        <v>42406.992418981477</v>
      </c>
      <c r="L1057" s="12">
        <f t="shared" si="99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96"/>
        <v>0</v>
      </c>
      <c r="R1057" s="8" t="e">
        <f t="shared" si="97"/>
        <v>#DIV/0!</v>
      </c>
      <c r="S1057" t="str">
        <f t="shared" si="100"/>
        <v>journalism</v>
      </c>
      <c r="T1057" t="str">
        <f t="shared" si="101"/>
        <v>audio</v>
      </c>
    </row>
    <row r="1058" spans="1:20" ht="57.6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2">
        <f t="shared" si="98"/>
        <v>42058.719641203701</v>
      </c>
      <c r="L1058" s="12">
        <f t="shared" si="99"/>
        <v>42118.677974537037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96"/>
        <v>0</v>
      </c>
      <c r="R1058" s="8" t="e">
        <f t="shared" si="97"/>
        <v>#DIV/0!</v>
      </c>
      <c r="S1058" t="str">
        <f t="shared" si="100"/>
        <v>journalism</v>
      </c>
      <c r="T1058" t="str">
        <f t="shared" si="101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2">
        <f t="shared" si="98"/>
        <v>42678.871331018519</v>
      </c>
      <c r="L1059" s="12">
        <f t="shared" si="99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96"/>
        <v>0</v>
      </c>
      <c r="R1059" s="8" t="e">
        <f t="shared" si="97"/>
        <v>#DIV/0!</v>
      </c>
      <c r="S1059" t="str">
        <f t="shared" si="100"/>
        <v>journalism</v>
      </c>
      <c r="T1059" t="str">
        <f t="shared" si="101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2">
        <f t="shared" si="98"/>
        <v>42047.900960648149</v>
      </c>
      <c r="L1060" s="12">
        <f t="shared" si="99"/>
        <v>42089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96"/>
        <v>0</v>
      </c>
      <c r="R1060" s="8" t="e">
        <f t="shared" si="97"/>
        <v>#DIV/0!</v>
      </c>
      <c r="S1060" t="str">
        <f t="shared" si="100"/>
        <v>journalism</v>
      </c>
      <c r="T1060" t="str">
        <f t="shared" si="101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2">
        <f t="shared" si="98"/>
        <v>42046.79</v>
      </c>
      <c r="L1061" s="12">
        <f t="shared" si="99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96"/>
        <v>0</v>
      </c>
      <c r="R1061" s="8" t="e">
        <f t="shared" si="97"/>
        <v>#DIV/0!</v>
      </c>
      <c r="S1061" t="str">
        <f t="shared" si="100"/>
        <v>journalism</v>
      </c>
      <c r="T1061" t="str">
        <f t="shared" si="101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2">
        <f t="shared" si="98"/>
        <v>42079.913113425922</v>
      </c>
      <c r="L1062" s="12">
        <f t="shared" si="99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96"/>
        <v>0.01</v>
      </c>
      <c r="R1062" s="8">
        <f t="shared" si="97"/>
        <v>50</v>
      </c>
      <c r="S1062" t="str">
        <f t="shared" si="100"/>
        <v>journalism</v>
      </c>
      <c r="T1062" t="str">
        <f t="shared" si="101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2">
        <f t="shared" si="98"/>
        <v>42432.276712962965</v>
      </c>
      <c r="L1063" s="12">
        <f t="shared" si="99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96"/>
        <v>0</v>
      </c>
      <c r="R1063" s="8" t="e">
        <f t="shared" si="97"/>
        <v>#DIV/0!</v>
      </c>
      <c r="S1063" t="str">
        <f t="shared" si="100"/>
        <v>journalism</v>
      </c>
      <c r="T1063" t="str">
        <f t="shared" si="101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2">
        <f t="shared" si="98"/>
        <v>42556.807187500002</v>
      </c>
      <c r="L1064" s="12">
        <f t="shared" si="99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96"/>
        <v>0.95477386934673369</v>
      </c>
      <c r="R1064" s="8">
        <f t="shared" si="97"/>
        <v>47.5</v>
      </c>
      <c r="S1064" t="str">
        <f t="shared" si="100"/>
        <v>journalism</v>
      </c>
      <c r="T1064" t="str">
        <f t="shared" si="101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2">
        <f t="shared" si="98"/>
        <v>42583.030810185184</v>
      </c>
      <c r="L1065" s="12">
        <f t="shared" si="99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96"/>
        <v>0</v>
      </c>
      <c r="R1065" s="8" t="e">
        <f t="shared" si="97"/>
        <v>#DIV/0!</v>
      </c>
      <c r="S1065" t="str">
        <f t="shared" si="100"/>
        <v>journalism</v>
      </c>
      <c r="T1065" t="str">
        <f t="shared" si="101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2">
        <f t="shared" si="98"/>
        <v>41417.228043981479</v>
      </c>
      <c r="L1066" s="12">
        <f t="shared" si="99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96"/>
        <v>8.9744444444444446E-2</v>
      </c>
      <c r="R1066" s="8">
        <f t="shared" si="97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2">
        <f t="shared" si="98"/>
        <v>41661.381041666667</v>
      </c>
      <c r="L1067" s="12">
        <f t="shared" si="99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96"/>
        <v>2.7E-2</v>
      </c>
      <c r="R1067" s="8">
        <f t="shared" si="97"/>
        <v>16.2</v>
      </c>
      <c r="S1067" t="str">
        <f t="shared" si="100"/>
        <v>games</v>
      </c>
      <c r="T1067" t="str">
        <f t="shared" si="101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2">
        <f t="shared" si="98"/>
        <v>41445.962754629625</v>
      </c>
      <c r="L1068" s="12">
        <f t="shared" si="99"/>
        <v>41490.962754629625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96"/>
        <v>3.3673333333333333E-2</v>
      </c>
      <c r="R1068" s="8">
        <f t="shared" si="97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2">
        <f t="shared" si="98"/>
        <v>41599.855682870373</v>
      </c>
      <c r="L1069" s="12">
        <f t="shared" si="99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96"/>
        <v>0.26</v>
      </c>
      <c r="R1069" s="8">
        <f t="shared" si="97"/>
        <v>13</v>
      </c>
      <c r="S1069" t="str">
        <f t="shared" si="100"/>
        <v>games</v>
      </c>
      <c r="T1069" t="str">
        <f t="shared" si="101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2">
        <f t="shared" si="98"/>
        <v>42440.371111111112</v>
      </c>
      <c r="L1070" s="12">
        <f t="shared" si="99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96"/>
        <v>1.5E-3</v>
      </c>
      <c r="R1070" s="8">
        <f t="shared" si="97"/>
        <v>11.25</v>
      </c>
      <c r="S1070" t="str">
        <f t="shared" si="100"/>
        <v>games</v>
      </c>
      <c r="T1070" t="str">
        <f t="shared" si="101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2">
        <f t="shared" si="98"/>
        <v>41572.229849537034</v>
      </c>
      <c r="L1071" s="12">
        <f t="shared" si="99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96"/>
        <v>0.38636363636363635</v>
      </c>
      <c r="R1071" s="8">
        <f t="shared" si="97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2">
        <f t="shared" si="98"/>
        <v>41163.011828703704</v>
      </c>
      <c r="L1072" s="12">
        <f t="shared" si="99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96"/>
        <v>7.0000000000000001E-3</v>
      </c>
      <c r="R1072" s="8">
        <f t="shared" si="97"/>
        <v>35</v>
      </c>
      <c r="S1072" t="str">
        <f t="shared" si="100"/>
        <v>games</v>
      </c>
      <c r="T1072" t="str">
        <f t="shared" si="101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2">
        <f t="shared" si="98"/>
        <v>42295.753391203703</v>
      </c>
      <c r="L1073" s="12">
        <f t="shared" si="99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96"/>
        <v>0</v>
      </c>
      <c r="R1073" s="8" t="e">
        <f t="shared" si="97"/>
        <v>#DIV/0!</v>
      </c>
      <c r="S1073" t="str">
        <f t="shared" si="100"/>
        <v>games</v>
      </c>
      <c r="T1073" t="str">
        <f t="shared" si="101"/>
        <v>video games</v>
      </c>
    </row>
    <row r="1074" spans="1:20" ht="57.6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2">
        <f t="shared" si="98"/>
        <v>41645.832141203704</v>
      </c>
      <c r="L1074" s="12">
        <f t="shared" si="99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96"/>
        <v>6.8000000000000005E-4</v>
      </c>
      <c r="R1074" s="8">
        <f t="shared" si="97"/>
        <v>12.75</v>
      </c>
      <c r="S1074" t="str">
        <f t="shared" si="100"/>
        <v>games</v>
      </c>
      <c r="T1074" t="str">
        <f t="shared" si="101"/>
        <v>video games</v>
      </c>
    </row>
    <row r="1075" spans="1:20" ht="43.2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2">
        <f t="shared" si="98"/>
        <v>40802.964594907404</v>
      </c>
      <c r="L1075" s="12">
        <f t="shared" si="99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96"/>
        <v>1.3333333333333334E-2</v>
      </c>
      <c r="R1075" s="8">
        <f t="shared" si="97"/>
        <v>10</v>
      </c>
      <c r="S1075" t="str">
        <f t="shared" si="100"/>
        <v>games</v>
      </c>
      <c r="T1075" t="str">
        <f t="shared" si="101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2">
        <f t="shared" si="98"/>
        <v>41613.172974537039</v>
      </c>
      <c r="L1076" s="12">
        <f t="shared" si="99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96"/>
        <v>6.3092592592592589E-2</v>
      </c>
      <c r="R1076" s="8">
        <f t="shared" si="97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2">
        <f t="shared" si="98"/>
        <v>41005.904120370367</v>
      </c>
      <c r="L1077" s="12">
        <f t="shared" si="99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96"/>
        <v>4.4999999999999998E-2</v>
      </c>
      <c r="R1077" s="8">
        <f t="shared" si="97"/>
        <v>15</v>
      </c>
      <c r="S1077" t="str">
        <f t="shared" si="100"/>
        <v>games</v>
      </c>
      <c r="T1077" t="str">
        <f t="shared" si="101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2">
        <f t="shared" si="98"/>
        <v>41838.377893518518</v>
      </c>
      <c r="L1078" s="12">
        <f t="shared" si="99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96"/>
        <v>0.62765333333333329</v>
      </c>
      <c r="R1078" s="8">
        <f t="shared" si="97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2">
        <f t="shared" si="98"/>
        <v>42353.16679398148</v>
      </c>
      <c r="L1079" s="12">
        <f t="shared" si="99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96"/>
        <v>0.29376000000000002</v>
      </c>
      <c r="R1079" s="8">
        <f t="shared" si="97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2">
        <f t="shared" si="98"/>
        <v>40701.195844907408</v>
      </c>
      <c r="L1080" s="12">
        <f t="shared" si="99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96"/>
        <v>7.4999999999999997E-2</v>
      </c>
      <c r="R1080" s="8">
        <f t="shared" si="97"/>
        <v>9</v>
      </c>
      <c r="S1080" t="str">
        <f t="shared" si="100"/>
        <v>games</v>
      </c>
      <c r="T1080" t="str">
        <f t="shared" si="101"/>
        <v>video games</v>
      </c>
    </row>
    <row r="1081" spans="1:20" ht="57.6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2">
        <f t="shared" si="98"/>
        <v>42479.566388888888</v>
      </c>
      <c r="L1081" s="12">
        <f t="shared" si="99"/>
        <v>42504.566388888888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96"/>
        <v>2.6076923076923077E-2</v>
      </c>
      <c r="R1081" s="8">
        <f t="shared" si="97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2">
        <f t="shared" si="98"/>
        <v>41740.138113425928</v>
      </c>
      <c r="L1082" s="12">
        <f t="shared" si="99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96"/>
        <v>9.1050000000000006E-2</v>
      </c>
      <c r="R1082" s="8">
        <f t="shared" si="97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2">
        <f t="shared" si="98"/>
        <v>42002.926990740743</v>
      </c>
      <c r="L1083" s="12">
        <f t="shared" si="99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96"/>
        <v>1.7647058823529413E-4</v>
      </c>
      <c r="R1083" s="8">
        <f t="shared" si="97"/>
        <v>3</v>
      </c>
      <c r="S1083" t="str">
        <f t="shared" si="100"/>
        <v>games</v>
      </c>
      <c r="T1083" t="str">
        <f t="shared" si="101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2">
        <f t="shared" si="98"/>
        <v>41101.906111111108</v>
      </c>
      <c r="L1084" s="12">
        <f t="shared" si="99"/>
        <v>41131.906111111108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96"/>
        <v>5.5999999999999999E-3</v>
      </c>
      <c r="R1084" s="8">
        <f t="shared" si="97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57.6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2">
        <f t="shared" si="98"/>
        <v>41793.659525462965</v>
      </c>
      <c r="L1085" s="12">
        <f t="shared" si="99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96"/>
        <v>8.2000000000000007E-3</v>
      </c>
      <c r="R1085" s="8">
        <f t="shared" si="97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2">
        <f t="shared" si="98"/>
        <v>41829.912083333329</v>
      </c>
      <c r="L1086" s="12">
        <f t="shared" si="99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96"/>
        <v>0</v>
      </c>
      <c r="R1086" s="8" t="e">
        <f t="shared" si="97"/>
        <v>#DIV/0!</v>
      </c>
      <c r="S1086" t="str">
        <f t="shared" si="100"/>
        <v>games</v>
      </c>
      <c r="T1086" t="str">
        <f t="shared" si="101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2">
        <f t="shared" si="98"/>
        <v>42413.671006944445</v>
      </c>
      <c r="L1087" s="12">
        <f t="shared" si="99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96"/>
        <v>3.4200000000000001E-2</v>
      </c>
      <c r="R1087" s="8">
        <f t="shared" si="97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2">
        <f t="shared" si="98"/>
        <v>41845.866793981484</v>
      </c>
      <c r="L1088" s="12">
        <f t="shared" si="99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96"/>
        <v>8.3333333333333339E-4</v>
      </c>
      <c r="R1088" s="8">
        <f t="shared" si="97"/>
        <v>7.5</v>
      </c>
      <c r="S1088" t="str">
        <f t="shared" si="100"/>
        <v>games</v>
      </c>
      <c r="T1088" t="str">
        <f t="shared" si="101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2">
        <f t="shared" si="98"/>
        <v>41775.713969907403</v>
      </c>
      <c r="L1089" s="12">
        <f t="shared" si="99"/>
        <v>41805.713969907403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96"/>
        <v>0</v>
      </c>
      <c r="R1089" s="8" t="e">
        <f t="shared" si="97"/>
        <v>#DIV/0!</v>
      </c>
      <c r="S1089" t="str">
        <f t="shared" si="100"/>
        <v>games</v>
      </c>
      <c r="T1089" t="str">
        <f t="shared" si="101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2">
        <f t="shared" si="98"/>
        <v>41723.799386574072</v>
      </c>
      <c r="L1090" s="12">
        <f t="shared" si="99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ref="Q1090:Q1153" si="102">E1090/D1090</f>
        <v>0.14182977777777778</v>
      </c>
      <c r="R1090" s="8">
        <f t="shared" ref="R1090:R1153" si="103">E1090/N1090</f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2">
        <f t="shared" ref="K1091:K1154" si="104">(J1091/86400)+DATE(1970,1,1)</f>
        <v>42151.189525462964</v>
      </c>
      <c r="L1091" s="12">
        <f t="shared" ref="L1091:L1154" si="105">(I1091/86400)+DATE(1970,1,1)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si="102"/>
        <v>7.8266666666666665E-2</v>
      </c>
      <c r="R1091" s="8">
        <f t="shared" si="103"/>
        <v>23.959183673469386</v>
      </c>
      <c r="S1091" t="str">
        <f t="shared" ref="S1091:S1154" si="106">LEFT(P1091,FIND("/",P1091)-1)</f>
        <v>games</v>
      </c>
      <c r="T1091" t="str">
        <f t="shared" ref="T1091:T1154" si="107">RIGHT(P1091,LEN(P1091)-FIND("/",P1091))</f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2">
        <f t="shared" si="104"/>
        <v>42123.185798611114</v>
      </c>
      <c r="L1092" s="12">
        <f t="shared" si="105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102"/>
        <v>3.8464497269020693E-4</v>
      </c>
      <c r="R1092" s="8">
        <f t="shared" si="103"/>
        <v>5</v>
      </c>
      <c r="S1092" t="str">
        <f t="shared" si="106"/>
        <v>games</v>
      </c>
      <c r="T1092" t="str">
        <f t="shared" si="107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2">
        <f t="shared" si="104"/>
        <v>42440.820277777777</v>
      </c>
      <c r="L1093" s="12">
        <f t="shared" si="105"/>
        <v>42470.778611111113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102"/>
        <v>0.125</v>
      </c>
      <c r="R1093" s="8">
        <f t="shared" si="103"/>
        <v>12.5</v>
      </c>
      <c r="S1093" t="str">
        <f t="shared" si="106"/>
        <v>games</v>
      </c>
      <c r="T1093" t="str">
        <f t="shared" si="107"/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2">
        <f t="shared" si="104"/>
        <v>41250.025902777779</v>
      </c>
      <c r="L1094" s="12">
        <f t="shared" si="105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102"/>
        <v>1.0500000000000001E-2</v>
      </c>
      <c r="R1094" s="8">
        <f t="shared" si="103"/>
        <v>3</v>
      </c>
      <c r="S1094" t="str">
        <f t="shared" si="106"/>
        <v>games</v>
      </c>
      <c r="T1094" t="str">
        <f t="shared" si="107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2">
        <f t="shared" si="104"/>
        <v>42396.973807870367</v>
      </c>
      <c r="L1095" s="12">
        <f t="shared" si="105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102"/>
        <v>0.14083333333333334</v>
      </c>
      <c r="R1095" s="8">
        <f t="shared" si="103"/>
        <v>10.5625</v>
      </c>
      <c r="S1095" t="str">
        <f t="shared" si="106"/>
        <v>games</v>
      </c>
      <c r="T1095" t="str">
        <f t="shared" si="107"/>
        <v>video games</v>
      </c>
    </row>
    <row r="1096" spans="1:20" ht="57.6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2">
        <f t="shared" si="104"/>
        <v>40795.71334490741</v>
      </c>
      <c r="L1096" s="12">
        <f t="shared" si="105"/>
        <v>40825.71334490741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102"/>
        <v>0.18300055555555556</v>
      </c>
      <c r="R1096" s="8">
        <f t="shared" si="103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2">
        <f t="shared" si="104"/>
        <v>41486.537268518521</v>
      </c>
      <c r="L1097" s="12">
        <f t="shared" si="105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102"/>
        <v>5.0347999999999997E-2</v>
      </c>
      <c r="R1097" s="8">
        <f t="shared" si="103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2">
        <f t="shared" si="104"/>
        <v>41885.51798611111</v>
      </c>
      <c r="L1098" s="12">
        <f t="shared" si="105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102"/>
        <v>0.17933333333333334</v>
      </c>
      <c r="R1098" s="8">
        <f t="shared" si="103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2">
        <f t="shared" si="104"/>
        <v>41660.792557870373</v>
      </c>
      <c r="L1099" s="12">
        <f t="shared" si="105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102"/>
        <v>4.6999999999999999E-4</v>
      </c>
      <c r="R1099" s="8">
        <f t="shared" si="103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2">
        <f t="shared" si="104"/>
        <v>41712.762673611112</v>
      </c>
      <c r="L1100" s="12">
        <f t="shared" si="105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102"/>
        <v>7.2120000000000004E-2</v>
      </c>
      <c r="R1100" s="8">
        <f t="shared" si="103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2">
        <f t="shared" si="104"/>
        <v>42107.836435185185</v>
      </c>
      <c r="L1101" s="12">
        <f t="shared" si="105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102"/>
        <v>5.0000000000000001E-3</v>
      </c>
      <c r="R1101" s="8">
        <f t="shared" si="103"/>
        <v>25</v>
      </c>
      <c r="S1101" t="str">
        <f t="shared" si="106"/>
        <v>games</v>
      </c>
      <c r="T1101" t="str">
        <f t="shared" si="107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2">
        <f t="shared" si="104"/>
        <v>42384.110775462963</v>
      </c>
      <c r="L1102" s="12">
        <f t="shared" si="105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102"/>
        <v>2.5000000000000001E-2</v>
      </c>
      <c r="R1102" s="8">
        <f t="shared" si="103"/>
        <v>10</v>
      </c>
      <c r="S1102" t="str">
        <f t="shared" si="106"/>
        <v>games</v>
      </c>
      <c r="T1102" t="str">
        <f t="shared" si="107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2">
        <f t="shared" si="104"/>
        <v>42538.77243055556</v>
      </c>
      <c r="L1103" s="12">
        <f t="shared" si="105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102"/>
        <v>4.0999999999999999E-4</v>
      </c>
      <c r="R1103" s="8">
        <f t="shared" si="103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57.6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2">
        <f t="shared" si="104"/>
        <v>41577.045428240745</v>
      </c>
      <c r="L1104" s="12">
        <f t="shared" si="105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102"/>
        <v>5.3124999999999999E-2</v>
      </c>
      <c r="R1104" s="8">
        <f t="shared" si="103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2">
        <f t="shared" si="104"/>
        <v>42479.22210648148</v>
      </c>
      <c r="L1105" s="12">
        <f t="shared" si="105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102"/>
        <v>1.6199999999999999E-2</v>
      </c>
      <c r="R1105" s="8">
        <f t="shared" si="103"/>
        <v>16.2</v>
      </c>
      <c r="S1105" t="str">
        <f t="shared" si="106"/>
        <v>games</v>
      </c>
      <c r="T1105" t="str">
        <f t="shared" si="107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2">
        <f t="shared" si="104"/>
        <v>41771.40996527778</v>
      </c>
      <c r="L1106" s="12">
        <f t="shared" si="105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102"/>
        <v>4.9516666666666667E-2</v>
      </c>
      <c r="R1106" s="8">
        <f t="shared" si="103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2">
        <f t="shared" si="104"/>
        <v>41692.135729166665</v>
      </c>
      <c r="L1107" s="12">
        <f t="shared" si="105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102"/>
        <v>1.5900000000000001E-3</v>
      </c>
      <c r="R1107" s="8">
        <f t="shared" si="103"/>
        <v>71.55</v>
      </c>
      <c r="S1107" t="str">
        <f t="shared" si="106"/>
        <v>games</v>
      </c>
      <c r="T1107" t="str">
        <f t="shared" si="107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2">
        <f t="shared" si="104"/>
        <v>40973.740451388891</v>
      </c>
      <c r="L1108" s="12">
        <f t="shared" si="105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102"/>
        <v>0.41249999999999998</v>
      </c>
      <c r="R1108" s="8">
        <f t="shared" si="103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2">
        <f t="shared" si="104"/>
        <v>41813.861388888887</v>
      </c>
      <c r="L1109" s="12">
        <f t="shared" si="105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102"/>
        <v>0</v>
      </c>
      <c r="R1109" s="8" t="e">
        <f t="shared" si="103"/>
        <v>#DIV/0!</v>
      </c>
      <c r="S1109" t="str">
        <f t="shared" si="106"/>
        <v>games</v>
      </c>
      <c r="T1109" t="str">
        <f t="shared" si="107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2">
        <f t="shared" si="104"/>
        <v>40952.636979166666</v>
      </c>
      <c r="L1110" s="12">
        <f t="shared" si="105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102"/>
        <v>2.93E-2</v>
      </c>
      <c r="R1110" s="8">
        <f t="shared" si="103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57.6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2">
        <f t="shared" si="104"/>
        <v>42662.752199074079</v>
      </c>
      <c r="L1111" s="12">
        <f t="shared" si="105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102"/>
        <v>4.4999999999999997E-3</v>
      </c>
      <c r="R1111" s="8">
        <f t="shared" si="103"/>
        <v>15</v>
      </c>
      <c r="S1111" t="str">
        <f t="shared" si="106"/>
        <v>games</v>
      </c>
      <c r="T1111" t="str">
        <f t="shared" si="107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2">
        <f t="shared" si="104"/>
        <v>41220.933124999996</v>
      </c>
      <c r="L1112" s="12">
        <f t="shared" si="105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102"/>
        <v>5.1000000000000004E-3</v>
      </c>
      <c r="R1112" s="8">
        <f t="shared" si="103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2">
        <f t="shared" si="104"/>
        <v>42347.203587962962</v>
      </c>
      <c r="L1113" s="12">
        <f t="shared" si="105"/>
        <v>42377.203587962962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102"/>
        <v>4.0000000000000002E-4</v>
      </c>
      <c r="R1113" s="8">
        <f t="shared" si="103"/>
        <v>1</v>
      </c>
      <c r="S1113" t="str">
        <f t="shared" si="106"/>
        <v>games</v>
      </c>
      <c r="T1113" t="str">
        <f t="shared" si="107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2">
        <f t="shared" si="104"/>
        <v>41963.759386574078</v>
      </c>
      <c r="L1114" s="12">
        <f t="shared" si="105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102"/>
        <v>0.35537409090909089</v>
      </c>
      <c r="R1114" s="8">
        <f t="shared" si="103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2">
        <f t="shared" si="104"/>
        <v>41835.977083333331</v>
      </c>
      <c r="L1115" s="12">
        <f t="shared" si="105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102"/>
        <v>5.0000000000000001E-3</v>
      </c>
      <c r="R1115" s="8">
        <f t="shared" si="103"/>
        <v>5</v>
      </c>
      <c r="S1115" t="str">
        <f t="shared" si="106"/>
        <v>games</v>
      </c>
      <c r="T1115" t="str">
        <f t="shared" si="107"/>
        <v>video games</v>
      </c>
    </row>
    <row r="1116" spans="1:20" ht="57.6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2">
        <f t="shared" si="104"/>
        <v>41526.345914351856</v>
      </c>
      <c r="L1116" s="12">
        <f t="shared" si="105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102"/>
        <v>1.6666666666666668E-3</v>
      </c>
      <c r="R1116" s="8">
        <f t="shared" si="103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57.6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2">
        <f t="shared" si="104"/>
        <v>42429.695543981477</v>
      </c>
      <c r="L1117" s="12">
        <f t="shared" si="105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102"/>
        <v>1.325E-3</v>
      </c>
      <c r="R1117" s="8">
        <f t="shared" si="103"/>
        <v>13.25</v>
      </c>
      <c r="S1117" t="str">
        <f t="shared" si="106"/>
        <v>games</v>
      </c>
      <c r="T1117" t="str">
        <f t="shared" si="107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2">
        <f t="shared" si="104"/>
        <v>41009.847314814819</v>
      </c>
      <c r="L1118" s="12">
        <f t="shared" si="105"/>
        <v>41069.847314814819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102"/>
        <v>3.5704000000000004E-4</v>
      </c>
      <c r="R1118" s="8">
        <f t="shared" si="103"/>
        <v>17.852</v>
      </c>
      <c r="S1118" t="str">
        <f t="shared" si="106"/>
        <v>games</v>
      </c>
      <c r="T1118" t="str">
        <f t="shared" si="107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2">
        <f t="shared" si="104"/>
        <v>42333.598530092597</v>
      </c>
      <c r="L1119" s="12">
        <f t="shared" si="105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102"/>
        <v>8.3000000000000004E-2</v>
      </c>
      <c r="R1119" s="8">
        <f t="shared" si="103"/>
        <v>10.375</v>
      </c>
      <c r="S1119" t="str">
        <f t="shared" si="106"/>
        <v>games</v>
      </c>
      <c r="T1119" t="str">
        <f t="shared" si="107"/>
        <v>video games</v>
      </c>
    </row>
    <row r="1120" spans="1:20" ht="57.6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2">
        <f t="shared" si="104"/>
        <v>41704.16642361111</v>
      </c>
      <c r="L1120" s="12">
        <f t="shared" si="105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102"/>
        <v>2.4222222222222221E-2</v>
      </c>
      <c r="R1120" s="8">
        <f t="shared" si="103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2">
        <f t="shared" si="104"/>
        <v>41722.792407407411</v>
      </c>
      <c r="L1121" s="12">
        <f t="shared" si="105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102"/>
        <v>2.3809523809523812E-3</v>
      </c>
      <c r="R1121" s="8">
        <f t="shared" si="103"/>
        <v>5</v>
      </c>
      <c r="S1121" t="str">
        <f t="shared" si="106"/>
        <v>games</v>
      </c>
      <c r="T1121" t="str">
        <f t="shared" si="107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2">
        <f t="shared" si="104"/>
        <v>40799.872685185182</v>
      </c>
      <c r="L1122" s="12">
        <f t="shared" si="105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102"/>
        <v>0</v>
      </c>
      <c r="R1122" s="8" t="e">
        <f t="shared" si="103"/>
        <v>#DIV/0!</v>
      </c>
      <c r="S1122" t="str">
        <f t="shared" si="106"/>
        <v>games</v>
      </c>
      <c r="T1122" t="str">
        <f t="shared" si="107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2">
        <f t="shared" si="104"/>
        <v>42412.934212962966</v>
      </c>
      <c r="L1123" s="12">
        <f t="shared" si="105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102"/>
        <v>1.16E-4</v>
      </c>
      <c r="R1123" s="8">
        <f t="shared" si="103"/>
        <v>5.8</v>
      </c>
      <c r="S1123" t="str">
        <f t="shared" si="106"/>
        <v>games</v>
      </c>
      <c r="T1123" t="str">
        <f t="shared" si="107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2">
        <f t="shared" si="104"/>
        <v>41410.703993055555</v>
      </c>
      <c r="L1124" s="12">
        <f t="shared" si="105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102"/>
        <v>0</v>
      </c>
      <c r="R1124" s="8" t="e">
        <f t="shared" si="103"/>
        <v>#DIV/0!</v>
      </c>
      <c r="S1124" t="str">
        <f t="shared" si="106"/>
        <v>games</v>
      </c>
      <c r="T1124" t="str">
        <f t="shared" si="107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2">
        <f t="shared" si="104"/>
        <v>41718.5237037037</v>
      </c>
      <c r="L1125" s="12">
        <f t="shared" si="105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102"/>
        <v>2.2000000000000001E-3</v>
      </c>
      <c r="R1125" s="8">
        <f t="shared" si="103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2">
        <f t="shared" si="104"/>
        <v>42094.667256944449</v>
      </c>
      <c r="L1126" s="12">
        <f t="shared" si="105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102"/>
        <v>4.7222222222222223E-3</v>
      </c>
      <c r="R1126" s="8">
        <f t="shared" si="103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57.6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2">
        <f t="shared" si="104"/>
        <v>42212.624189814815</v>
      </c>
      <c r="L1127" s="12">
        <f t="shared" si="105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102"/>
        <v>0</v>
      </c>
      <c r="R1127" s="8" t="e">
        <f t="shared" si="103"/>
        <v>#DIV/0!</v>
      </c>
      <c r="S1127" t="str">
        <f t="shared" si="106"/>
        <v>games</v>
      </c>
      <c r="T1127" t="str">
        <f t="shared" si="107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2">
        <f t="shared" si="104"/>
        <v>42535.327476851853</v>
      </c>
      <c r="L1128" s="12">
        <f t="shared" si="105"/>
        <v>42565.327476851853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102"/>
        <v>5.0000000000000001E-3</v>
      </c>
      <c r="R1128" s="8">
        <f t="shared" si="103"/>
        <v>5</v>
      </c>
      <c r="S1128" t="str">
        <f t="shared" si="106"/>
        <v>games</v>
      </c>
      <c r="T1128" t="str">
        <f t="shared" si="107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2">
        <f t="shared" si="104"/>
        <v>41926.854166666664</v>
      </c>
      <c r="L1129" s="12">
        <f t="shared" si="105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102"/>
        <v>1.6714285714285713E-2</v>
      </c>
      <c r="R1129" s="8">
        <f t="shared" si="103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2">
        <f t="shared" si="104"/>
        <v>41828.649502314816</v>
      </c>
      <c r="L1130" s="12">
        <f t="shared" si="105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102"/>
        <v>1E-3</v>
      </c>
      <c r="R1130" s="8">
        <f t="shared" si="103"/>
        <v>1</v>
      </c>
      <c r="S1130" t="str">
        <f t="shared" si="106"/>
        <v>games</v>
      </c>
      <c r="T1130" t="str">
        <f t="shared" si="107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2">
        <f t="shared" si="104"/>
        <v>42496.264965277776</v>
      </c>
      <c r="L1131" s="12">
        <f t="shared" si="105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102"/>
        <v>1.0499999999999999E-3</v>
      </c>
      <c r="R1131" s="8">
        <f t="shared" si="103"/>
        <v>10.5</v>
      </c>
      <c r="S1131" t="str">
        <f t="shared" si="106"/>
        <v>games</v>
      </c>
      <c r="T1131" t="str">
        <f t="shared" si="107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2">
        <f t="shared" si="104"/>
        <v>41908.996527777781</v>
      </c>
      <c r="L1132" s="12">
        <f t="shared" si="105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102"/>
        <v>2.2000000000000001E-3</v>
      </c>
      <c r="R1132" s="8">
        <f t="shared" si="103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57.6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2">
        <f t="shared" si="104"/>
        <v>42332.908194444448</v>
      </c>
      <c r="L1133" s="12">
        <f t="shared" si="105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102"/>
        <v>0</v>
      </c>
      <c r="R1133" s="8" t="e">
        <f t="shared" si="103"/>
        <v>#DIV/0!</v>
      </c>
      <c r="S1133" t="str">
        <f t="shared" si="106"/>
        <v>games</v>
      </c>
      <c r="T1133" t="str">
        <f t="shared" si="107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2">
        <f t="shared" si="104"/>
        <v>42706.115405092598</v>
      </c>
      <c r="L1134" s="12">
        <f t="shared" si="105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102"/>
        <v>0.14380000000000001</v>
      </c>
      <c r="R1134" s="8">
        <f t="shared" si="103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2">
        <f t="shared" si="104"/>
        <v>41821.407187500001</v>
      </c>
      <c r="L1135" s="12">
        <f t="shared" si="105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102"/>
        <v>6.6666666666666671E-3</v>
      </c>
      <c r="R1135" s="8">
        <f t="shared" si="103"/>
        <v>20</v>
      </c>
      <c r="S1135" t="str">
        <f t="shared" si="106"/>
        <v>games</v>
      </c>
      <c r="T1135" t="str">
        <f t="shared" si="107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2">
        <f t="shared" si="104"/>
        <v>41958.285046296296</v>
      </c>
      <c r="L1136" s="12">
        <f t="shared" si="105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102"/>
        <v>4.0000000000000003E-5</v>
      </c>
      <c r="R1136" s="8">
        <f t="shared" si="103"/>
        <v>1</v>
      </c>
      <c r="S1136" t="str">
        <f t="shared" si="106"/>
        <v>games</v>
      </c>
      <c r="T1136" t="str">
        <f t="shared" si="107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2">
        <f t="shared" si="104"/>
        <v>42558.98951388889</v>
      </c>
      <c r="L1137" s="12">
        <f t="shared" si="105"/>
        <v>42588.98951388889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102"/>
        <v>0.05</v>
      </c>
      <c r="R1137" s="8">
        <f t="shared" si="103"/>
        <v>50</v>
      </c>
      <c r="S1137" t="str">
        <f t="shared" si="106"/>
        <v>games</v>
      </c>
      <c r="T1137" t="str">
        <f t="shared" si="107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2">
        <f t="shared" si="104"/>
        <v>42327.671631944446</v>
      </c>
      <c r="L1138" s="12">
        <f t="shared" si="105"/>
        <v>42357.671631944446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102"/>
        <v>6.4439140811455853E-2</v>
      </c>
      <c r="R1138" s="8">
        <f t="shared" si="103"/>
        <v>45</v>
      </c>
      <c r="S1138" t="str">
        <f t="shared" si="106"/>
        <v>games</v>
      </c>
      <c r="T1138" t="str">
        <f t="shared" si="107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2">
        <f t="shared" si="104"/>
        <v>42453.819687499999</v>
      </c>
      <c r="L1139" s="12">
        <f t="shared" si="105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102"/>
        <v>0.39500000000000002</v>
      </c>
      <c r="R1139" s="8">
        <f t="shared" si="103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2">
        <f t="shared" si="104"/>
        <v>42736.9066087963</v>
      </c>
      <c r="L1140" s="12">
        <f t="shared" si="105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102"/>
        <v>3.5714285714285713E-3</v>
      </c>
      <c r="R1140" s="8">
        <f t="shared" si="103"/>
        <v>31.25</v>
      </c>
      <c r="S1140" t="str">
        <f t="shared" si="106"/>
        <v>games</v>
      </c>
      <c r="T1140" t="str">
        <f t="shared" si="107"/>
        <v>mobile games</v>
      </c>
    </row>
    <row r="1141" spans="1:20" ht="57.6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2">
        <f t="shared" si="104"/>
        <v>41975.34752314815</v>
      </c>
      <c r="L1141" s="12">
        <f t="shared" si="105"/>
        <v>42005.34752314815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102"/>
        <v>6.2500000000000001E-4</v>
      </c>
      <c r="R1141" s="8">
        <f t="shared" si="103"/>
        <v>5</v>
      </c>
      <c r="S1141" t="str">
        <f t="shared" si="106"/>
        <v>games</v>
      </c>
      <c r="T1141" t="str">
        <f t="shared" si="107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2">
        <f t="shared" si="104"/>
        <v>42192.462048611109</v>
      </c>
      <c r="L1142" s="12">
        <f t="shared" si="105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102"/>
        <v>0</v>
      </c>
      <c r="R1142" s="8" t="e">
        <f t="shared" si="103"/>
        <v>#DIV/0!</v>
      </c>
      <c r="S1142" t="str">
        <f t="shared" si="106"/>
        <v>games</v>
      </c>
      <c r="T1142" t="str">
        <f t="shared" si="107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2">
        <f t="shared" si="104"/>
        <v>42164.699652777781</v>
      </c>
      <c r="L1143" s="12">
        <f t="shared" si="105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102"/>
        <v>0</v>
      </c>
      <c r="R1143" s="8" t="e">
        <f t="shared" si="103"/>
        <v>#DIV/0!</v>
      </c>
      <c r="S1143" t="str">
        <f t="shared" si="106"/>
        <v>games</v>
      </c>
      <c r="T1143" t="str">
        <f t="shared" si="107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2">
        <f t="shared" si="104"/>
        <v>42022.006099537037</v>
      </c>
      <c r="L1144" s="12">
        <f t="shared" si="105"/>
        <v>42052.006099537037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102"/>
        <v>0</v>
      </c>
      <c r="R1144" s="8" t="e">
        <f t="shared" si="103"/>
        <v>#DIV/0!</v>
      </c>
      <c r="S1144" t="str">
        <f t="shared" si="106"/>
        <v>games</v>
      </c>
      <c r="T1144" t="str">
        <f t="shared" si="107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2">
        <f t="shared" si="104"/>
        <v>42325.19358796296</v>
      </c>
      <c r="L1145" s="12">
        <f t="shared" si="105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102"/>
        <v>4.1333333333333335E-3</v>
      </c>
      <c r="R1145" s="8">
        <f t="shared" si="103"/>
        <v>23.25</v>
      </c>
      <c r="S1145" t="str">
        <f t="shared" si="106"/>
        <v>games</v>
      </c>
      <c r="T1145" t="str">
        <f t="shared" si="107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2">
        <f t="shared" si="104"/>
        <v>42093.181944444441</v>
      </c>
      <c r="L1146" s="12">
        <f t="shared" si="105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102"/>
        <v>0</v>
      </c>
      <c r="R1146" s="8" t="e">
        <f t="shared" si="103"/>
        <v>#DIV/0!</v>
      </c>
      <c r="S1146" t="str">
        <f t="shared" si="106"/>
        <v>food</v>
      </c>
      <c r="T1146" t="str">
        <f t="shared" si="107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2">
        <f t="shared" si="104"/>
        <v>41854.74759259259</v>
      </c>
      <c r="L1147" s="12">
        <f t="shared" si="105"/>
        <v>41914.74759259259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102"/>
        <v>1.25E-3</v>
      </c>
      <c r="R1147" s="8">
        <f t="shared" si="103"/>
        <v>100</v>
      </c>
      <c r="S1147" t="str">
        <f t="shared" si="106"/>
        <v>food</v>
      </c>
      <c r="T1147" t="str">
        <f t="shared" si="107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2">
        <f t="shared" si="104"/>
        <v>41723.9533912037</v>
      </c>
      <c r="L1148" s="12">
        <f t="shared" si="105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102"/>
        <v>8.8333333333333333E-2</v>
      </c>
      <c r="R1148" s="8">
        <f t="shared" si="103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2">
        <f t="shared" si="104"/>
        <v>41871.972025462965</v>
      </c>
      <c r="L1149" s="12">
        <f t="shared" si="105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102"/>
        <v>0</v>
      </c>
      <c r="R1149" s="8" t="e">
        <f t="shared" si="103"/>
        <v>#DIV/0!</v>
      </c>
      <c r="S1149" t="str">
        <f t="shared" si="106"/>
        <v>food</v>
      </c>
      <c r="T1149" t="str">
        <f t="shared" si="107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2">
        <f t="shared" si="104"/>
        <v>42675.171076388884</v>
      </c>
      <c r="L1150" s="12">
        <f t="shared" si="105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102"/>
        <v>4.8666666666666667E-3</v>
      </c>
      <c r="R1150" s="8">
        <f t="shared" si="103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2">
        <f t="shared" si="104"/>
        <v>42507.71025462963</v>
      </c>
      <c r="L1151" s="12">
        <f t="shared" si="105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102"/>
        <v>1.5E-3</v>
      </c>
      <c r="R1151" s="8">
        <f t="shared" si="103"/>
        <v>37.5</v>
      </c>
      <c r="S1151" t="str">
        <f t="shared" si="106"/>
        <v>food</v>
      </c>
      <c r="T1151" t="str">
        <f t="shared" si="107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2">
        <f t="shared" si="104"/>
        <v>42317.954571759255</v>
      </c>
      <c r="L1152" s="12">
        <f t="shared" si="105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102"/>
        <v>0.1008</v>
      </c>
      <c r="R1152" s="8">
        <f t="shared" si="103"/>
        <v>42</v>
      </c>
      <c r="S1152" t="str">
        <f t="shared" si="106"/>
        <v>food</v>
      </c>
      <c r="T1152" t="str">
        <f t="shared" si="107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2">
        <f t="shared" si="104"/>
        <v>42224.102581018524</v>
      </c>
      <c r="L1153" s="12">
        <f t="shared" si="105"/>
        <v>42254.102581018524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102"/>
        <v>0</v>
      </c>
      <c r="R1153" s="8" t="e">
        <f t="shared" si="103"/>
        <v>#DIV/0!</v>
      </c>
      <c r="S1153" t="str">
        <f t="shared" si="106"/>
        <v>food</v>
      </c>
      <c r="T1153" t="str">
        <f t="shared" si="107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2">
        <f t="shared" si="104"/>
        <v>42109.709629629629</v>
      </c>
      <c r="L1154" s="12">
        <f t="shared" si="105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ref="Q1154:Q1217" si="108">E1154/D1154</f>
        <v>5.6937500000000002E-2</v>
      </c>
      <c r="R1154" s="8">
        <f t="shared" ref="R1154:R1217" si="109">E1154/N1154</f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2">
        <f t="shared" ref="K1155:K1218" si="110">(J1155/86400)+DATE(1970,1,1)</f>
        <v>42143.714178240742</v>
      </c>
      <c r="L1155" s="12">
        <f t="shared" ref="L1155:L1218" si="111">(I1155/86400)+DATE(1970,1,1)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si="108"/>
        <v>6.2500000000000003E-3</v>
      </c>
      <c r="R1155" s="8">
        <f t="shared" si="109"/>
        <v>50</v>
      </c>
      <c r="S1155" t="str">
        <f t="shared" ref="S1155:S1218" si="112">LEFT(P1155,FIND("/",P1155)-1)</f>
        <v>food</v>
      </c>
      <c r="T1155" t="str">
        <f t="shared" ref="T1155:T1218" si="113">RIGHT(P1155,LEN(P1155)-FIND("/",P1155))</f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2">
        <f t="shared" si="110"/>
        <v>42223.108865740738</v>
      </c>
      <c r="L1156" s="12">
        <f t="shared" si="111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108"/>
        <v>6.5000000000000002E-2</v>
      </c>
      <c r="R1156" s="8">
        <f t="shared" si="109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2">
        <f t="shared" si="110"/>
        <v>41835.763981481483</v>
      </c>
      <c r="L1157" s="12">
        <f t="shared" si="111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108"/>
        <v>7.5199999999999998E-3</v>
      </c>
      <c r="R1157" s="8">
        <f t="shared" si="109"/>
        <v>23.5</v>
      </c>
      <c r="S1157" t="str">
        <f t="shared" si="112"/>
        <v>food</v>
      </c>
      <c r="T1157" t="str">
        <f t="shared" si="113"/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2">
        <f t="shared" si="110"/>
        <v>42029.07131944444</v>
      </c>
      <c r="L1158" s="12">
        <f t="shared" si="111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108"/>
        <v>0</v>
      </c>
      <c r="R1158" s="8" t="e">
        <f t="shared" si="109"/>
        <v>#DIV/0!</v>
      </c>
      <c r="S1158" t="str">
        <f t="shared" si="112"/>
        <v>food</v>
      </c>
      <c r="T1158" t="str">
        <f t="shared" si="113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2">
        <f t="shared" si="110"/>
        <v>41918.628240740742</v>
      </c>
      <c r="L1159" s="12">
        <f t="shared" si="111"/>
        <v>41978.669907407406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108"/>
        <v>1.5100000000000001E-2</v>
      </c>
      <c r="R1159" s="8">
        <f t="shared" si="109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2">
        <f t="shared" si="110"/>
        <v>41952.09175925926</v>
      </c>
      <c r="L1160" s="12">
        <f t="shared" si="111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108"/>
        <v>4.6666666666666671E-3</v>
      </c>
      <c r="R1160" s="8">
        <f t="shared" si="109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2">
        <f t="shared" si="110"/>
        <v>42154.726446759261</v>
      </c>
      <c r="L1161" s="12">
        <f t="shared" si="111"/>
        <v>42185.65625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108"/>
        <v>0</v>
      </c>
      <c r="R1161" s="8" t="e">
        <f t="shared" si="109"/>
        <v>#DIV/0!</v>
      </c>
      <c r="S1161" t="str">
        <f t="shared" si="112"/>
        <v>food</v>
      </c>
      <c r="T1161" t="str">
        <f t="shared" si="113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2">
        <f t="shared" si="110"/>
        <v>42061.154930555553</v>
      </c>
      <c r="L1162" s="12">
        <f t="shared" si="111"/>
        <v>42091.113263888888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108"/>
        <v>3.85E-2</v>
      </c>
      <c r="R1162" s="8">
        <f t="shared" si="109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2">
        <f t="shared" si="110"/>
        <v>42122.629502314812</v>
      </c>
      <c r="L1163" s="12">
        <f t="shared" si="111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108"/>
        <v>0</v>
      </c>
      <c r="R1163" s="8" t="e">
        <f t="shared" si="109"/>
        <v>#DIV/0!</v>
      </c>
      <c r="S1163" t="str">
        <f t="shared" si="112"/>
        <v>food</v>
      </c>
      <c r="T1163" t="str">
        <f t="shared" si="113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2">
        <f t="shared" si="110"/>
        <v>41876.683611111112</v>
      </c>
      <c r="L1164" s="12">
        <f t="shared" si="111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108"/>
        <v>5.8333333333333338E-4</v>
      </c>
      <c r="R1164" s="8">
        <f t="shared" si="109"/>
        <v>17.5</v>
      </c>
      <c r="S1164" t="str">
        <f t="shared" si="112"/>
        <v>food</v>
      </c>
      <c r="T1164" t="str">
        <f t="shared" si="113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2">
        <f t="shared" si="110"/>
        <v>41830.723611111112</v>
      </c>
      <c r="L1165" s="12">
        <f t="shared" si="111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108"/>
        <v>0</v>
      </c>
      <c r="R1165" s="8" t="e">
        <f t="shared" si="109"/>
        <v>#DIV/0!</v>
      </c>
      <c r="S1165" t="str">
        <f t="shared" si="112"/>
        <v>food</v>
      </c>
      <c r="T1165" t="str">
        <f t="shared" si="113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2">
        <f t="shared" si="110"/>
        <v>42509.724328703705</v>
      </c>
      <c r="L1166" s="12">
        <f t="shared" si="111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108"/>
        <v>0</v>
      </c>
      <c r="R1166" s="8" t="e">
        <f t="shared" si="109"/>
        <v>#DIV/0!</v>
      </c>
      <c r="S1166" t="str">
        <f t="shared" si="112"/>
        <v>food</v>
      </c>
      <c r="T1166" t="str">
        <f t="shared" si="113"/>
        <v>food trucks</v>
      </c>
    </row>
    <row r="1167" spans="1:20" ht="57.6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2">
        <f t="shared" si="110"/>
        <v>41792.214467592596</v>
      </c>
      <c r="L1167" s="12">
        <f t="shared" si="111"/>
        <v>41826.214467592596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108"/>
        <v>0.20705000000000001</v>
      </c>
      <c r="R1167" s="8">
        <f t="shared" si="109"/>
        <v>82.82</v>
      </c>
      <c r="S1167" t="str">
        <f t="shared" si="112"/>
        <v>food</v>
      </c>
      <c r="T1167" t="str">
        <f t="shared" si="113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2">
        <f t="shared" si="110"/>
        <v>42150.485439814816</v>
      </c>
      <c r="L1168" s="12">
        <f t="shared" si="111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108"/>
        <v>0.19139999999999999</v>
      </c>
      <c r="R1168" s="8">
        <f t="shared" si="109"/>
        <v>358.875</v>
      </c>
      <c r="S1168" t="str">
        <f t="shared" si="112"/>
        <v>food</v>
      </c>
      <c r="T1168" t="str">
        <f t="shared" si="113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2">
        <f t="shared" si="110"/>
        <v>41863.734895833331</v>
      </c>
      <c r="L1169" s="12">
        <f t="shared" si="111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108"/>
        <v>1.6316666666666667E-2</v>
      </c>
      <c r="R1169" s="8">
        <f t="shared" si="109"/>
        <v>61.1875</v>
      </c>
      <c r="S1169" t="str">
        <f t="shared" si="112"/>
        <v>food</v>
      </c>
      <c r="T1169" t="str">
        <f t="shared" si="113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2">
        <f t="shared" si="110"/>
        <v>42605.053993055553</v>
      </c>
      <c r="L1170" s="12">
        <f t="shared" si="111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108"/>
        <v>5.6666666666666664E-2</v>
      </c>
      <c r="R1170" s="8">
        <f t="shared" si="109"/>
        <v>340</v>
      </c>
      <c r="S1170" t="str">
        <f t="shared" si="112"/>
        <v>food</v>
      </c>
      <c r="T1170" t="str">
        <f t="shared" si="113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2">
        <f t="shared" si="110"/>
        <v>42027.353738425925</v>
      </c>
      <c r="L1171" s="12">
        <f t="shared" si="111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108"/>
        <v>1.6999999999999999E-3</v>
      </c>
      <c r="R1171" s="8">
        <f t="shared" si="109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2">
        <f t="shared" si="110"/>
        <v>42124.893182870372</v>
      </c>
      <c r="L1172" s="12">
        <f t="shared" si="111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108"/>
        <v>4.0000000000000001E-3</v>
      </c>
      <c r="R1172" s="8">
        <f t="shared" si="109"/>
        <v>50</v>
      </c>
      <c r="S1172" t="str">
        <f t="shared" si="112"/>
        <v>food</v>
      </c>
      <c r="T1172" t="str">
        <f t="shared" si="113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2">
        <f t="shared" si="110"/>
        <v>41938.804710648146</v>
      </c>
      <c r="L1173" s="12">
        <f t="shared" si="111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108"/>
        <v>1E-3</v>
      </c>
      <c r="R1173" s="8">
        <f t="shared" si="109"/>
        <v>25</v>
      </c>
      <c r="S1173" t="str">
        <f t="shared" si="112"/>
        <v>food</v>
      </c>
      <c r="T1173" t="str">
        <f t="shared" si="113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2">
        <f t="shared" si="110"/>
        <v>41841.682314814811</v>
      </c>
      <c r="L1174" s="12">
        <f t="shared" si="111"/>
        <v>41871.682314814811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108"/>
        <v>0</v>
      </c>
      <c r="R1174" s="8" t="e">
        <f t="shared" si="109"/>
        <v>#DIV/0!</v>
      </c>
      <c r="S1174" t="str">
        <f t="shared" si="112"/>
        <v>food</v>
      </c>
      <c r="T1174" t="str">
        <f t="shared" si="113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2">
        <f t="shared" si="110"/>
        <v>42184.185844907406</v>
      </c>
      <c r="L1175" s="12">
        <f t="shared" si="111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108"/>
        <v>2.4000000000000001E-4</v>
      </c>
      <c r="R1175" s="8">
        <f t="shared" si="109"/>
        <v>30</v>
      </c>
      <c r="S1175" t="str">
        <f t="shared" si="112"/>
        <v>food</v>
      </c>
      <c r="T1175" t="str">
        <f t="shared" si="113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2">
        <f t="shared" si="110"/>
        <v>42468.84174768519</v>
      </c>
      <c r="L1176" s="12">
        <f t="shared" si="111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108"/>
        <v>5.906666666666667E-2</v>
      </c>
      <c r="R1176" s="8">
        <f t="shared" si="109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2">
        <f t="shared" si="110"/>
        <v>42170.728460648148</v>
      </c>
      <c r="L1177" s="12">
        <f t="shared" si="111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108"/>
        <v>2.9250000000000002E-2</v>
      </c>
      <c r="R1177" s="8">
        <f t="shared" si="109"/>
        <v>65</v>
      </c>
      <c r="S1177" t="str">
        <f t="shared" si="112"/>
        <v>food</v>
      </c>
      <c r="T1177" t="str">
        <f t="shared" si="113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2">
        <f t="shared" si="110"/>
        <v>42746.019652777773</v>
      </c>
      <c r="L1178" s="12">
        <f t="shared" si="111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108"/>
        <v>5.7142857142857142E-5</v>
      </c>
      <c r="R1178" s="8">
        <f t="shared" si="109"/>
        <v>10</v>
      </c>
      <c r="S1178" t="str">
        <f t="shared" si="112"/>
        <v>food</v>
      </c>
      <c r="T1178" t="str">
        <f t="shared" si="113"/>
        <v>food trucks</v>
      </c>
    </row>
    <row r="1179" spans="1:20" ht="57.6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2">
        <f t="shared" si="110"/>
        <v>41897.660833333335</v>
      </c>
      <c r="L1179" s="12">
        <f t="shared" si="111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108"/>
        <v>0</v>
      </c>
      <c r="R1179" s="8" t="e">
        <f t="shared" si="109"/>
        <v>#DIV/0!</v>
      </c>
      <c r="S1179" t="str">
        <f t="shared" si="112"/>
        <v>food</v>
      </c>
      <c r="T1179" t="str">
        <f t="shared" si="113"/>
        <v>food trucks</v>
      </c>
    </row>
    <row r="1180" spans="1:20" ht="57.6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2">
        <f t="shared" si="110"/>
        <v>41837.905694444446</v>
      </c>
      <c r="L1180" s="12">
        <f t="shared" si="111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108"/>
        <v>6.666666666666667E-5</v>
      </c>
      <c r="R1180" s="8">
        <f t="shared" si="109"/>
        <v>5</v>
      </c>
      <c r="S1180" t="str">
        <f t="shared" si="112"/>
        <v>food</v>
      </c>
      <c r="T1180" t="str">
        <f t="shared" si="113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2">
        <f t="shared" si="110"/>
        <v>42275.720219907409</v>
      </c>
      <c r="L1181" s="12">
        <f t="shared" si="111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108"/>
        <v>5.3333333333333337E-2</v>
      </c>
      <c r="R1181" s="8">
        <f t="shared" si="109"/>
        <v>640</v>
      </c>
      <c r="S1181" t="str">
        <f t="shared" si="112"/>
        <v>food</v>
      </c>
      <c r="T1181" t="str">
        <f t="shared" si="113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2">
        <f t="shared" si="110"/>
        <v>41781.806875000002</v>
      </c>
      <c r="L1182" s="12">
        <f t="shared" si="111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108"/>
        <v>0.11749999999999999</v>
      </c>
      <c r="R1182" s="8">
        <f t="shared" si="109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2">
        <f t="shared" si="110"/>
        <v>42034.339363425926</v>
      </c>
      <c r="L1183" s="12">
        <f t="shared" si="111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108"/>
        <v>8.0000000000000007E-5</v>
      </c>
      <c r="R1183" s="8">
        <f t="shared" si="109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2">
        <f t="shared" si="110"/>
        <v>42728.827407407407</v>
      </c>
      <c r="L1184" s="12">
        <f t="shared" si="111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108"/>
        <v>4.2000000000000003E-2</v>
      </c>
      <c r="R1184" s="8">
        <f t="shared" si="109"/>
        <v>10.5</v>
      </c>
      <c r="S1184" t="str">
        <f t="shared" si="112"/>
        <v>food</v>
      </c>
      <c r="T1184" t="str">
        <f t="shared" si="113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2">
        <f t="shared" si="110"/>
        <v>42656.86137731481</v>
      </c>
      <c r="L1185" s="12">
        <f t="shared" si="111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108"/>
        <v>0.04</v>
      </c>
      <c r="R1185" s="8">
        <f t="shared" si="109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2">
        <f t="shared" si="110"/>
        <v>42741.599664351852</v>
      </c>
      <c r="L1186" s="12">
        <f t="shared" si="111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108"/>
        <v>1.0493636363636363</v>
      </c>
      <c r="R1186" s="8">
        <f t="shared" si="109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2">
        <f t="shared" si="110"/>
        <v>42130.865150462967</v>
      </c>
      <c r="L1187" s="12">
        <f t="shared" si="111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108"/>
        <v>1.0544</v>
      </c>
      <c r="R1187" s="8">
        <f t="shared" si="109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2">
        <f t="shared" si="110"/>
        <v>42123.86336805555</v>
      </c>
      <c r="L1188" s="12">
        <f t="shared" si="111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108"/>
        <v>1.0673333333333332</v>
      </c>
      <c r="R1188" s="8">
        <f t="shared" si="109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57.6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2">
        <f t="shared" si="110"/>
        <v>42109.894942129627</v>
      </c>
      <c r="L1189" s="12">
        <f t="shared" si="111"/>
        <v>42141.75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108"/>
        <v>1.0412571428571429</v>
      </c>
      <c r="R1189" s="8">
        <f t="shared" si="109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2">
        <f t="shared" si="110"/>
        <v>42711.700694444444</v>
      </c>
      <c r="L1190" s="12">
        <f t="shared" si="111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108"/>
        <v>1.6054999999999999</v>
      </c>
      <c r="R1190" s="8">
        <f t="shared" si="109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2">
        <f t="shared" si="110"/>
        <v>42529.979108796295</v>
      </c>
      <c r="L1191" s="12">
        <f t="shared" si="111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108"/>
        <v>1.0777777777777777</v>
      </c>
      <c r="R1191" s="8">
        <f t="shared" si="109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43.2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2">
        <f t="shared" si="110"/>
        <v>41852.665798611109</v>
      </c>
      <c r="L1192" s="12">
        <f t="shared" si="111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108"/>
        <v>1.35</v>
      </c>
      <c r="R1192" s="8">
        <f t="shared" si="109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57.6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2">
        <f t="shared" si="110"/>
        <v>42419.603703703702</v>
      </c>
      <c r="L1193" s="12">
        <f t="shared" si="111"/>
        <v>42449.562037037038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108"/>
        <v>1.0907407407407408</v>
      </c>
      <c r="R1193" s="8">
        <f t="shared" si="109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2">
        <f t="shared" si="110"/>
        <v>42747.506689814814</v>
      </c>
      <c r="L1194" s="12">
        <f t="shared" si="111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108"/>
        <v>2.9</v>
      </c>
      <c r="R1194" s="8">
        <f t="shared" si="109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2">
        <f t="shared" si="110"/>
        <v>42409.776076388887</v>
      </c>
      <c r="L1195" s="12">
        <f t="shared" si="111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108"/>
        <v>1.0395714285714286</v>
      </c>
      <c r="R1195" s="8">
        <f t="shared" si="109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2">
        <f t="shared" si="110"/>
        <v>42072.488182870366</v>
      </c>
      <c r="L1196" s="12">
        <f t="shared" si="111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108"/>
        <v>3.2223999999999999</v>
      </c>
      <c r="R1196" s="8">
        <f t="shared" si="109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2">
        <f t="shared" si="110"/>
        <v>42298.34783564815</v>
      </c>
      <c r="L1197" s="12">
        <f t="shared" si="111"/>
        <v>42358.375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108"/>
        <v>1.35</v>
      </c>
      <c r="R1197" s="8">
        <f t="shared" si="109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2">
        <f t="shared" si="110"/>
        <v>42326.818738425922</v>
      </c>
      <c r="L1198" s="12">
        <f t="shared" si="111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108"/>
        <v>2.6991034482758622</v>
      </c>
      <c r="R1198" s="8">
        <f t="shared" si="109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2">
        <f t="shared" si="110"/>
        <v>42503.66474537037</v>
      </c>
      <c r="L1199" s="12">
        <f t="shared" si="111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108"/>
        <v>2.5329333333333333</v>
      </c>
      <c r="R1199" s="8">
        <f t="shared" si="109"/>
        <v>121</v>
      </c>
      <c r="S1199" t="str">
        <f t="shared" si="112"/>
        <v>photography</v>
      </c>
      <c r="T1199" t="str">
        <f t="shared" si="113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2">
        <f t="shared" si="110"/>
        <v>42333.619050925925</v>
      </c>
      <c r="L1200" s="12">
        <f t="shared" si="111"/>
        <v>42369.125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108"/>
        <v>2.6059999999999999</v>
      </c>
      <c r="R1200" s="8">
        <f t="shared" si="109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2">
        <f t="shared" si="110"/>
        <v>42161.770833333328</v>
      </c>
      <c r="L1201" s="12">
        <f t="shared" si="111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108"/>
        <v>1.0131677953348381</v>
      </c>
      <c r="R1201" s="8">
        <f t="shared" si="109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2">
        <f t="shared" si="110"/>
        <v>42089.477500000001</v>
      </c>
      <c r="L1202" s="12">
        <f t="shared" si="111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108"/>
        <v>1.2560416666666667</v>
      </c>
      <c r="R1202" s="8">
        <f t="shared" si="109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2">
        <f t="shared" si="110"/>
        <v>42536.60701388889</v>
      </c>
      <c r="L1203" s="12">
        <f t="shared" si="111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108"/>
        <v>1.0243783333333334</v>
      </c>
      <c r="R1203" s="8">
        <f t="shared" si="109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57.6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2">
        <f t="shared" si="110"/>
        <v>42152.288819444446</v>
      </c>
      <c r="L1204" s="12">
        <f t="shared" si="111"/>
        <v>42182.288819444446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108"/>
        <v>1.99244</v>
      </c>
      <c r="R1204" s="8">
        <f t="shared" si="109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2">
        <f t="shared" si="110"/>
        <v>42125.614895833336</v>
      </c>
      <c r="L1205" s="12">
        <f t="shared" si="111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108"/>
        <v>1.0245398773006136</v>
      </c>
      <c r="R1205" s="8">
        <f t="shared" si="109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2">
        <f t="shared" si="110"/>
        <v>42297.748067129629</v>
      </c>
      <c r="L1206" s="12">
        <f t="shared" si="111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108"/>
        <v>1.0294615384615384</v>
      </c>
      <c r="R1206" s="8">
        <f t="shared" si="109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2">
        <f t="shared" si="110"/>
        <v>42138.506377314814</v>
      </c>
      <c r="L1207" s="12">
        <f t="shared" si="111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108"/>
        <v>1.0086153846153847</v>
      </c>
      <c r="R1207" s="8">
        <f t="shared" si="109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57.6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2">
        <f t="shared" si="110"/>
        <v>42772.776076388887</v>
      </c>
      <c r="L1208" s="12">
        <f t="shared" si="111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108"/>
        <v>1.1499999999999999</v>
      </c>
      <c r="R1208" s="8">
        <f t="shared" si="109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2">
        <f t="shared" si="110"/>
        <v>42430.430243055554</v>
      </c>
      <c r="L1209" s="12">
        <f t="shared" si="111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108"/>
        <v>1.0416766467065868</v>
      </c>
      <c r="R1209" s="8">
        <f t="shared" si="109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57.6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2">
        <f t="shared" si="110"/>
        <v>42423.709074074075</v>
      </c>
      <c r="L1210" s="12">
        <f t="shared" si="111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108"/>
        <v>1.5529999999999999</v>
      </c>
      <c r="R1210" s="8">
        <f t="shared" si="109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2">
        <f t="shared" si="110"/>
        <v>42761.846122685187</v>
      </c>
      <c r="L1211" s="12">
        <f t="shared" si="111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108"/>
        <v>1.06</v>
      </c>
      <c r="R1211" s="8">
        <f t="shared" si="109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2">
        <f t="shared" si="110"/>
        <v>42132.941805555558</v>
      </c>
      <c r="L1212" s="12">
        <f t="shared" si="111"/>
        <v>42155.875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108"/>
        <v>2.5431499999999998</v>
      </c>
      <c r="R1212" s="8">
        <f t="shared" si="109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2">
        <f t="shared" si="110"/>
        <v>42515.866446759261</v>
      </c>
      <c r="L1213" s="12">
        <f t="shared" si="111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108"/>
        <v>1.0109999999999999</v>
      </c>
      <c r="R1213" s="8">
        <f t="shared" si="109"/>
        <v>168.5</v>
      </c>
      <c r="S1213" t="str">
        <f t="shared" si="112"/>
        <v>photography</v>
      </c>
      <c r="T1213" t="str">
        <f t="shared" si="113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2">
        <f t="shared" si="110"/>
        <v>42318.950173611112</v>
      </c>
      <c r="L1214" s="12">
        <f t="shared" si="111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108"/>
        <v>1.2904</v>
      </c>
      <c r="R1214" s="8">
        <f t="shared" si="109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2">
        <f t="shared" si="110"/>
        <v>42731.755787037036</v>
      </c>
      <c r="L1215" s="12">
        <f t="shared" si="111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108"/>
        <v>1.0223076923076924</v>
      </c>
      <c r="R1215" s="8">
        <f t="shared" si="109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57.6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2">
        <f t="shared" si="110"/>
        <v>42104.840335648143</v>
      </c>
      <c r="L1216" s="12">
        <f t="shared" si="111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108"/>
        <v>1.3180000000000001</v>
      </c>
      <c r="R1216" s="8">
        <f t="shared" si="109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57.6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2">
        <f t="shared" si="110"/>
        <v>41759.923101851848</v>
      </c>
      <c r="L1217" s="12">
        <f t="shared" si="111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108"/>
        <v>7.8608020000000005</v>
      </c>
      <c r="R1217" s="8">
        <f t="shared" si="109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2">
        <f t="shared" si="110"/>
        <v>42247.616400462968</v>
      </c>
      <c r="L1218" s="12">
        <f t="shared" si="111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6">
        <f t="shared" ref="Q1218:Q1281" si="114">E1218/D1218</f>
        <v>1.4570000000000001</v>
      </c>
      <c r="R1218" s="8">
        <f t="shared" ref="R1218:R1281" si="115">E1218/N1218</f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2">
        <f t="shared" ref="K1219:K1282" si="116">(J1219/86400)+DATE(1970,1,1)</f>
        <v>42535.809490740736</v>
      </c>
      <c r="L1219" s="12">
        <f t="shared" ref="L1219:L1282" si="117">(I1219/86400)+DATE(1970,1,1)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si="114"/>
        <v>1.026</v>
      </c>
      <c r="R1219" s="8">
        <f t="shared" si="115"/>
        <v>148.57377049180329</v>
      </c>
      <c r="S1219" t="str">
        <f t="shared" ref="S1219:S1282" si="118">LEFT(P1219,FIND("/",P1219)-1)</f>
        <v>photography</v>
      </c>
      <c r="T1219" t="str">
        <f t="shared" ref="T1219:T1282" si="119">RIGHT(P1219,LEN(P1219)-FIND("/",P1219))</f>
        <v>photobooks</v>
      </c>
    </row>
    <row r="1220" spans="1:20" ht="57.6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2">
        <f t="shared" si="116"/>
        <v>42278.662037037036</v>
      </c>
      <c r="L1220" s="12">
        <f t="shared" si="117"/>
        <v>42309.125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114"/>
        <v>1.7227777777777777</v>
      </c>
      <c r="R1220" s="8">
        <f t="shared" si="115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43.2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2">
        <f t="shared" si="116"/>
        <v>42633.461956018524</v>
      </c>
      <c r="L1221" s="12">
        <f t="shared" si="117"/>
        <v>42663.461956018524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114"/>
        <v>1.5916819571865444</v>
      </c>
      <c r="R1221" s="8">
        <f t="shared" si="115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2">
        <f t="shared" si="116"/>
        <v>42211.628611111111</v>
      </c>
      <c r="L1222" s="12">
        <f t="shared" si="117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114"/>
        <v>1.0376666666666667</v>
      </c>
      <c r="R1222" s="8">
        <f t="shared" si="115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57.6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2">
        <f t="shared" si="116"/>
        <v>42680.47555555556</v>
      </c>
      <c r="L1223" s="12">
        <f t="shared" si="117"/>
        <v>42708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114"/>
        <v>1.1140954545454547</v>
      </c>
      <c r="R1223" s="8">
        <f t="shared" si="115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2">
        <f t="shared" si="116"/>
        <v>42430.720451388886</v>
      </c>
      <c r="L1224" s="12">
        <f t="shared" si="117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114"/>
        <v>2.80375</v>
      </c>
      <c r="R1224" s="8">
        <f t="shared" si="115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2">
        <f t="shared" si="116"/>
        <v>42654.177187499998</v>
      </c>
      <c r="L1225" s="12">
        <f t="shared" si="117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114"/>
        <v>1.1210606060606061</v>
      </c>
      <c r="R1225" s="8">
        <f t="shared" si="115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2">
        <f t="shared" si="116"/>
        <v>41736.549791666665</v>
      </c>
      <c r="L1226" s="12">
        <f t="shared" si="117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114"/>
        <v>7.0666666666666669E-2</v>
      </c>
      <c r="R1226" s="8">
        <f t="shared" si="115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2">
        <f t="shared" si="116"/>
        <v>41509.905995370369</v>
      </c>
      <c r="L1227" s="12">
        <f t="shared" si="117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114"/>
        <v>4.3999999999999997E-2</v>
      </c>
      <c r="R1227" s="8">
        <f t="shared" si="115"/>
        <v>44</v>
      </c>
      <c r="S1227" t="str">
        <f t="shared" si="118"/>
        <v>music</v>
      </c>
      <c r="T1227" t="str">
        <f t="shared" si="119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2">
        <f t="shared" si="116"/>
        <v>41715.874780092592</v>
      </c>
      <c r="L1228" s="12">
        <f t="shared" si="117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114"/>
        <v>3.8739999999999997E-2</v>
      </c>
      <c r="R1228" s="8">
        <f t="shared" si="115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2">
        <f t="shared" si="116"/>
        <v>41827.919166666667</v>
      </c>
      <c r="L1229" s="12">
        <f t="shared" si="117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114"/>
        <v>0</v>
      </c>
      <c r="R1229" s="8" t="e">
        <f t="shared" si="115"/>
        <v>#DIV/0!</v>
      </c>
      <c r="S1229" t="str">
        <f t="shared" si="118"/>
        <v>music</v>
      </c>
      <c r="T1229" t="str">
        <f t="shared" si="119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2">
        <f t="shared" si="116"/>
        <v>40754.729259259257</v>
      </c>
      <c r="L1230" s="12">
        <f t="shared" si="117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114"/>
        <v>0.29299999999999998</v>
      </c>
      <c r="R1230" s="8">
        <f t="shared" si="115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2">
        <f t="shared" si="116"/>
        <v>40985.459803240738</v>
      </c>
      <c r="L1231" s="12">
        <f t="shared" si="117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114"/>
        <v>9.0909090909090905E-3</v>
      </c>
      <c r="R1231" s="8">
        <f t="shared" si="115"/>
        <v>25</v>
      </c>
      <c r="S1231" t="str">
        <f t="shared" si="118"/>
        <v>music</v>
      </c>
      <c r="T1231" t="str">
        <f t="shared" si="119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2">
        <f t="shared" si="116"/>
        <v>40568.972569444442</v>
      </c>
      <c r="L1232" s="12">
        <f t="shared" si="117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114"/>
        <v>0</v>
      </c>
      <c r="R1232" s="8" t="e">
        <f t="shared" si="115"/>
        <v>#DIV/0!</v>
      </c>
      <c r="S1232" t="str">
        <f t="shared" si="118"/>
        <v>music</v>
      </c>
      <c r="T1232" t="str">
        <f t="shared" si="119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2">
        <f t="shared" si="116"/>
        <v>42193.941759259258</v>
      </c>
      <c r="L1233" s="12">
        <f t="shared" si="117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114"/>
        <v>0</v>
      </c>
      <c r="R1233" s="8" t="e">
        <f t="shared" si="115"/>
        <v>#DIV/0!</v>
      </c>
      <c r="S1233" t="str">
        <f t="shared" si="118"/>
        <v>music</v>
      </c>
      <c r="T1233" t="str">
        <f t="shared" si="119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2">
        <f t="shared" si="116"/>
        <v>41506.848032407404</v>
      </c>
      <c r="L1234" s="12">
        <f t="shared" si="117"/>
        <v>41553.848032407404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114"/>
        <v>8.0000000000000002E-3</v>
      </c>
      <c r="R1234" s="8">
        <f t="shared" si="115"/>
        <v>40</v>
      </c>
      <c r="S1234" t="str">
        <f t="shared" si="118"/>
        <v>music</v>
      </c>
      <c r="T1234" t="str">
        <f t="shared" si="119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2">
        <f t="shared" si="116"/>
        <v>40939.948773148149</v>
      </c>
      <c r="L1235" s="12">
        <f t="shared" si="117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114"/>
        <v>0.11600000000000001</v>
      </c>
      <c r="R1235" s="8">
        <f t="shared" si="115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2">
        <f t="shared" si="116"/>
        <v>42007.788680555561</v>
      </c>
      <c r="L1236" s="12">
        <f t="shared" si="117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114"/>
        <v>0</v>
      </c>
      <c r="R1236" s="8" t="e">
        <f t="shared" si="115"/>
        <v>#DIV/0!</v>
      </c>
      <c r="S1236" t="str">
        <f t="shared" si="118"/>
        <v>music</v>
      </c>
      <c r="T1236" t="str">
        <f t="shared" si="119"/>
        <v>world music</v>
      </c>
    </row>
    <row r="1237" spans="1:20" ht="57.6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2">
        <f t="shared" si="116"/>
        <v>41583.135405092595</v>
      </c>
      <c r="L1237" s="12">
        <f t="shared" si="117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114"/>
        <v>2.787363950092912E-2</v>
      </c>
      <c r="R1237" s="8">
        <f t="shared" si="115"/>
        <v>35</v>
      </c>
      <c r="S1237" t="str">
        <f t="shared" si="118"/>
        <v>music</v>
      </c>
      <c r="T1237" t="str">
        <f t="shared" si="119"/>
        <v>world music</v>
      </c>
    </row>
    <row r="1238" spans="1:20" ht="28.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2">
        <f t="shared" si="116"/>
        <v>41110.680138888885</v>
      </c>
      <c r="L1238" s="12">
        <f t="shared" si="117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114"/>
        <v>0</v>
      </c>
      <c r="R1238" s="8" t="e">
        <f t="shared" si="115"/>
        <v>#DIV/0!</v>
      </c>
      <c r="S1238" t="str">
        <f t="shared" si="118"/>
        <v>music</v>
      </c>
      <c r="T1238" t="str">
        <f t="shared" si="119"/>
        <v>world music</v>
      </c>
    </row>
    <row r="1239" spans="1:20" ht="57.6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2">
        <f t="shared" si="116"/>
        <v>41125.283159722225</v>
      </c>
      <c r="L1239" s="12">
        <f t="shared" si="117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114"/>
        <v>0</v>
      </c>
      <c r="R1239" s="8" t="e">
        <f t="shared" si="115"/>
        <v>#DIV/0!</v>
      </c>
      <c r="S1239" t="str">
        <f t="shared" si="118"/>
        <v>music</v>
      </c>
      <c r="T1239" t="str">
        <f t="shared" si="119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2">
        <f t="shared" si="116"/>
        <v>40731.61037037037</v>
      </c>
      <c r="L1240" s="12">
        <f t="shared" si="117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114"/>
        <v>0.17799999999999999</v>
      </c>
      <c r="R1240" s="8">
        <f t="shared" si="115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2">
        <f t="shared" si="116"/>
        <v>40883.962581018517</v>
      </c>
      <c r="L1241" s="12">
        <f t="shared" si="117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114"/>
        <v>0</v>
      </c>
      <c r="R1241" s="8" t="e">
        <f t="shared" si="115"/>
        <v>#DIV/0!</v>
      </c>
      <c r="S1241" t="str">
        <f t="shared" si="118"/>
        <v>music</v>
      </c>
      <c r="T1241" t="str">
        <f t="shared" si="119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2">
        <f t="shared" si="116"/>
        <v>41409.040011574078</v>
      </c>
      <c r="L1242" s="12">
        <f t="shared" si="117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114"/>
        <v>3.0124999999999999E-2</v>
      </c>
      <c r="R1242" s="8">
        <f t="shared" si="115"/>
        <v>30.125</v>
      </c>
      <c r="S1242" t="str">
        <f t="shared" si="118"/>
        <v>music</v>
      </c>
      <c r="T1242" t="str">
        <f t="shared" si="119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2">
        <f t="shared" si="116"/>
        <v>41923.837731481479</v>
      </c>
      <c r="L1243" s="12">
        <f t="shared" si="117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114"/>
        <v>0.50739999999999996</v>
      </c>
      <c r="R1243" s="8">
        <f t="shared" si="115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2">
        <f t="shared" si="116"/>
        <v>40782.165532407409</v>
      </c>
      <c r="L1244" s="12">
        <f t="shared" si="117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114"/>
        <v>5.4884742041712408E-3</v>
      </c>
      <c r="R1244" s="8">
        <f t="shared" si="115"/>
        <v>5</v>
      </c>
      <c r="S1244" t="str">
        <f t="shared" si="118"/>
        <v>music</v>
      </c>
      <c r="T1244" t="str">
        <f t="shared" si="119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2">
        <f t="shared" si="116"/>
        <v>40671.879293981481</v>
      </c>
      <c r="L1245" s="12">
        <f t="shared" si="117"/>
        <v>40732.875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114"/>
        <v>0.14091666666666666</v>
      </c>
      <c r="R1245" s="8">
        <f t="shared" si="115"/>
        <v>44.5</v>
      </c>
      <c r="S1245" t="str">
        <f t="shared" si="118"/>
        <v>music</v>
      </c>
      <c r="T1245" t="str">
        <f t="shared" si="119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2">
        <f t="shared" si="116"/>
        <v>41355.825497685189</v>
      </c>
      <c r="L1246" s="12">
        <f t="shared" si="117"/>
        <v>41386.875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114"/>
        <v>1.038</v>
      </c>
      <c r="R1246" s="8">
        <f t="shared" si="115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2">
        <f t="shared" si="116"/>
        <v>41774.59993055556</v>
      </c>
      <c r="L1247" s="12">
        <f t="shared" si="117"/>
        <v>41804.59993055556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114"/>
        <v>1.2024999999999999</v>
      </c>
      <c r="R1247" s="8">
        <f t="shared" si="115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2">
        <f t="shared" si="116"/>
        <v>40838.043391203704</v>
      </c>
      <c r="L1248" s="12">
        <f t="shared" si="117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114"/>
        <v>1.17</v>
      </c>
      <c r="R1248" s="8">
        <f t="shared" si="115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2">
        <f t="shared" si="116"/>
        <v>41370.292303240742</v>
      </c>
      <c r="L1249" s="12">
        <f t="shared" si="117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114"/>
        <v>1.2214285714285715</v>
      </c>
      <c r="R1249" s="8">
        <f t="shared" si="115"/>
        <v>85.5</v>
      </c>
      <c r="S1249" t="str">
        <f t="shared" si="118"/>
        <v>music</v>
      </c>
      <c r="T1249" t="str">
        <f t="shared" si="119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2">
        <f t="shared" si="116"/>
        <v>41767.656863425924</v>
      </c>
      <c r="L1250" s="12">
        <f t="shared" si="117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114"/>
        <v>1.5164</v>
      </c>
      <c r="R1250" s="8">
        <f t="shared" si="115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2">
        <f t="shared" si="116"/>
        <v>41067.740868055553</v>
      </c>
      <c r="L1251" s="12">
        <f t="shared" si="117"/>
        <v>41097.740868055553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114"/>
        <v>1.0444</v>
      </c>
      <c r="R1251" s="8">
        <f t="shared" si="115"/>
        <v>64.46913580246914</v>
      </c>
      <c r="S1251" t="str">
        <f t="shared" si="118"/>
        <v>music</v>
      </c>
      <c r="T1251" t="str">
        <f t="shared" si="119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2">
        <f t="shared" si="116"/>
        <v>41843.64271990741</v>
      </c>
      <c r="L1252" s="12">
        <f t="shared" si="117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114"/>
        <v>2.0015333333333332</v>
      </c>
      <c r="R1252" s="8">
        <f t="shared" si="115"/>
        <v>118.2007874015748</v>
      </c>
      <c r="S1252" t="str">
        <f t="shared" si="118"/>
        <v>music</v>
      </c>
      <c r="T1252" t="str">
        <f t="shared" si="119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2">
        <f t="shared" si="116"/>
        <v>40751.814432870371</v>
      </c>
      <c r="L1253" s="12">
        <f t="shared" si="117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114"/>
        <v>1.018</v>
      </c>
      <c r="R1253" s="8">
        <f t="shared" si="115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2">
        <f t="shared" si="116"/>
        <v>41543.988067129627</v>
      </c>
      <c r="L1254" s="12">
        <f t="shared" si="117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114"/>
        <v>1.3765714285714286</v>
      </c>
      <c r="R1254" s="8">
        <f t="shared" si="115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57.6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2">
        <f t="shared" si="116"/>
        <v>41855.783645833333</v>
      </c>
      <c r="L1255" s="12">
        <f t="shared" si="117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114"/>
        <v>3038.3319999999999</v>
      </c>
      <c r="R1255" s="8">
        <f t="shared" si="115"/>
        <v>42.73322081575246</v>
      </c>
      <c r="S1255" t="str">
        <f t="shared" si="118"/>
        <v>music</v>
      </c>
      <c r="T1255" t="str">
        <f t="shared" si="119"/>
        <v>rock</v>
      </c>
    </row>
    <row r="1256" spans="1:20" ht="57.6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2">
        <f t="shared" si="116"/>
        <v>40487.621365740742</v>
      </c>
      <c r="L1256" s="12">
        <f t="shared" si="117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114"/>
        <v>1.9885074626865671</v>
      </c>
      <c r="R1256" s="8">
        <f t="shared" si="115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2">
        <f t="shared" si="116"/>
        <v>41579.845509259263</v>
      </c>
      <c r="L1257" s="12">
        <f t="shared" si="117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114"/>
        <v>2.0236666666666667</v>
      </c>
      <c r="R1257" s="8">
        <f t="shared" si="115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57.6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2">
        <f t="shared" si="116"/>
        <v>40921.919340277775</v>
      </c>
      <c r="L1258" s="12">
        <f t="shared" si="117"/>
        <v>40951.919340277775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114"/>
        <v>1.1796376666666666</v>
      </c>
      <c r="R1258" s="8">
        <f t="shared" si="115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2">
        <f t="shared" si="116"/>
        <v>40587.085532407407</v>
      </c>
      <c r="L1259" s="12">
        <f t="shared" si="117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114"/>
        <v>2.9472727272727273</v>
      </c>
      <c r="R1259" s="8">
        <f t="shared" si="115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2">
        <f t="shared" si="116"/>
        <v>41487.611250000002</v>
      </c>
      <c r="L1260" s="12">
        <f t="shared" si="117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114"/>
        <v>2.1314633333333335</v>
      </c>
      <c r="R1260" s="8">
        <f t="shared" si="115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2">
        <f t="shared" si="116"/>
        <v>41766.970648148148</v>
      </c>
      <c r="L1261" s="12">
        <f t="shared" si="117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114"/>
        <v>1.0424</v>
      </c>
      <c r="R1261" s="8">
        <f t="shared" si="115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2">
        <f t="shared" si="116"/>
        <v>41666.842824074076</v>
      </c>
      <c r="L1262" s="12">
        <f t="shared" si="117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114"/>
        <v>1.1366666666666667</v>
      </c>
      <c r="R1262" s="8">
        <f t="shared" si="115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2">
        <f t="shared" si="116"/>
        <v>41638.342905092592</v>
      </c>
      <c r="L1263" s="12">
        <f t="shared" si="117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114"/>
        <v>1.0125</v>
      </c>
      <c r="R1263" s="8">
        <f t="shared" si="115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57.6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2">
        <f t="shared" si="116"/>
        <v>41656.762638888889</v>
      </c>
      <c r="L1264" s="12">
        <f t="shared" si="117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114"/>
        <v>1.2541538461538462</v>
      </c>
      <c r="R1264" s="8">
        <f t="shared" si="115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2">
        <f t="shared" si="116"/>
        <v>41692.084143518521</v>
      </c>
      <c r="L1265" s="12">
        <f t="shared" si="117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114"/>
        <v>1.19</v>
      </c>
      <c r="R1265" s="8">
        <f t="shared" si="115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57.6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2">
        <f t="shared" si="116"/>
        <v>41547.662997685184</v>
      </c>
      <c r="L1266" s="12">
        <f t="shared" si="117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114"/>
        <v>1.6646153846153846</v>
      </c>
      <c r="R1266" s="8">
        <f t="shared" si="115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2">
        <f t="shared" si="116"/>
        <v>40465.655266203699</v>
      </c>
      <c r="L1267" s="12">
        <f t="shared" si="117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114"/>
        <v>1.1914771428571429</v>
      </c>
      <c r="R1267" s="8">
        <f t="shared" si="115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43.2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2">
        <f t="shared" si="116"/>
        <v>41620.87667824074</v>
      </c>
      <c r="L1268" s="12">
        <f t="shared" si="117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114"/>
        <v>1.0047368421052632</v>
      </c>
      <c r="R1268" s="8">
        <f t="shared" si="115"/>
        <v>190.9</v>
      </c>
      <c r="S1268" t="str">
        <f t="shared" si="118"/>
        <v>music</v>
      </c>
      <c r="T1268" t="str">
        <f t="shared" si="119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2">
        <f t="shared" si="116"/>
        <v>41449.585162037038</v>
      </c>
      <c r="L1269" s="12">
        <f t="shared" si="117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114"/>
        <v>1.018</v>
      </c>
      <c r="R1269" s="8">
        <f t="shared" si="115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43.2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2">
        <f t="shared" si="116"/>
        <v>41507.845451388886</v>
      </c>
      <c r="L1270" s="12">
        <f t="shared" si="117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114"/>
        <v>1.1666666666666667</v>
      </c>
      <c r="R1270" s="8">
        <f t="shared" si="115"/>
        <v>76.92307692307692</v>
      </c>
      <c r="S1270" t="str">
        <f t="shared" si="118"/>
        <v>music</v>
      </c>
      <c r="T1270" t="str">
        <f t="shared" si="119"/>
        <v>rock</v>
      </c>
    </row>
    <row r="1271" spans="1:20" ht="57.6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2">
        <f t="shared" si="116"/>
        <v>42445.823055555556</v>
      </c>
      <c r="L1271" s="12">
        <f t="shared" si="117"/>
        <v>42476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114"/>
        <v>1.0864893617021276</v>
      </c>
      <c r="R1271" s="8">
        <f t="shared" si="115"/>
        <v>99.15533980582525</v>
      </c>
      <c r="S1271" t="str">
        <f t="shared" si="118"/>
        <v>music</v>
      </c>
      <c r="T1271" t="str">
        <f t="shared" si="119"/>
        <v>rock</v>
      </c>
    </row>
    <row r="1272" spans="1:20" ht="43.2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2">
        <f t="shared" si="116"/>
        <v>40933.85696759259</v>
      </c>
      <c r="L1272" s="12">
        <f t="shared" si="117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114"/>
        <v>1.1472</v>
      </c>
      <c r="R1272" s="8">
        <f t="shared" si="115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57.6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2">
        <f t="shared" si="116"/>
        <v>41561.683553240742</v>
      </c>
      <c r="L1273" s="12">
        <f t="shared" si="117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114"/>
        <v>1.018</v>
      </c>
      <c r="R1273" s="8">
        <f t="shared" si="115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2">
        <f t="shared" si="116"/>
        <v>40274.745127314818</v>
      </c>
      <c r="L1274" s="12">
        <f t="shared" si="117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114"/>
        <v>1.06</v>
      </c>
      <c r="R1274" s="8">
        <f t="shared" si="115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2">
        <f t="shared" si="116"/>
        <v>41852.730219907404</v>
      </c>
      <c r="L1275" s="12">
        <f t="shared" si="117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114"/>
        <v>1.0349999999999999</v>
      </c>
      <c r="R1275" s="8">
        <f t="shared" si="115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2">
        <f t="shared" si="116"/>
        <v>41116.690104166664</v>
      </c>
      <c r="L1276" s="12">
        <f t="shared" si="117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114"/>
        <v>1.5497535999999998</v>
      </c>
      <c r="R1276" s="8">
        <f t="shared" si="115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2">
        <f t="shared" si="116"/>
        <v>41458.867905092593</v>
      </c>
      <c r="L1277" s="12">
        <f t="shared" si="117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114"/>
        <v>1.6214066666666667</v>
      </c>
      <c r="R1277" s="8">
        <f t="shared" si="115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2">
        <f t="shared" si="116"/>
        <v>40007.704247685186</v>
      </c>
      <c r="L1278" s="12">
        <f t="shared" si="117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114"/>
        <v>1.0442100000000001</v>
      </c>
      <c r="R1278" s="8">
        <f t="shared" si="115"/>
        <v>46.06808823529412</v>
      </c>
      <c r="S1278" t="str">
        <f t="shared" si="118"/>
        <v>music</v>
      </c>
      <c r="T1278" t="str">
        <f t="shared" si="119"/>
        <v>rock</v>
      </c>
    </row>
    <row r="1279" spans="1:20" ht="57.6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2">
        <f t="shared" si="116"/>
        <v>41121.561886574076</v>
      </c>
      <c r="L1279" s="12">
        <f t="shared" si="117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114"/>
        <v>1.0612433333333333</v>
      </c>
      <c r="R1279" s="8">
        <f t="shared" si="115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2">
        <f t="shared" si="116"/>
        <v>41786.555162037039</v>
      </c>
      <c r="L1280" s="12">
        <f t="shared" si="117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114"/>
        <v>1.5493846153846154</v>
      </c>
      <c r="R1280" s="8">
        <f t="shared" si="115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57.6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2">
        <f t="shared" si="116"/>
        <v>41682.099189814813</v>
      </c>
      <c r="L1281" s="12">
        <f t="shared" si="117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114"/>
        <v>1.1077157238734421</v>
      </c>
      <c r="R1281" s="8">
        <f t="shared" si="115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2">
        <f t="shared" si="116"/>
        <v>40513.757569444446</v>
      </c>
      <c r="L1282" s="12">
        <f t="shared" si="117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ref="Q1282:Q1345" si="120">E1282/D1282</f>
        <v>1.1091186666666666</v>
      </c>
      <c r="R1282" s="8">
        <f t="shared" ref="R1282:R1345" si="121">E1282/N1282</f>
        <v>127.97523076923076</v>
      </c>
      <c r="S1282" t="str">
        <f t="shared" si="118"/>
        <v>music</v>
      </c>
      <c r="T1282" t="str">
        <f t="shared" si="119"/>
        <v>rock</v>
      </c>
    </row>
    <row r="1283" spans="1:20" ht="57.6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2">
        <f t="shared" ref="K1283:K1346" si="122">(J1283/86400)+DATE(1970,1,1)</f>
        <v>41463.743472222224</v>
      </c>
      <c r="L1283" s="12">
        <f t="shared" ref="L1283:L1346" si="123">(I1283/86400)+DATE(1970,1,1)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si="120"/>
        <v>1.1071428571428572</v>
      </c>
      <c r="R1283" s="8">
        <f t="shared" si="121"/>
        <v>104.72972972972973</v>
      </c>
      <c r="S1283" t="str">
        <f t="shared" ref="S1283:S1346" si="124">LEFT(P1283,FIND("/",P1283)-1)</f>
        <v>music</v>
      </c>
      <c r="T1283" t="str">
        <f t="shared" ref="T1283:T1346" si="125">RIGHT(P1283,LEN(P1283)-FIND("/",P1283))</f>
        <v>rock</v>
      </c>
    </row>
    <row r="1284" spans="1:20" ht="57.6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2">
        <f t="shared" si="122"/>
        <v>41586.475173611107</v>
      </c>
      <c r="L1284" s="12">
        <f t="shared" si="123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120"/>
        <v>1.2361333333333333</v>
      </c>
      <c r="R1284" s="8">
        <f t="shared" si="121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2">
        <f t="shared" si="122"/>
        <v>41320.717465277776</v>
      </c>
      <c r="L1285" s="12">
        <f t="shared" si="123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120"/>
        <v>2.1105</v>
      </c>
      <c r="R1285" s="8">
        <f t="shared" si="121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2">
        <f t="shared" si="122"/>
        <v>42712.23474537037</v>
      </c>
      <c r="L1286" s="12">
        <f t="shared" si="123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120"/>
        <v>1.01</v>
      </c>
      <c r="R1286" s="8">
        <f t="shared" si="121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2">
        <f t="shared" si="122"/>
        <v>42160.583043981482</v>
      </c>
      <c r="L1287" s="12">
        <f t="shared" si="123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120"/>
        <v>1.0165</v>
      </c>
      <c r="R1287" s="8">
        <f t="shared" si="121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2">
        <f t="shared" si="122"/>
        <v>42039.384571759263</v>
      </c>
      <c r="L1288" s="12">
        <f t="shared" si="123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120"/>
        <v>1.0833333333333333</v>
      </c>
      <c r="R1288" s="8">
        <f t="shared" si="121"/>
        <v>81.25</v>
      </c>
      <c r="S1288" t="str">
        <f t="shared" si="124"/>
        <v>theater</v>
      </c>
      <c r="T1288" t="str">
        <f t="shared" si="125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2">
        <f t="shared" si="122"/>
        <v>42107.621018518519</v>
      </c>
      <c r="L1289" s="12">
        <f t="shared" si="123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120"/>
        <v>2.42</v>
      </c>
      <c r="R1289" s="8">
        <f t="shared" si="121"/>
        <v>24.2</v>
      </c>
      <c r="S1289" t="str">
        <f t="shared" si="124"/>
        <v>theater</v>
      </c>
      <c r="T1289" t="str">
        <f t="shared" si="125"/>
        <v>plays</v>
      </c>
    </row>
    <row r="1290" spans="1:20" ht="57.6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2">
        <f t="shared" si="122"/>
        <v>42561.154664351852</v>
      </c>
      <c r="L1290" s="12">
        <f t="shared" si="123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120"/>
        <v>1.0044999999999999</v>
      </c>
      <c r="R1290" s="8">
        <f t="shared" si="121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2">
        <f t="shared" si="122"/>
        <v>42709.134780092594</v>
      </c>
      <c r="L1291" s="12">
        <f t="shared" si="123"/>
        <v>42739.134780092594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120"/>
        <v>1.2506666666666666</v>
      </c>
      <c r="R1291" s="8">
        <f t="shared" si="121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2">
        <f t="shared" si="122"/>
        <v>42086.614942129629</v>
      </c>
      <c r="L1292" s="12">
        <f t="shared" si="123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120"/>
        <v>1.0857142857142856</v>
      </c>
      <c r="R1292" s="8">
        <f t="shared" si="121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2">
        <f t="shared" si="122"/>
        <v>42064.652673611112</v>
      </c>
      <c r="L1293" s="12">
        <f t="shared" si="123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120"/>
        <v>1.4570000000000001</v>
      </c>
      <c r="R1293" s="8">
        <f t="shared" si="121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2">
        <f t="shared" si="122"/>
        <v>42256.764212962968</v>
      </c>
      <c r="L1294" s="12">
        <f t="shared" si="123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120"/>
        <v>1.1000000000000001</v>
      </c>
      <c r="R1294" s="8">
        <f t="shared" si="121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2">
        <f t="shared" si="122"/>
        <v>42292.701053240744</v>
      </c>
      <c r="L1295" s="12">
        <f t="shared" si="123"/>
        <v>42322.742719907408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120"/>
        <v>1.0223333333333333</v>
      </c>
      <c r="R1295" s="8">
        <f t="shared" si="121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2">
        <f t="shared" si="122"/>
        <v>42278.453668981485</v>
      </c>
      <c r="L1296" s="12">
        <f t="shared" si="123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120"/>
        <v>1.22</v>
      </c>
      <c r="R1296" s="8">
        <f t="shared" si="121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57.6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2">
        <f t="shared" si="122"/>
        <v>42184.572881944448</v>
      </c>
      <c r="L1297" s="12">
        <f t="shared" si="123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120"/>
        <v>1.0196000000000001</v>
      </c>
      <c r="R1297" s="8">
        <f t="shared" si="121"/>
        <v>39.828125</v>
      </c>
      <c r="S1297" t="str">
        <f t="shared" si="124"/>
        <v>theater</v>
      </c>
      <c r="T1297" t="str">
        <f t="shared" si="125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2">
        <f t="shared" si="122"/>
        <v>42423.050613425927</v>
      </c>
      <c r="L1298" s="12">
        <f t="shared" si="123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120"/>
        <v>1.411764705882353</v>
      </c>
      <c r="R1298" s="8">
        <f t="shared" si="121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2">
        <f t="shared" si="122"/>
        <v>42461.747199074074</v>
      </c>
      <c r="L1299" s="12">
        <f t="shared" si="123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120"/>
        <v>1.0952500000000001</v>
      </c>
      <c r="R1299" s="8">
        <f t="shared" si="121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2">
        <f t="shared" si="122"/>
        <v>42458.680925925924</v>
      </c>
      <c r="L1300" s="12">
        <f t="shared" si="123"/>
        <v>42488.680925925924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120"/>
        <v>1.0465</v>
      </c>
      <c r="R1300" s="8">
        <f t="shared" si="121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2">
        <f t="shared" si="122"/>
        <v>42169.814340277779</v>
      </c>
      <c r="L1301" s="12">
        <f t="shared" si="123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120"/>
        <v>1.24</v>
      </c>
      <c r="R1301" s="8">
        <f t="shared" si="121"/>
        <v>135.625</v>
      </c>
      <c r="S1301" t="str">
        <f t="shared" si="124"/>
        <v>theater</v>
      </c>
      <c r="T1301" t="str">
        <f t="shared" si="125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2">
        <f t="shared" si="122"/>
        <v>42483.675208333334</v>
      </c>
      <c r="L1302" s="12">
        <f t="shared" si="123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120"/>
        <v>1.35</v>
      </c>
      <c r="R1302" s="8">
        <f t="shared" si="121"/>
        <v>168.75</v>
      </c>
      <c r="S1302" t="str">
        <f t="shared" si="124"/>
        <v>theater</v>
      </c>
      <c r="T1302" t="str">
        <f t="shared" si="125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2">
        <f t="shared" si="122"/>
        <v>42195.749745370369</v>
      </c>
      <c r="L1303" s="12">
        <f t="shared" si="123"/>
        <v>42206.125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120"/>
        <v>1.0275000000000001</v>
      </c>
      <c r="R1303" s="8">
        <f t="shared" si="121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2">
        <f t="shared" si="122"/>
        <v>42675.057997685188</v>
      </c>
      <c r="L1304" s="12">
        <f t="shared" si="123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120"/>
        <v>1</v>
      </c>
      <c r="R1304" s="8">
        <f t="shared" si="121"/>
        <v>50</v>
      </c>
      <c r="S1304" t="str">
        <f t="shared" si="124"/>
        <v>theater</v>
      </c>
      <c r="T1304" t="str">
        <f t="shared" si="125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2">
        <f t="shared" si="122"/>
        <v>42566.441203703704</v>
      </c>
      <c r="L1305" s="12">
        <f t="shared" si="123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120"/>
        <v>1.3026085714285716</v>
      </c>
      <c r="R1305" s="8">
        <f t="shared" si="121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2">
        <f t="shared" si="122"/>
        <v>42747.194502314815</v>
      </c>
      <c r="L1306" s="12">
        <f t="shared" si="123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120"/>
        <v>0.39627499999999999</v>
      </c>
      <c r="R1306" s="8">
        <f t="shared" si="121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2">
        <f t="shared" si="122"/>
        <v>42543.665601851855</v>
      </c>
      <c r="L1307" s="12">
        <f t="shared" si="123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120"/>
        <v>0.25976666666666665</v>
      </c>
      <c r="R1307" s="8">
        <f t="shared" si="121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2">
        <f t="shared" si="122"/>
        <v>41947.457569444443</v>
      </c>
      <c r="L1308" s="12">
        <f t="shared" si="123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120"/>
        <v>0.65246363636363636</v>
      </c>
      <c r="R1308" s="8">
        <f t="shared" si="121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2">
        <f t="shared" si="122"/>
        <v>42387.503229166672</v>
      </c>
      <c r="L1309" s="12">
        <f t="shared" si="123"/>
        <v>42417.503229166672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120"/>
        <v>0.11514000000000001</v>
      </c>
      <c r="R1309" s="8">
        <f t="shared" si="121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2">
        <f t="shared" si="122"/>
        <v>42611.613564814819</v>
      </c>
      <c r="L1310" s="12">
        <f t="shared" si="123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120"/>
        <v>0.11360000000000001</v>
      </c>
      <c r="R1310" s="8">
        <f t="shared" si="121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2">
        <f t="shared" si="122"/>
        <v>42257.882731481484</v>
      </c>
      <c r="L1311" s="12">
        <f t="shared" si="123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120"/>
        <v>1.1199130434782609</v>
      </c>
      <c r="R1311" s="8">
        <f t="shared" si="121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2">
        <f t="shared" si="122"/>
        <v>42556.667245370365</v>
      </c>
      <c r="L1312" s="12">
        <f t="shared" si="123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120"/>
        <v>0.155</v>
      </c>
      <c r="R1312" s="8">
        <f t="shared" si="121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2">
        <f t="shared" si="122"/>
        <v>42669.802303240736</v>
      </c>
      <c r="L1313" s="12">
        <f t="shared" si="123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120"/>
        <v>0.32028000000000001</v>
      </c>
      <c r="R1313" s="8">
        <f t="shared" si="121"/>
        <v>800.7</v>
      </c>
      <c r="S1313" t="str">
        <f t="shared" si="124"/>
        <v>technology</v>
      </c>
      <c r="T1313" t="str">
        <f t="shared" si="125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2">
        <f t="shared" si="122"/>
        <v>42082.702800925923</v>
      </c>
      <c r="L1314" s="12">
        <f t="shared" si="123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120"/>
        <v>6.0869565217391303E-3</v>
      </c>
      <c r="R1314" s="8">
        <f t="shared" si="121"/>
        <v>28</v>
      </c>
      <c r="S1314" t="str">
        <f t="shared" si="124"/>
        <v>technology</v>
      </c>
      <c r="T1314" t="str">
        <f t="shared" si="125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2">
        <f t="shared" si="122"/>
        <v>42402.709652777776</v>
      </c>
      <c r="L1315" s="12">
        <f t="shared" si="123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120"/>
        <v>0.31114999999999998</v>
      </c>
      <c r="R1315" s="8">
        <f t="shared" si="121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57.6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2">
        <f t="shared" si="122"/>
        <v>42604.669675925921</v>
      </c>
      <c r="L1316" s="12">
        <f t="shared" si="123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120"/>
        <v>1.1266666666666666E-2</v>
      </c>
      <c r="R1316" s="8">
        <f t="shared" si="121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2">
        <f t="shared" si="122"/>
        <v>42278.498240740737</v>
      </c>
      <c r="L1317" s="12">
        <f t="shared" si="123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120"/>
        <v>0.40404000000000001</v>
      </c>
      <c r="R1317" s="8">
        <f t="shared" si="121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2">
        <f t="shared" si="122"/>
        <v>42393.961909722224</v>
      </c>
      <c r="L1318" s="12">
        <f t="shared" si="123"/>
        <v>42428.961909722224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120"/>
        <v>1.3333333333333333E-5</v>
      </c>
      <c r="R1318" s="8">
        <f t="shared" si="121"/>
        <v>1</v>
      </c>
      <c r="S1318" t="str">
        <f t="shared" si="124"/>
        <v>technology</v>
      </c>
      <c r="T1318" t="str">
        <f t="shared" si="125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2">
        <f t="shared" si="122"/>
        <v>42520.235486111109</v>
      </c>
      <c r="L1319" s="12">
        <f t="shared" si="123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120"/>
        <v>5.7334999999999997E-2</v>
      </c>
      <c r="R1319" s="8">
        <f t="shared" si="121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2">
        <f t="shared" si="122"/>
        <v>41985.043657407412</v>
      </c>
      <c r="L1320" s="12">
        <f t="shared" si="123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120"/>
        <v>0.15325</v>
      </c>
      <c r="R1320" s="8">
        <f t="shared" si="121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2">
        <f t="shared" si="122"/>
        <v>41816.812094907407</v>
      </c>
      <c r="L1321" s="12">
        <f t="shared" si="123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120"/>
        <v>0.15103448275862069</v>
      </c>
      <c r="R1321" s="8">
        <f t="shared" si="121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2">
        <f t="shared" si="122"/>
        <v>42705.690347222218</v>
      </c>
      <c r="L1322" s="12">
        <f t="shared" si="123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120"/>
        <v>5.0299999999999997E-3</v>
      </c>
      <c r="R1322" s="8">
        <f t="shared" si="121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2">
        <f t="shared" si="122"/>
        <v>42697.74927083333</v>
      </c>
      <c r="L1323" s="12">
        <f t="shared" si="123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120"/>
        <v>1.3028138528138528E-2</v>
      </c>
      <c r="R1323" s="8">
        <f t="shared" si="121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2">
        <f t="shared" si="122"/>
        <v>42115.656539351854</v>
      </c>
      <c r="L1324" s="12">
        <f t="shared" si="123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120"/>
        <v>3.0285714285714286E-3</v>
      </c>
      <c r="R1324" s="8">
        <f t="shared" si="121"/>
        <v>26.5</v>
      </c>
      <c r="S1324" t="str">
        <f t="shared" si="124"/>
        <v>technology</v>
      </c>
      <c r="T1324" t="str">
        <f t="shared" si="125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2">
        <f t="shared" si="122"/>
        <v>42451.698449074072</v>
      </c>
      <c r="L1325" s="12">
        <f t="shared" si="123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120"/>
        <v>8.8800000000000004E-2</v>
      </c>
      <c r="R1325" s="8">
        <f t="shared" si="121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2">
        <f t="shared" si="122"/>
        <v>42626.633703703701</v>
      </c>
      <c r="L1326" s="12">
        <f t="shared" si="123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120"/>
        <v>9.8400000000000001E-2</v>
      </c>
      <c r="R1326" s="8">
        <f t="shared" si="121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2">
        <f t="shared" si="122"/>
        <v>42704.086053240739</v>
      </c>
      <c r="L1327" s="12">
        <f t="shared" si="123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120"/>
        <v>2.4299999999999999E-2</v>
      </c>
      <c r="R1327" s="8">
        <f t="shared" si="121"/>
        <v>60.75</v>
      </c>
      <c r="S1327" t="str">
        <f t="shared" si="124"/>
        <v>technology</v>
      </c>
      <c r="T1327" t="str">
        <f t="shared" si="125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2">
        <f t="shared" si="122"/>
        <v>41974.791990740741</v>
      </c>
      <c r="L1328" s="12">
        <f t="shared" si="123"/>
        <v>42019.791990740741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120"/>
        <v>1.1299999999999999E-2</v>
      </c>
      <c r="R1328" s="8">
        <f t="shared" si="121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2">
        <f t="shared" si="122"/>
        <v>42123.678645833337</v>
      </c>
      <c r="L1329" s="12">
        <f t="shared" si="123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120"/>
        <v>3.5520833333333335E-2</v>
      </c>
      <c r="R1329" s="8">
        <f t="shared" si="121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57.6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2">
        <f t="shared" si="122"/>
        <v>42612.642754629633</v>
      </c>
      <c r="L1330" s="12">
        <f t="shared" si="123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120"/>
        <v>2.3306666666666667E-2</v>
      </c>
      <c r="R1330" s="8">
        <f t="shared" si="121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2">
        <f t="shared" si="122"/>
        <v>41935.221585648149</v>
      </c>
      <c r="L1331" s="12">
        <f t="shared" si="123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120"/>
        <v>8.1600000000000006E-3</v>
      </c>
      <c r="R1331" s="8">
        <f t="shared" si="121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2">
        <f t="shared" si="122"/>
        <v>42522.276724537034</v>
      </c>
      <c r="L1332" s="12">
        <f t="shared" si="123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120"/>
        <v>0.22494285714285714</v>
      </c>
      <c r="R1332" s="8">
        <f t="shared" si="121"/>
        <v>157.46</v>
      </c>
      <c r="S1332" t="str">
        <f t="shared" si="124"/>
        <v>technology</v>
      </c>
      <c r="T1332" t="str">
        <f t="shared" si="125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2">
        <f t="shared" si="122"/>
        <v>42569.50409722222</v>
      </c>
      <c r="L1333" s="12">
        <f t="shared" si="123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120"/>
        <v>1.3668E-2</v>
      </c>
      <c r="R1333" s="8">
        <f t="shared" si="121"/>
        <v>100.5</v>
      </c>
      <c r="S1333" t="str">
        <f t="shared" si="124"/>
        <v>technology</v>
      </c>
      <c r="T1333" t="str">
        <f t="shared" si="125"/>
        <v>wearables</v>
      </c>
    </row>
    <row r="1334" spans="1:20" ht="57.6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2">
        <f t="shared" si="122"/>
        <v>42732.060277777782</v>
      </c>
      <c r="L1334" s="12">
        <f t="shared" si="123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120"/>
        <v>0</v>
      </c>
      <c r="R1334" s="8" t="e">
        <f t="shared" si="121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2">
        <f t="shared" si="122"/>
        <v>41806.106770833336</v>
      </c>
      <c r="L1335" s="12">
        <f t="shared" si="123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120"/>
        <v>0</v>
      </c>
      <c r="R1335" s="8" t="e">
        <f t="shared" si="121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2">
        <f t="shared" si="122"/>
        <v>42410.774155092593</v>
      </c>
      <c r="L1336" s="12">
        <f t="shared" si="123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120"/>
        <v>0.10754135338345865</v>
      </c>
      <c r="R1336" s="8">
        <f t="shared" si="121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57.6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2">
        <f t="shared" si="122"/>
        <v>42313.936365740738</v>
      </c>
      <c r="L1337" s="12">
        <f t="shared" si="123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120"/>
        <v>0.1976</v>
      </c>
      <c r="R1337" s="8">
        <f t="shared" si="121"/>
        <v>308.75</v>
      </c>
      <c r="S1337" t="str">
        <f t="shared" si="124"/>
        <v>technology</v>
      </c>
      <c r="T1337" t="str">
        <f t="shared" si="125"/>
        <v>wearables</v>
      </c>
    </row>
    <row r="1338" spans="1:20" ht="57.6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2">
        <f t="shared" si="122"/>
        <v>41955.863750000004</v>
      </c>
      <c r="L1338" s="12">
        <f t="shared" si="123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120"/>
        <v>0.84946999999999995</v>
      </c>
      <c r="R1338" s="8">
        <f t="shared" si="121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2">
        <f t="shared" si="122"/>
        <v>42767.577303240745</v>
      </c>
      <c r="L1339" s="12">
        <f t="shared" si="123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120"/>
        <v>0.49381999999999998</v>
      </c>
      <c r="R1339" s="8">
        <f t="shared" si="121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2">
        <f t="shared" si="122"/>
        <v>42188.803622685184</v>
      </c>
      <c r="L1340" s="12">
        <f t="shared" si="123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120"/>
        <v>3.3033333333333331E-2</v>
      </c>
      <c r="R1340" s="8">
        <f t="shared" si="121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2">
        <f t="shared" si="122"/>
        <v>41936.647164351853</v>
      </c>
      <c r="L1341" s="12">
        <f t="shared" si="123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120"/>
        <v>6.6339999999999996E-2</v>
      </c>
      <c r="R1341" s="8">
        <f t="shared" si="121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2">
        <f t="shared" si="122"/>
        <v>41836.595520833333</v>
      </c>
      <c r="L1342" s="12">
        <f t="shared" si="123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120"/>
        <v>0</v>
      </c>
      <c r="R1342" s="8" t="e">
        <f t="shared" si="121"/>
        <v>#DIV/0!</v>
      </c>
      <c r="S1342" t="str">
        <f t="shared" si="124"/>
        <v>technology</v>
      </c>
      <c r="T1342" t="str">
        <f t="shared" si="125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2">
        <f t="shared" si="122"/>
        <v>42612.624039351853</v>
      </c>
      <c r="L1343" s="12">
        <f t="shared" si="123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120"/>
        <v>0.7036</v>
      </c>
      <c r="R1343" s="8">
        <f t="shared" si="121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2">
        <f t="shared" si="122"/>
        <v>42172.816423611112</v>
      </c>
      <c r="L1344" s="12">
        <f t="shared" si="123"/>
        <v>42202.816423611112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120"/>
        <v>2E-3</v>
      </c>
      <c r="R1344" s="8">
        <f t="shared" si="121"/>
        <v>100</v>
      </c>
      <c r="S1344" t="str">
        <f t="shared" si="124"/>
        <v>technology</v>
      </c>
      <c r="T1344" t="str">
        <f t="shared" si="125"/>
        <v>wearables</v>
      </c>
    </row>
    <row r="1345" spans="1:20" ht="57.6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2">
        <f t="shared" si="122"/>
        <v>42542.526423611111</v>
      </c>
      <c r="L1345" s="12">
        <f t="shared" si="123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120"/>
        <v>1.02298</v>
      </c>
      <c r="R1345" s="8">
        <f t="shared" si="121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2">
        <f t="shared" si="122"/>
        <v>42522.789803240739</v>
      </c>
      <c r="L1346" s="12">
        <f t="shared" si="123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ref="Q1346:Q1409" si="126">E1346/D1346</f>
        <v>3.7773333333333334</v>
      </c>
      <c r="R1346" s="8">
        <f t="shared" ref="R1346:R1409" si="127">E1346/N1346</f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2">
        <f t="shared" ref="K1347:K1410" si="128">(J1347/86400)+DATE(1970,1,1)</f>
        <v>41799.814340277779</v>
      </c>
      <c r="L1347" s="12">
        <f t="shared" ref="L1347:L1410" si="129">(I1347/86400)+DATE(1970,1,1)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si="126"/>
        <v>1.25</v>
      </c>
      <c r="R1347" s="8">
        <f t="shared" si="127"/>
        <v>53.571428571428569</v>
      </c>
      <c r="S1347" t="str">
        <f t="shared" ref="S1347:S1410" si="130">LEFT(P1347,FIND("/",P1347)-1)</f>
        <v>publishing</v>
      </c>
      <c r="T1347" t="str">
        <f t="shared" ref="T1347:T1410" si="131">RIGHT(P1347,LEN(P1347)-FIND("/",P1347))</f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2">
        <f t="shared" si="128"/>
        <v>41422.075821759259</v>
      </c>
      <c r="L1348" s="12">
        <f t="shared" si="129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126"/>
        <v>1.473265306122449</v>
      </c>
      <c r="R1348" s="8">
        <f t="shared" si="127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2">
        <f t="shared" si="128"/>
        <v>42040.638020833328</v>
      </c>
      <c r="L1349" s="12">
        <f t="shared" si="129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126"/>
        <v>1.022</v>
      </c>
      <c r="R1349" s="8">
        <f t="shared" si="127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2">
        <f t="shared" si="128"/>
        <v>41963.506168981483</v>
      </c>
      <c r="L1350" s="12">
        <f t="shared" si="129"/>
        <v>41991.506168981483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126"/>
        <v>1.018723404255319</v>
      </c>
      <c r="R1350" s="8">
        <f t="shared" si="127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57.6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2">
        <f t="shared" si="128"/>
        <v>42317.33258101852</v>
      </c>
      <c r="L1351" s="12">
        <f t="shared" si="129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126"/>
        <v>2.0419999999999998</v>
      </c>
      <c r="R1351" s="8">
        <f t="shared" si="127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2">
        <f t="shared" si="128"/>
        <v>42334.013124999998</v>
      </c>
      <c r="L1352" s="12">
        <f t="shared" si="129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126"/>
        <v>1.0405</v>
      </c>
      <c r="R1352" s="8">
        <f t="shared" si="127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2">
        <f t="shared" si="128"/>
        <v>42382.74009259259</v>
      </c>
      <c r="L1353" s="12">
        <f t="shared" si="129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126"/>
        <v>1.0126500000000001</v>
      </c>
      <c r="R1353" s="8">
        <f t="shared" si="127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57.6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2">
        <f t="shared" si="128"/>
        <v>42200.578310185185</v>
      </c>
      <c r="L1354" s="12">
        <f t="shared" si="129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126"/>
        <v>1.3613999999999999</v>
      </c>
      <c r="R1354" s="8">
        <f t="shared" si="127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2">
        <f t="shared" si="128"/>
        <v>41309.11791666667</v>
      </c>
      <c r="L1355" s="12">
        <f t="shared" si="129"/>
        <v>41344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126"/>
        <v>1.3360000000000001</v>
      </c>
      <c r="R1355" s="8">
        <f t="shared" si="127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2">
        <f t="shared" si="128"/>
        <v>42502.807627314818</v>
      </c>
      <c r="L1356" s="12">
        <f t="shared" si="129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126"/>
        <v>1.3025</v>
      </c>
      <c r="R1356" s="8">
        <f t="shared" si="127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2">
        <f t="shared" si="128"/>
        <v>41213.254687499997</v>
      </c>
      <c r="L1357" s="12">
        <f t="shared" si="129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126"/>
        <v>1.2267999999999999</v>
      </c>
      <c r="R1357" s="8">
        <f t="shared" si="127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2">
        <f t="shared" si="128"/>
        <v>41430.038888888885</v>
      </c>
      <c r="L1358" s="12">
        <f t="shared" si="129"/>
        <v>41460.038888888885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126"/>
        <v>1.8281058823529412</v>
      </c>
      <c r="R1358" s="8">
        <f t="shared" si="127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2">
        <f t="shared" si="128"/>
        <v>41304.962233796294</v>
      </c>
      <c r="L1359" s="12">
        <f t="shared" si="129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126"/>
        <v>1.2529999999999999</v>
      </c>
      <c r="R1359" s="8">
        <f t="shared" si="127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2">
        <f t="shared" si="128"/>
        <v>40689.570868055554</v>
      </c>
      <c r="L1360" s="12">
        <f t="shared" si="129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126"/>
        <v>1.1166666666666667</v>
      </c>
      <c r="R1360" s="8">
        <f t="shared" si="127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2">
        <f t="shared" si="128"/>
        <v>40668.814699074072</v>
      </c>
      <c r="L1361" s="12">
        <f t="shared" si="129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126"/>
        <v>1.1575757575757575</v>
      </c>
      <c r="R1361" s="8">
        <f t="shared" si="127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2">
        <f t="shared" si="128"/>
        <v>41095.900694444441</v>
      </c>
      <c r="L1362" s="12">
        <f t="shared" si="129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126"/>
        <v>1.732</v>
      </c>
      <c r="R1362" s="8">
        <f t="shared" si="127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2">
        <f t="shared" si="128"/>
        <v>41781.717268518521</v>
      </c>
      <c r="L1363" s="12">
        <f t="shared" si="129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126"/>
        <v>1.2598333333333334</v>
      </c>
      <c r="R1363" s="8">
        <f t="shared" si="127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2">
        <f t="shared" si="128"/>
        <v>41464.934386574074</v>
      </c>
      <c r="L1364" s="12">
        <f t="shared" si="129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126"/>
        <v>1.091</v>
      </c>
      <c r="R1364" s="8">
        <f t="shared" si="127"/>
        <v>43.64</v>
      </c>
      <c r="S1364" t="str">
        <f t="shared" si="130"/>
        <v>publishing</v>
      </c>
      <c r="T1364" t="str">
        <f t="shared" si="131"/>
        <v>nonfiction</v>
      </c>
    </row>
    <row r="1365" spans="1:20" ht="57.6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2">
        <f t="shared" si="128"/>
        <v>42396.8440625</v>
      </c>
      <c r="L1365" s="12">
        <f t="shared" si="129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126"/>
        <v>1</v>
      </c>
      <c r="R1365" s="8">
        <f t="shared" si="127"/>
        <v>40</v>
      </c>
      <c r="S1365" t="str">
        <f t="shared" si="130"/>
        <v>publishing</v>
      </c>
      <c r="T1365" t="str">
        <f t="shared" si="131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2">
        <f t="shared" si="128"/>
        <v>41951.6956712963</v>
      </c>
      <c r="L1366" s="12">
        <f t="shared" si="129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126"/>
        <v>1.1864285714285714</v>
      </c>
      <c r="R1366" s="8">
        <f t="shared" si="127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2">
        <f t="shared" si="128"/>
        <v>42049.733240740738</v>
      </c>
      <c r="L1367" s="12">
        <f t="shared" si="129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126"/>
        <v>1.0026666666666666</v>
      </c>
      <c r="R1367" s="8">
        <f t="shared" si="127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2">
        <f t="shared" si="128"/>
        <v>41924.996099537035</v>
      </c>
      <c r="L1368" s="12">
        <f t="shared" si="129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126"/>
        <v>1.2648920000000001</v>
      </c>
      <c r="R1368" s="8">
        <f t="shared" si="127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2">
        <f t="shared" si="128"/>
        <v>42292.002893518518</v>
      </c>
      <c r="L1369" s="12">
        <f t="shared" si="129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126"/>
        <v>1.1426000000000001</v>
      </c>
      <c r="R1369" s="8">
        <f t="shared" si="127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2">
        <f t="shared" si="128"/>
        <v>42146.190902777773</v>
      </c>
      <c r="L1370" s="12">
        <f t="shared" si="129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126"/>
        <v>1.107</v>
      </c>
      <c r="R1370" s="8">
        <f t="shared" si="127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2">
        <f t="shared" si="128"/>
        <v>41710.594282407408</v>
      </c>
      <c r="L1371" s="12">
        <f t="shared" si="129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126"/>
        <v>1.0534805315203954</v>
      </c>
      <c r="R1371" s="8">
        <f t="shared" si="127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2">
        <f t="shared" si="128"/>
        <v>41548.00335648148</v>
      </c>
      <c r="L1372" s="12">
        <f t="shared" si="129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126"/>
        <v>1.0366666666666666</v>
      </c>
      <c r="R1372" s="8">
        <f t="shared" si="127"/>
        <v>77.75</v>
      </c>
      <c r="S1372" t="str">
        <f t="shared" si="130"/>
        <v>music</v>
      </c>
      <c r="T1372" t="str">
        <f t="shared" si="131"/>
        <v>rock</v>
      </c>
    </row>
    <row r="1373" spans="1:20" ht="57.6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2">
        <f t="shared" si="128"/>
        <v>42101.758587962962</v>
      </c>
      <c r="L1373" s="12">
        <f t="shared" si="129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126"/>
        <v>1.0708672667523933</v>
      </c>
      <c r="R1373" s="8">
        <f t="shared" si="127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28.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2">
        <f t="shared" si="128"/>
        <v>41072.739953703705</v>
      </c>
      <c r="L1374" s="12">
        <f t="shared" si="129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126"/>
        <v>1.24</v>
      </c>
      <c r="R1374" s="8">
        <f t="shared" si="127"/>
        <v>38.75</v>
      </c>
      <c r="S1374" t="str">
        <f t="shared" si="130"/>
        <v>music</v>
      </c>
      <c r="T1374" t="str">
        <f t="shared" si="131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2">
        <f t="shared" si="128"/>
        <v>42704.95177083333</v>
      </c>
      <c r="L1375" s="12">
        <f t="shared" si="129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126"/>
        <v>1.0501</v>
      </c>
      <c r="R1375" s="8">
        <f t="shared" si="127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2">
        <f t="shared" si="128"/>
        <v>42424.161898148144</v>
      </c>
      <c r="L1376" s="12">
        <f t="shared" si="129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126"/>
        <v>1.8946666666666667</v>
      </c>
      <c r="R1376" s="8">
        <f t="shared" si="127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2">
        <f t="shared" si="128"/>
        <v>42720.066192129627</v>
      </c>
      <c r="L1377" s="12">
        <f t="shared" si="129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126"/>
        <v>1.7132499999999999</v>
      </c>
      <c r="R1377" s="8">
        <f t="shared" si="127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2">
        <f t="shared" si="128"/>
        <v>42677.669050925921</v>
      </c>
      <c r="L1378" s="12">
        <f t="shared" si="129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126"/>
        <v>2.5248648648648651</v>
      </c>
      <c r="R1378" s="8">
        <f t="shared" si="127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57.6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2">
        <f t="shared" si="128"/>
        <v>42747.219560185185</v>
      </c>
      <c r="L1379" s="12">
        <f t="shared" si="129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126"/>
        <v>1.1615384615384616</v>
      </c>
      <c r="R1379" s="8">
        <f t="shared" si="127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2">
        <f t="shared" si="128"/>
        <v>42568.759375000001</v>
      </c>
      <c r="L1380" s="12">
        <f t="shared" si="129"/>
        <v>42583.759375000001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126"/>
        <v>2.0335000000000001</v>
      </c>
      <c r="R1380" s="8">
        <f t="shared" si="127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2">
        <f t="shared" si="128"/>
        <v>42130.491620370369</v>
      </c>
      <c r="L1381" s="12">
        <f t="shared" si="129"/>
        <v>42160.491620370369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126"/>
        <v>1.1160000000000001</v>
      </c>
      <c r="R1381" s="8">
        <f t="shared" si="127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2">
        <f t="shared" si="128"/>
        <v>42141.762800925921</v>
      </c>
      <c r="L1382" s="12">
        <f t="shared" si="129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126"/>
        <v>4.24</v>
      </c>
      <c r="R1382" s="8">
        <f t="shared" si="127"/>
        <v>21.2</v>
      </c>
      <c r="S1382" t="str">
        <f t="shared" si="130"/>
        <v>music</v>
      </c>
      <c r="T1382" t="str">
        <f t="shared" si="131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2">
        <f t="shared" si="128"/>
        <v>42703.214409722219</v>
      </c>
      <c r="L1383" s="12">
        <f t="shared" si="129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126"/>
        <v>1.071</v>
      </c>
      <c r="R1383" s="8">
        <f t="shared" si="127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2">
        <f t="shared" si="128"/>
        <v>41370.800185185188</v>
      </c>
      <c r="L1384" s="12">
        <f t="shared" si="129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126"/>
        <v>1.043625</v>
      </c>
      <c r="R1384" s="8">
        <f t="shared" si="127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57.6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2">
        <f t="shared" si="128"/>
        <v>42707.074976851851</v>
      </c>
      <c r="L1385" s="12">
        <f t="shared" si="129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126"/>
        <v>2.124090909090909</v>
      </c>
      <c r="R1385" s="8">
        <f t="shared" si="127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2">
        <f t="shared" si="128"/>
        <v>42160.735208333332</v>
      </c>
      <c r="L1386" s="12">
        <f t="shared" si="129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126"/>
        <v>1.2408571428571429</v>
      </c>
      <c r="R1386" s="8">
        <f t="shared" si="127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2">
        <f t="shared" si="128"/>
        <v>42433.688900462963</v>
      </c>
      <c r="L1387" s="12">
        <f t="shared" si="129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126"/>
        <v>1.10406125</v>
      </c>
      <c r="R1387" s="8">
        <f t="shared" si="127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2">
        <f t="shared" si="128"/>
        <v>42184.646863425922</v>
      </c>
      <c r="L1388" s="12">
        <f t="shared" si="129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126"/>
        <v>2.1875</v>
      </c>
      <c r="R1388" s="8">
        <f t="shared" si="127"/>
        <v>62.5</v>
      </c>
      <c r="S1388" t="str">
        <f t="shared" si="130"/>
        <v>music</v>
      </c>
      <c r="T1388" t="str">
        <f t="shared" si="131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2">
        <f t="shared" si="128"/>
        <v>42126.92123842593</v>
      </c>
      <c r="L1389" s="12">
        <f t="shared" si="129"/>
        <v>42158.1875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126"/>
        <v>1.36625</v>
      </c>
      <c r="R1389" s="8">
        <f t="shared" si="127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2">
        <f t="shared" si="128"/>
        <v>42634.614780092597</v>
      </c>
      <c r="L1390" s="12">
        <f t="shared" si="129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126"/>
        <v>1.348074</v>
      </c>
      <c r="R1390" s="8">
        <f t="shared" si="127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2">
        <f t="shared" si="128"/>
        <v>42565.480983796297</v>
      </c>
      <c r="L1391" s="12">
        <f t="shared" si="129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126"/>
        <v>1.454</v>
      </c>
      <c r="R1391" s="8">
        <f t="shared" si="127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2">
        <f t="shared" si="128"/>
        <v>42087.803310185191</v>
      </c>
      <c r="L1392" s="12">
        <f t="shared" si="129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126"/>
        <v>1.0910714285714285</v>
      </c>
      <c r="R1392" s="8">
        <f t="shared" si="127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2">
        <f t="shared" si="128"/>
        <v>42193.650671296295</v>
      </c>
      <c r="L1393" s="12">
        <f t="shared" si="129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126"/>
        <v>1.1020000000000001</v>
      </c>
      <c r="R1393" s="8">
        <f t="shared" si="127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2">
        <f t="shared" si="128"/>
        <v>42401.154930555553</v>
      </c>
      <c r="L1394" s="12">
        <f t="shared" si="129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126"/>
        <v>1.1364000000000001</v>
      </c>
      <c r="R1394" s="8">
        <f t="shared" si="127"/>
        <v>27.317307692307693</v>
      </c>
      <c r="S1394" t="str">
        <f t="shared" si="130"/>
        <v>music</v>
      </c>
      <c r="T1394" t="str">
        <f t="shared" si="131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2">
        <f t="shared" si="128"/>
        <v>42553.681979166664</v>
      </c>
      <c r="L1395" s="12">
        <f t="shared" si="129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126"/>
        <v>1.0235000000000001</v>
      </c>
      <c r="R1395" s="8">
        <f t="shared" si="127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2">
        <f t="shared" si="128"/>
        <v>42752.144976851851</v>
      </c>
      <c r="L1396" s="12">
        <f t="shared" si="129"/>
        <v>42795.125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126"/>
        <v>1.2213333333333334</v>
      </c>
      <c r="R1396" s="8">
        <f t="shared" si="127"/>
        <v>53.882352941176471</v>
      </c>
      <c r="S1396" t="str">
        <f t="shared" si="130"/>
        <v>music</v>
      </c>
      <c r="T1396" t="str">
        <f t="shared" si="131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2">
        <f t="shared" si="128"/>
        <v>42719.90834490741</v>
      </c>
      <c r="L1397" s="12">
        <f t="shared" si="129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126"/>
        <v>1.1188571428571428</v>
      </c>
      <c r="R1397" s="8">
        <f t="shared" si="127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57.6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2">
        <f t="shared" si="128"/>
        <v>42018.99863425926</v>
      </c>
      <c r="L1398" s="12">
        <f t="shared" si="129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126"/>
        <v>1.073</v>
      </c>
      <c r="R1398" s="8">
        <f t="shared" si="127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2">
        <f t="shared" si="128"/>
        <v>42640.917939814812</v>
      </c>
      <c r="L1399" s="12">
        <f t="shared" si="129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126"/>
        <v>1.1385000000000001</v>
      </c>
      <c r="R1399" s="8">
        <f t="shared" si="127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2">
        <f t="shared" si="128"/>
        <v>42526.874236111107</v>
      </c>
      <c r="L1400" s="12">
        <f t="shared" si="129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126"/>
        <v>1.0968181818181819</v>
      </c>
      <c r="R1400" s="8">
        <f t="shared" si="127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2">
        <f t="shared" si="128"/>
        <v>41889.004317129627</v>
      </c>
      <c r="L1401" s="12">
        <f t="shared" si="129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126"/>
        <v>1.2614444444444444</v>
      </c>
      <c r="R1401" s="8">
        <f t="shared" si="127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2">
        <f t="shared" si="128"/>
        <v>42498.341122685189</v>
      </c>
      <c r="L1402" s="12">
        <f t="shared" si="129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126"/>
        <v>1.6742857142857144</v>
      </c>
      <c r="R1402" s="8">
        <f t="shared" si="127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2">
        <f t="shared" si="128"/>
        <v>41399.99622685185</v>
      </c>
      <c r="L1403" s="12">
        <f t="shared" si="129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126"/>
        <v>4.9652000000000003</v>
      </c>
      <c r="R1403" s="8">
        <f t="shared" si="127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2">
        <f t="shared" si="128"/>
        <v>42065.053368055553</v>
      </c>
      <c r="L1404" s="12">
        <f t="shared" si="129"/>
        <v>42125.011701388888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126"/>
        <v>1.0915999999999999</v>
      </c>
      <c r="R1404" s="8">
        <f t="shared" si="127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2">
        <f t="shared" si="128"/>
        <v>41451.062905092593</v>
      </c>
      <c r="L1405" s="12">
        <f t="shared" si="129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126"/>
        <v>1.0257499999999999</v>
      </c>
      <c r="R1405" s="8">
        <f t="shared" si="127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2">
        <f t="shared" si="128"/>
        <v>42032.510243055556</v>
      </c>
      <c r="L1406" s="12">
        <f t="shared" si="129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126"/>
        <v>1.6620689655172414E-2</v>
      </c>
      <c r="R1406" s="8">
        <f t="shared" si="127"/>
        <v>48.2</v>
      </c>
      <c r="S1406" t="str">
        <f t="shared" si="130"/>
        <v>publishing</v>
      </c>
      <c r="T1406" t="str">
        <f t="shared" si="131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2">
        <f t="shared" si="128"/>
        <v>41941.680567129632</v>
      </c>
      <c r="L1407" s="12">
        <f t="shared" si="129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126"/>
        <v>4.1999999999999997E-3</v>
      </c>
      <c r="R1407" s="8">
        <f t="shared" si="127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2">
        <f t="shared" si="128"/>
        <v>42297.432951388888</v>
      </c>
      <c r="L1408" s="12">
        <f t="shared" si="129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126"/>
        <v>1.25E-3</v>
      </c>
      <c r="R1408" s="8">
        <f t="shared" si="127"/>
        <v>5</v>
      </c>
      <c r="S1408" t="str">
        <f t="shared" si="130"/>
        <v>publishing</v>
      </c>
      <c r="T1408" t="str">
        <f t="shared" si="131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2">
        <f t="shared" si="128"/>
        <v>41838.536782407406</v>
      </c>
      <c r="L1409" s="12">
        <f t="shared" si="129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126"/>
        <v>5.0000000000000001E-3</v>
      </c>
      <c r="R1409" s="8">
        <f t="shared" si="127"/>
        <v>7.5</v>
      </c>
      <c r="S1409" t="str">
        <f t="shared" si="130"/>
        <v>publishing</v>
      </c>
      <c r="T1409" t="str">
        <f t="shared" si="131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2">
        <f t="shared" si="128"/>
        <v>42291.872175925921</v>
      </c>
      <c r="L1410" s="12">
        <f t="shared" si="129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6">
        <f t="shared" ref="Q1410:Q1473" si="132">E1410/D1410</f>
        <v>7.1999999999999995E-2</v>
      </c>
      <c r="R1410" s="8">
        <f t="shared" ref="R1410:R1473" si="133">E1410/N1410</f>
        <v>12</v>
      </c>
      <c r="S1410" t="str">
        <f t="shared" si="130"/>
        <v>publishing</v>
      </c>
      <c r="T1410" t="str">
        <f t="shared" si="131"/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2">
        <f t="shared" ref="K1411:K1474" si="134">(J1411/86400)+DATE(1970,1,1)</f>
        <v>41945.133506944447</v>
      </c>
      <c r="L1411" s="12">
        <f t="shared" ref="L1411:L1474" si="135">(I1411/86400)+DATE(1970,1,1)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si="132"/>
        <v>0</v>
      </c>
      <c r="R1411" s="8" t="e">
        <f t="shared" si="133"/>
        <v>#DIV/0!</v>
      </c>
      <c r="S1411" t="str">
        <f t="shared" ref="S1411:S1474" si="136">LEFT(P1411,FIND("/",P1411)-1)</f>
        <v>publishing</v>
      </c>
      <c r="T1411" t="str">
        <f t="shared" ref="T1411:T1474" si="137">RIGHT(P1411,LEN(P1411)-FIND("/",P1411))</f>
        <v>translations</v>
      </c>
    </row>
    <row r="1412" spans="1:20" ht="57.6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2">
        <f t="shared" si="134"/>
        <v>42479.318518518514</v>
      </c>
      <c r="L1412" s="12">
        <f t="shared" si="135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132"/>
        <v>1.6666666666666666E-4</v>
      </c>
      <c r="R1412" s="8">
        <f t="shared" si="133"/>
        <v>1</v>
      </c>
      <c r="S1412" t="str">
        <f t="shared" si="136"/>
        <v>publishing</v>
      </c>
      <c r="T1412" t="str">
        <f t="shared" si="137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2">
        <f t="shared" si="134"/>
        <v>42013.059027777781</v>
      </c>
      <c r="L1413" s="12">
        <f t="shared" si="135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132"/>
        <v>2.3333333333333335E-3</v>
      </c>
      <c r="R1413" s="8">
        <f t="shared" si="133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2">
        <f t="shared" si="134"/>
        <v>41947.063645833332</v>
      </c>
      <c r="L1414" s="12">
        <f t="shared" si="135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132"/>
        <v>4.5714285714285714E-2</v>
      </c>
      <c r="R1414" s="8">
        <f t="shared" si="133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2">
        <f t="shared" si="134"/>
        <v>42360.437152777777</v>
      </c>
      <c r="L1415" s="12">
        <f t="shared" si="135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132"/>
        <v>0.05</v>
      </c>
      <c r="R1415" s="8">
        <f t="shared" si="133"/>
        <v>100</v>
      </c>
      <c r="S1415" t="str">
        <f t="shared" si="136"/>
        <v>publishing</v>
      </c>
      <c r="T1415" t="str">
        <f t="shared" si="137"/>
        <v>translations</v>
      </c>
    </row>
    <row r="1416" spans="1:20" ht="57.6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2">
        <f t="shared" si="134"/>
        <v>42708.25309027778</v>
      </c>
      <c r="L1416" s="12">
        <f t="shared" si="135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132"/>
        <v>2E-3</v>
      </c>
      <c r="R1416" s="8">
        <f t="shared" si="133"/>
        <v>1</v>
      </c>
      <c r="S1416" t="str">
        <f t="shared" si="136"/>
        <v>publishing</v>
      </c>
      <c r="T1416" t="str">
        <f t="shared" si="137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2">
        <f t="shared" si="134"/>
        <v>42192.675821759258</v>
      </c>
      <c r="L1417" s="12">
        <f t="shared" si="135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132"/>
        <v>0.18181818181818182</v>
      </c>
      <c r="R1417" s="8">
        <f t="shared" si="133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2">
        <f t="shared" si="134"/>
        <v>42299.926145833335</v>
      </c>
      <c r="L1418" s="12">
        <f t="shared" si="135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132"/>
        <v>0</v>
      </c>
      <c r="R1418" s="8" t="e">
        <f t="shared" si="133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2">
        <f t="shared" si="134"/>
        <v>42232.15016203704</v>
      </c>
      <c r="L1419" s="12">
        <f t="shared" si="135"/>
        <v>42262.46597222222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132"/>
        <v>1.2222222222222223E-2</v>
      </c>
      <c r="R1419" s="8">
        <f t="shared" si="133"/>
        <v>27.5</v>
      </c>
      <c r="S1419" t="str">
        <f t="shared" si="136"/>
        <v>publishing</v>
      </c>
      <c r="T1419" t="str">
        <f t="shared" si="137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2">
        <f t="shared" si="134"/>
        <v>42395.456412037034</v>
      </c>
      <c r="L1420" s="12">
        <f t="shared" si="135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132"/>
        <v>2E-3</v>
      </c>
      <c r="R1420" s="8">
        <f t="shared" si="133"/>
        <v>6</v>
      </c>
      <c r="S1420" t="str">
        <f t="shared" si="136"/>
        <v>publishing</v>
      </c>
      <c r="T1420" t="str">
        <f t="shared" si="137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2">
        <f t="shared" si="134"/>
        <v>42622.456238425926</v>
      </c>
      <c r="L1421" s="12">
        <f t="shared" si="135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132"/>
        <v>7.0634920634920634E-2</v>
      </c>
      <c r="R1421" s="8">
        <f t="shared" si="133"/>
        <v>44.5</v>
      </c>
      <c r="S1421" t="str">
        <f t="shared" si="136"/>
        <v>publishing</v>
      </c>
      <c r="T1421" t="str">
        <f t="shared" si="137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2">
        <f t="shared" si="134"/>
        <v>42524.667662037042</v>
      </c>
      <c r="L1422" s="12">
        <f t="shared" si="135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132"/>
        <v>2.7272727272727271E-2</v>
      </c>
      <c r="R1422" s="8">
        <f t="shared" si="133"/>
        <v>1</v>
      </c>
      <c r="S1422" t="str">
        <f t="shared" si="136"/>
        <v>publishing</v>
      </c>
      <c r="T1422" t="str">
        <f t="shared" si="137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2">
        <f t="shared" si="134"/>
        <v>42013.915613425925</v>
      </c>
      <c r="L1423" s="12">
        <f t="shared" si="135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132"/>
        <v>1E-3</v>
      </c>
      <c r="R1423" s="8">
        <f t="shared" si="133"/>
        <v>100</v>
      </c>
      <c r="S1423" t="str">
        <f t="shared" si="136"/>
        <v>publishing</v>
      </c>
      <c r="T1423" t="str">
        <f t="shared" si="137"/>
        <v>translations</v>
      </c>
    </row>
    <row r="1424" spans="1:20" ht="57.6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2">
        <f t="shared" si="134"/>
        <v>42604.239629629628</v>
      </c>
      <c r="L1424" s="12">
        <f t="shared" si="135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132"/>
        <v>1.0399999999999999E-3</v>
      </c>
      <c r="R1424" s="8">
        <f t="shared" si="133"/>
        <v>13</v>
      </c>
      <c r="S1424" t="str">
        <f t="shared" si="136"/>
        <v>publishing</v>
      </c>
      <c r="T1424" t="str">
        <f t="shared" si="137"/>
        <v>translations</v>
      </c>
    </row>
    <row r="1425" spans="1:20" ht="57.6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2">
        <f t="shared" si="134"/>
        <v>42340.360312500001</v>
      </c>
      <c r="L1425" s="12">
        <f t="shared" si="135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132"/>
        <v>3.3333333333333335E-3</v>
      </c>
      <c r="R1425" s="8">
        <f t="shared" si="133"/>
        <v>100</v>
      </c>
      <c r="S1425" t="str">
        <f t="shared" si="136"/>
        <v>publishing</v>
      </c>
      <c r="T1425" t="str">
        <f t="shared" si="137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2">
        <f t="shared" si="134"/>
        <v>42676.717615740738</v>
      </c>
      <c r="L1426" s="12">
        <f t="shared" si="135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132"/>
        <v>0.2036</v>
      </c>
      <c r="R1426" s="8">
        <f t="shared" si="133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57.6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2">
        <f t="shared" si="134"/>
        <v>42093.131469907406</v>
      </c>
      <c r="L1427" s="12">
        <f t="shared" si="135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132"/>
        <v>0</v>
      </c>
      <c r="R1427" s="8" t="e">
        <f t="shared" si="133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2">
        <f t="shared" si="134"/>
        <v>42180.390277777777</v>
      </c>
      <c r="L1428" s="12">
        <f t="shared" si="135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132"/>
        <v>0</v>
      </c>
      <c r="R1428" s="8" t="e">
        <f t="shared" si="133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2">
        <f t="shared" si="134"/>
        <v>42601.851678240739</v>
      </c>
      <c r="L1429" s="12">
        <f t="shared" si="135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132"/>
        <v>8.3799999999999999E-2</v>
      </c>
      <c r="R1429" s="8">
        <f t="shared" si="133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2">
        <f t="shared" si="134"/>
        <v>42432.379826388889</v>
      </c>
      <c r="L1430" s="12">
        <f t="shared" si="135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132"/>
        <v>4.4999999999999998E-2</v>
      </c>
      <c r="R1430" s="8">
        <f t="shared" si="133"/>
        <v>15</v>
      </c>
      <c r="S1430" t="str">
        <f t="shared" si="136"/>
        <v>publishing</v>
      </c>
      <c r="T1430" t="str">
        <f t="shared" si="137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2">
        <f t="shared" si="134"/>
        <v>42074.060671296298</v>
      </c>
      <c r="L1431" s="12">
        <f t="shared" si="135"/>
        <v>42104.060671296298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132"/>
        <v>0</v>
      </c>
      <c r="R1431" s="8" t="e">
        <f t="shared" si="133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2">
        <f t="shared" si="134"/>
        <v>41961.813518518524</v>
      </c>
      <c r="L1432" s="12">
        <f t="shared" si="135"/>
        <v>41992.813518518524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132"/>
        <v>8.0600000000000005E-2</v>
      </c>
      <c r="R1432" s="8">
        <f t="shared" si="133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57.6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2">
        <f t="shared" si="134"/>
        <v>42304.210833333331</v>
      </c>
      <c r="L1433" s="12">
        <f t="shared" si="135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132"/>
        <v>0.31947058823529412</v>
      </c>
      <c r="R1433" s="8">
        <f t="shared" si="133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57.6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2">
        <f t="shared" si="134"/>
        <v>42175.780416666668</v>
      </c>
      <c r="L1434" s="12">
        <f t="shared" si="135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132"/>
        <v>0</v>
      </c>
      <c r="R1434" s="8" t="e">
        <f t="shared" si="133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2">
        <f t="shared" si="134"/>
        <v>42673.625868055555</v>
      </c>
      <c r="L1435" s="12">
        <f t="shared" si="135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132"/>
        <v>6.7083333333333328E-2</v>
      </c>
      <c r="R1435" s="8">
        <f t="shared" si="133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2">
        <f t="shared" si="134"/>
        <v>42142.767106481479</v>
      </c>
      <c r="L1436" s="12">
        <f t="shared" si="135"/>
        <v>42163.625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132"/>
        <v>9.987804878048781E-2</v>
      </c>
      <c r="R1436" s="8">
        <f t="shared" si="133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2">
        <f t="shared" si="134"/>
        <v>42258.780324074076</v>
      </c>
      <c r="L1437" s="12">
        <f t="shared" si="135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132"/>
        <v>1E-3</v>
      </c>
      <c r="R1437" s="8">
        <f t="shared" si="133"/>
        <v>7.5</v>
      </c>
      <c r="S1437" t="str">
        <f t="shared" si="136"/>
        <v>publishing</v>
      </c>
      <c r="T1437" t="str">
        <f t="shared" si="137"/>
        <v>translations</v>
      </c>
    </row>
    <row r="1438" spans="1:20" ht="57.6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2">
        <f t="shared" si="134"/>
        <v>42391.35019675926</v>
      </c>
      <c r="L1438" s="12">
        <f t="shared" si="135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132"/>
        <v>7.7000000000000002E-3</v>
      </c>
      <c r="R1438" s="8">
        <f t="shared" si="133"/>
        <v>38.5</v>
      </c>
      <c r="S1438" t="str">
        <f t="shared" si="136"/>
        <v>publishing</v>
      </c>
      <c r="T1438" t="str">
        <f t="shared" si="137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2">
        <f t="shared" si="134"/>
        <v>41796.531701388885</v>
      </c>
      <c r="L1439" s="12">
        <f t="shared" si="135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132"/>
        <v>0.26900000000000002</v>
      </c>
      <c r="R1439" s="8">
        <f t="shared" si="133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2">
        <f t="shared" si="134"/>
        <v>42457.871516203704</v>
      </c>
      <c r="L1440" s="12">
        <f t="shared" si="135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132"/>
        <v>0.03</v>
      </c>
      <c r="R1440" s="8">
        <f t="shared" si="133"/>
        <v>75</v>
      </c>
      <c r="S1440" t="str">
        <f t="shared" si="136"/>
        <v>publishing</v>
      </c>
      <c r="T1440" t="str">
        <f t="shared" si="137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2">
        <f t="shared" si="134"/>
        <v>42040.829872685186</v>
      </c>
      <c r="L1441" s="12">
        <f t="shared" si="135"/>
        <v>42070.829872685186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132"/>
        <v>6.6055045871559637E-2</v>
      </c>
      <c r="R1441" s="8">
        <f t="shared" si="133"/>
        <v>30</v>
      </c>
      <c r="S1441" t="str">
        <f t="shared" si="136"/>
        <v>publishing</v>
      </c>
      <c r="T1441" t="str">
        <f t="shared" si="137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2">
        <f t="shared" si="134"/>
        <v>42486.748414351852</v>
      </c>
      <c r="L1442" s="12">
        <f t="shared" si="135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132"/>
        <v>7.6923076923076926E-5</v>
      </c>
      <c r="R1442" s="8">
        <f t="shared" si="133"/>
        <v>1</v>
      </c>
      <c r="S1442" t="str">
        <f t="shared" si="136"/>
        <v>publishing</v>
      </c>
      <c r="T1442" t="str">
        <f t="shared" si="137"/>
        <v>translations</v>
      </c>
    </row>
    <row r="1443" spans="1:20" ht="57.6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2">
        <f t="shared" si="134"/>
        <v>42198.765844907408</v>
      </c>
      <c r="L1443" s="12">
        <f t="shared" si="135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132"/>
        <v>1.1222222222222222E-2</v>
      </c>
      <c r="R1443" s="8">
        <f t="shared" si="133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2">
        <f t="shared" si="134"/>
        <v>42485.64534722222</v>
      </c>
      <c r="L1444" s="12">
        <f t="shared" si="135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132"/>
        <v>0</v>
      </c>
      <c r="R1444" s="8" t="e">
        <f t="shared" si="133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2">
        <f t="shared" si="134"/>
        <v>42707.926030092596</v>
      </c>
      <c r="L1445" s="12">
        <f t="shared" si="135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132"/>
        <v>0</v>
      </c>
      <c r="R1445" s="8" t="e">
        <f t="shared" si="133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2">
        <f t="shared" si="134"/>
        <v>42199.873402777783</v>
      </c>
      <c r="L1446" s="12">
        <f t="shared" si="135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132"/>
        <v>0</v>
      </c>
      <c r="R1446" s="8" t="e">
        <f t="shared" si="133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57.6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2">
        <f t="shared" si="134"/>
        <v>42139.542303240742</v>
      </c>
      <c r="L1447" s="12">
        <f t="shared" si="135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132"/>
        <v>0</v>
      </c>
      <c r="R1447" s="8" t="e">
        <f t="shared" si="133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2">
        <f t="shared" si="134"/>
        <v>42461.447662037041</v>
      </c>
      <c r="L1448" s="12">
        <f t="shared" si="135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132"/>
        <v>0</v>
      </c>
      <c r="R1448" s="8" t="e">
        <f t="shared" si="133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2">
        <f t="shared" si="134"/>
        <v>42529.730717592596</v>
      </c>
      <c r="L1449" s="12">
        <f t="shared" si="135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132"/>
        <v>1.4999999999999999E-4</v>
      </c>
      <c r="R1449" s="8">
        <f t="shared" si="133"/>
        <v>25</v>
      </c>
      <c r="S1449" t="str">
        <f t="shared" si="136"/>
        <v>publishing</v>
      </c>
      <c r="T1449" t="str">
        <f t="shared" si="137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2">
        <f t="shared" si="134"/>
        <v>42115.936550925922</v>
      </c>
      <c r="L1450" s="12">
        <f t="shared" si="135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132"/>
        <v>0</v>
      </c>
      <c r="R1450" s="8" t="e">
        <f t="shared" si="133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57.6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2">
        <f t="shared" si="134"/>
        <v>42086.811400462961</v>
      </c>
      <c r="L1451" s="12">
        <f t="shared" si="135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132"/>
        <v>0</v>
      </c>
      <c r="R1451" s="8" t="e">
        <f t="shared" si="133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2">
        <f t="shared" si="134"/>
        <v>42390.171261574069</v>
      </c>
      <c r="L1452" s="12">
        <f t="shared" si="135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132"/>
        <v>1.0000000000000001E-5</v>
      </c>
      <c r="R1452" s="8">
        <f t="shared" si="133"/>
        <v>1</v>
      </c>
      <c r="S1452" t="str">
        <f t="shared" si="136"/>
        <v>publishing</v>
      </c>
      <c r="T1452" t="str">
        <f t="shared" si="137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2">
        <f t="shared" si="134"/>
        <v>41931.959016203706</v>
      </c>
      <c r="L1453" s="12">
        <f t="shared" si="135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132"/>
        <v>1.0554089709762533E-4</v>
      </c>
      <c r="R1453" s="8">
        <f t="shared" si="133"/>
        <v>1</v>
      </c>
      <c r="S1453" t="str">
        <f t="shared" si="136"/>
        <v>publishing</v>
      </c>
      <c r="T1453" t="str">
        <f t="shared" si="137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2">
        <f t="shared" si="134"/>
        <v>41818.703275462962</v>
      </c>
      <c r="L1454" s="12">
        <f t="shared" si="135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132"/>
        <v>0</v>
      </c>
      <c r="R1454" s="8" t="e">
        <f t="shared" si="133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2">
        <f t="shared" si="134"/>
        <v>42795.696145833332</v>
      </c>
      <c r="L1455" s="12">
        <f t="shared" si="135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132"/>
        <v>0</v>
      </c>
      <c r="R1455" s="8" t="e">
        <f t="shared" si="133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2">
        <f t="shared" si="134"/>
        <v>42463.866666666669</v>
      </c>
      <c r="L1456" s="12">
        <f t="shared" si="135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132"/>
        <v>8.5714285714285719E-3</v>
      </c>
      <c r="R1456" s="8">
        <f t="shared" si="133"/>
        <v>15</v>
      </c>
      <c r="S1456" t="str">
        <f t="shared" si="136"/>
        <v>publishing</v>
      </c>
      <c r="T1456" t="str">
        <f t="shared" si="137"/>
        <v>translations</v>
      </c>
    </row>
    <row r="1457" spans="1:20" ht="57.6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2">
        <f t="shared" si="134"/>
        <v>41832.672685185185</v>
      </c>
      <c r="L1457" s="12">
        <f t="shared" si="135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132"/>
        <v>0.105</v>
      </c>
      <c r="R1457" s="8">
        <f t="shared" si="133"/>
        <v>225</v>
      </c>
      <c r="S1457" t="str">
        <f t="shared" si="136"/>
        <v>publishing</v>
      </c>
      <c r="T1457" t="str">
        <f t="shared" si="137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2">
        <f t="shared" si="134"/>
        <v>42708.668576388889</v>
      </c>
      <c r="L1458" s="12">
        <f t="shared" si="135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132"/>
        <v>2.9000000000000001E-2</v>
      </c>
      <c r="R1458" s="8">
        <f t="shared" si="133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2">
        <f t="shared" si="134"/>
        <v>42289.89634259259</v>
      </c>
      <c r="L1459" s="12">
        <f t="shared" si="135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132"/>
        <v>0</v>
      </c>
      <c r="R1459" s="8" t="e">
        <f t="shared" si="133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2">
        <f t="shared" si="134"/>
        <v>41831.705555555556</v>
      </c>
      <c r="L1460" s="12">
        <f t="shared" si="135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132"/>
        <v>0</v>
      </c>
      <c r="R1460" s="8" t="e">
        <f t="shared" si="133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2">
        <f t="shared" si="134"/>
        <v>42312.204814814817</v>
      </c>
      <c r="L1461" s="12">
        <f t="shared" si="135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132"/>
        <v>0</v>
      </c>
      <c r="R1461" s="8" t="e">
        <f t="shared" si="133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2">
        <f t="shared" si="134"/>
        <v>41915.896967592591</v>
      </c>
      <c r="L1462" s="12">
        <f t="shared" si="135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132"/>
        <v>0</v>
      </c>
      <c r="R1462" s="8" t="e">
        <f t="shared" si="133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2">
        <f t="shared" si="134"/>
        <v>41899.645300925928</v>
      </c>
      <c r="L1463" s="12">
        <f t="shared" si="135"/>
        <v>41933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132"/>
        <v>1.012446</v>
      </c>
      <c r="R1463" s="8">
        <f t="shared" si="133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2">
        <f t="shared" si="134"/>
        <v>41344.662858796299</v>
      </c>
      <c r="L1464" s="12">
        <f t="shared" si="135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132"/>
        <v>1.085175</v>
      </c>
      <c r="R1464" s="8">
        <f t="shared" si="133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2">
        <f t="shared" si="134"/>
        <v>41326.911319444444</v>
      </c>
      <c r="L1465" s="12">
        <f t="shared" si="135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132"/>
        <v>1.4766666666666666</v>
      </c>
      <c r="R1465" s="8">
        <f t="shared" si="133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2">
        <f t="shared" si="134"/>
        <v>41291.661550925928</v>
      </c>
      <c r="L1466" s="12">
        <f t="shared" si="135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132"/>
        <v>1.6319999999999999</v>
      </c>
      <c r="R1466" s="8">
        <f t="shared" si="133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2">
        <f t="shared" si="134"/>
        <v>40959.734398148146</v>
      </c>
      <c r="L1467" s="12">
        <f t="shared" si="135"/>
        <v>40990.125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132"/>
        <v>4.5641449999999999</v>
      </c>
      <c r="R1467" s="8">
        <f t="shared" si="133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57.6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2">
        <f t="shared" si="134"/>
        <v>42340.172060185185</v>
      </c>
      <c r="L1468" s="12">
        <f t="shared" si="135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132"/>
        <v>1.0787731249999999</v>
      </c>
      <c r="R1468" s="8">
        <f t="shared" si="133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2">
        <f t="shared" si="134"/>
        <v>40933.80190972222</v>
      </c>
      <c r="L1469" s="12">
        <f t="shared" si="135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132"/>
        <v>1.1508</v>
      </c>
      <c r="R1469" s="8">
        <f t="shared" si="133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2">
        <f t="shared" si="134"/>
        <v>40646.014456018514</v>
      </c>
      <c r="L1470" s="12">
        <f t="shared" si="135"/>
        <v>40706.014456018514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132"/>
        <v>1.0236842105263158</v>
      </c>
      <c r="R1470" s="8">
        <f t="shared" si="133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2">
        <f t="shared" si="134"/>
        <v>41290.598483796297</v>
      </c>
      <c r="L1471" s="12">
        <f t="shared" si="135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132"/>
        <v>1.0842485875706214</v>
      </c>
      <c r="R1471" s="8">
        <f t="shared" si="133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2">
        <f t="shared" si="134"/>
        <v>41250.827118055553</v>
      </c>
      <c r="L1472" s="12">
        <f t="shared" si="135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132"/>
        <v>1.2513333333333334</v>
      </c>
      <c r="R1472" s="8">
        <f t="shared" si="133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2">
        <f t="shared" si="134"/>
        <v>42073.957569444443</v>
      </c>
      <c r="L1473" s="12">
        <f t="shared" si="135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132"/>
        <v>1.03840625</v>
      </c>
      <c r="R1473" s="8">
        <f t="shared" si="133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2">
        <f t="shared" si="134"/>
        <v>41533.542858796296</v>
      </c>
      <c r="L1474" s="12">
        <f t="shared" si="135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ref="Q1474:Q1537" si="138">E1474/D1474</f>
        <v>1.3870400000000001</v>
      </c>
      <c r="R1474" s="8">
        <f t="shared" ref="R1474:R1537" si="139">E1474/N1474</f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2">
        <f t="shared" ref="K1475:K1538" si="140">(J1475/86400)+DATE(1970,1,1)</f>
        <v>40939.979618055557</v>
      </c>
      <c r="L1475" s="12">
        <f t="shared" ref="L1475:L1538" si="141">(I1475/86400)+DATE(1970,1,1)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si="138"/>
        <v>1.20516</v>
      </c>
      <c r="R1475" s="8">
        <f t="shared" si="139"/>
        <v>38.462553191489363</v>
      </c>
      <c r="S1475" t="str">
        <f t="shared" ref="S1475:S1538" si="142">LEFT(P1475,FIND("/",P1475)-1)</f>
        <v>publishing</v>
      </c>
      <c r="T1475" t="str">
        <f t="shared" ref="T1475:T1538" si="143">RIGHT(P1475,LEN(P1475)-FIND("/",P1475))</f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2">
        <f t="shared" si="140"/>
        <v>41500.72791666667</v>
      </c>
      <c r="L1476" s="12">
        <f t="shared" si="141"/>
        <v>41530.72791666667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138"/>
        <v>1.1226666666666667</v>
      </c>
      <c r="R1476" s="8">
        <f t="shared" si="139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2">
        <f t="shared" si="140"/>
        <v>41960.722951388889</v>
      </c>
      <c r="L1477" s="12">
        <f t="shared" si="141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138"/>
        <v>1.8866966666666667</v>
      </c>
      <c r="R1477" s="8">
        <f t="shared" si="139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2">
        <f t="shared" si="140"/>
        <v>40766.041921296295</v>
      </c>
      <c r="L1478" s="12">
        <f t="shared" si="141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138"/>
        <v>6.6155466666666669</v>
      </c>
      <c r="R1478" s="8">
        <f t="shared" si="139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2">
        <f t="shared" si="140"/>
        <v>40840.615787037037</v>
      </c>
      <c r="L1479" s="12">
        <f t="shared" si="141"/>
        <v>40900.125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138"/>
        <v>1.1131</v>
      </c>
      <c r="R1479" s="8">
        <f t="shared" si="139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57.6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2">
        <f t="shared" si="140"/>
        <v>41394.871678240743</v>
      </c>
      <c r="L1480" s="12">
        <f t="shared" si="141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138"/>
        <v>11.8161422</v>
      </c>
      <c r="R1480" s="8">
        <f t="shared" si="139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2">
        <f t="shared" si="140"/>
        <v>41754.745243055557</v>
      </c>
      <c r="L1481" s="12">
        <f t="shared" si="141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138"/>
        <v>1.37375</v>
      </c>
      <c r="R1481" s="8">
        <f t="shared" si="139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2">
        <f t="shared" si="140"/>
        <v>41464.934016203704</v>
      </c>
      <c r="L1482" s="12">
        <f t="shared" si="141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138"/>
        <v>1.170404</v>
      </c>
      <c r="R1482" s="8">
        <f t="shared" si="139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2">
        <f t="shared" si="140"/>
        <v>41550.922974537039</v>
      </c>
      <c r="L1483" s="12">
        <f t="shared" si="141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138"/>
        <v>2.1000000000000001E-2</v>
      </c>
      <c r="R1483" s="8">
        <f t="shared" si="139"/>
        <v>17.5</v>
      </c>
      <c r="S1483" t="str">
        <f t="shared" si="142"/>
        <v>publishing</v>
      </c>
      <c r="T1483" t="str">
        <f t="shared" si="143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2">
        <f t="shared" si="140"/>
        <v>41136.858055555553</v>
      </c>
      <c r="L1484" s="12">
        <f t="shared" si="141"/>
        <v>41159.327083333337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138"/>
        <v>1E-3</v>
      </c>
      <c r="R1484" s="8">
        <f t="shared" si="139"/>
        <v>5</v>
      </c>
      <c r="S1484" t="str">
        <f t="shared" si="142"/>
        <v>publishing</v>
      </c>
      <c r="T1484" t="str">
        <f t="shared" si="143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2">
        <f t="shared" si="140"/>
        <v>42548.192997685182</v>
      </c>
      <c r="L1485" s="12">
        <f t="shared" si="141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138"/>
        <v>7.1428571428571426E-3</v>
      </c>
      <c r="R1485" s="8">
        <f t="shared" si="139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2">
        <f t="shared" si="140"/>
        <v>41053.200960648144</v>
      </c>
      <c r="L1486" s="12">
        <f t="shared" si="141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138"/>
        <v>0</v>
      </c>
      <c r="R1486" s="8" t="e">
        <f t="shared" si="139"/>
        <v>#DIV/0!</v>
      </c>
      <c r="S1486" t="str">
        <f t="shared" si="142"/>
        <v>publishing</v>
      </c>
      <c r="T1486" t="str">
        <f t="shared" si="143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2">
        <f t="shared" si="140"/>
        <v>42130.795983796299</v>
      </c>
      <c r="L1487" s="12">
        <f t="shared" si="141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138"/>
        <v>2.2388059701492536E-2</v>
      </c>
      <c r="R1487" s="8">
        <f t="shared" si="139"/>
        <v>50</v>
      </c>
      <c r="S1487" t="str">
        <f t="shared" si="142"/>
        <v>publishing</v>
      </c>
      <c r="T1487" t="str">
        <f t="shared" si="143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2">
        <f t="shared" si="140"/>
        <v>42032.168530092589</v>
      </c>
      <c r="L1488" s="12">
        <f t="shared" si="141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138"/>
        <v>2.3999999999999998E-3</v>
      </c>
      <c r="R1488" s="8">
        <f t="shared" si="139"/>
        <v>16</v>
      </c>
      <c r="S1488" t="str">
        <f t="shared" si="142"/>
        <v>publishing</v>
      </c>
      <c r="T1488" t="str">
        <f t="shared" si="143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2">
        <f t="shared" si="140"/>
        <v>42554.917488425926</v>
      </c>
      <c r="L1489" s="12">
        <f t="shared" si="141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138"/>
        <v>0</v>
      </c>
      <c r="R1489" s="8" t="e">
        <f t="shared" si="139"/>
        <v>#DIV/0!</v>
      </c>
      <c r="S1489" t="str">
        <f t="shared" si="142"/>
        <v>publishing</v>
      </c>
      <c r="T1489" t="str">
        <f t="shared" si="143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2">
        <f t="shared" si="140"/>
        <v>41614.563194444447</v>
      </c>
      <c r="L1490" s="12">
        <f t="shared" si="141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138"/>
        <v>2.4E-2</v>
      </c>
      <c r="R1490" s="8">
        <f t="shared" si="139"/>
        <v>60</v>
      </c>
      <c r="S1490" t="str">
        <f t="shared" si="142"/>
        <v>publishing</v>
      </c>
      <c r="T1490" t="str">
        <f t="shared" si="143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2">
        <f t="shared" si="140"/>
        <v>41198.611712962964</v>
      </c>
      <c r="L1491" s="12">
        <f t="shared" si="141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138"/>
        <v>0</v>
      </c>
      <c r="R1491" s="8" t="e">
        <f t="shared" si="139"/>
        <v>#DIV/0!</v>
      </c>
      <c r="S1491" t="str">
        <f t="shared" si="142"/>
        <v>publishing</v>
      </c>
      <c r="T1491" t="str">
        <f t="shared" si="143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2">
        <f t="shared" si="140"/>
        <v>41520.561041666668</v>
      </c>
      <c r="L1492" s="12">
        <f t="shared" si="141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138"/>
        <v>0.30862068965517242</v>
      </c>
      <c r="R1492" s="8">
        <f t="shared" si="139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2">
        <f t="shared" si="140"/>
        <v>41991.713460648149</v>
      </c>
      <c r="L1493" s="12">
        <f t="shared" si="141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138"/>
        <v>8.3333333333333329E-2</v>
      </c>
      <c r="R1493" s="8">
        <f t="shared" si="139"/>
        <v>100</v>
      </c>
      <c r="S1493" t="str">
        <f t="shared" si="142"/>
        <v>publishing</v>
      </c>
      <c r="T1493" t="str">
        <f t="shared" si="143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2">
        <f t="shared" si="140"/>
        <v>40682.884791666671</v>
      </c>
      <c r="L1494" s="12">
        <f t="shared" si="141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138"/>
        <v>7.4999999999999997E-3</v>
      </c>
      <c r="R1494" s="8">
        <f t="shared" si="139"/>
        <v>15</v>
      </c>
      <c r="S1494" t="str">
        <f t="shared" si="142"/>
        <v>publishing</v>
      </c>
      <c r="T1494" t="str">
        <f t="shared" si="143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2">
        <f t="shared" si="140"/>
        <v>41411.866608796292</v>
      </c>
      <c r="L1495" s="12">
        <f t="shared" si="141"/>
        <v>41441.866608796292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138"/>
        <v>0</v>
      </c>
      <c r="R1495" s="8" t="e">
        <f t="shared" si="139"/>
        <v>#DIV/0!</v>
      </c>
      <c r="S1495" t="str">
        <f t="shared" si="142"/>
        <v>publishing</v>
      </c>
      <c r="T1495" t="str">
        <f t="shared" si="143"/>
        <v>fiction</v>
      </c>
    </row>
    <row r="1496" spans="1:20" ht="57.6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2">
        <f t="shared" si="140"/>
        <v>42067.722372685181</v>
      </c>
      <c r="L1496" s="12">
        <f t="shared" si="141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138"/>
        <v>8.8999999999999996E-2</v>
      </c>
      <c r="R1496" s="8">
        <f t="shared" si="139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2">
        <f t="shared" si="140"/>
        <v>40752.789710648147</v>
      </c>
      <c r="L1497" s="12">
        <f t="shared" si="141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138"/>
        <v>0</v>
      </c>
      <c r="R1497" s="8" t="e">
        <f t="shared" si="139"/>
        <v>#DIV/0!</v>
      </c>
      <c r="S1497" t="str">
        <f t="shared" si="142"/>
        <v>publishing</v>
      </c>
      <c r="T1497" t="str">
        <f t="shared" si="143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2">
        <f t="shared" si="140"/>
        <v>41838.475219907406</v>
      </c>
      <c r="L1498" s="12">
        <f t="shared" si="141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138"/>
        <v>0</v>
      </c>
      <c r="R1498" s="8" t="e">
        <f t="shared" si="139"/>
        <v>#DIV/0!</v>
      </c>
      <c r="S1498" t="str">
        <f t="shared" si="142"/>
        <v>publishing</v>
      </c>
      <c r="T1498" t="str">
        <f t="shared" si="143"/>
        <v>fiction</v>
      </c>
    </row>
    <row r="1499" spans="1:20" ht="57.6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2">
        <f t="shared" si="140"/>
        <v>41444.64261574074</v>
      </c>
      <c r="L1499" s="12">
        <f t="shared" si="141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138"/>
        <v>6.666666666666667E-5</v>
      </c>
      <c r="R1499" s="8">
        <f t="shared" si="139"/>
        <v>1</v>
      </c>
      <c r="S1499" t="str">
        <f t="shared" si="142"/>
        <v>publishing</v>
      </c>
      <c r="T1499" t="str">
        <f t="shared" si="143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2">
        <f t="shared" si="140"/>
        <v>41840.983541666668</v>
      </c>
      <c r="L1500" s="12">
        <f t="shared" si="141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138"/>
        <v>1.9E-2</v>
      </c>
      <c r="R1500" s="8">
        <f t="shared" si="139"/>
        <v>19</v>
      </c>
      <c r="S1500" t="str">
        <f t="shared" si="142"/>
        <v>publishing</v>
      </c>
      <c r="T1500" t="str">
        <f t="shared" si="143"/>
        <v>fiction</v>
      </c>
    </row>
    <row r="1501" spans="1:20" ht="57.6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2">
        <f t="shared" si="140"/>
        <v>42527.007326388892</v>
      </c>
      <c r="L1501" s="12">
        <f t="shared" si="141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138"/>
        <v>2.5000000000000001E-3</v>
      </c>
      <c r="R1501" s="8">
        <f t="shared" si="139"/>
        <v>5</v>
      </c>
      <c r="S1501" t="str">
        <f t="shared" si="142"/>
        <v>publishing</v>
      </c>
      <c r="T1501" t="str">
        <f t="shared" si="143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2">
        <f t="shared" si="140"/>
        <v>41365.904594907406</v>
      </c>
      <c r="L1502" s="12">
        <f t="shared" si="141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138"/>
        <v>0.25035714285714283</v>
      </c>
      <c r="R1502" s="8">
        <f t="shared" si="139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2">
        <f t="shared" si="140"/>
        <v>42163.583599537036</v>
      </c>
      <c r="L1503" s="12">
        <f t="shared" si="141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138"/>
        <v>1.6633076923076924</v>
      </c>
      <c r="R1503" s="8">
        <f t="shared" si="139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2">
        <f t="shared" si="140"/>
        <v>42426.542592592596</v>
      </c>
      <c r="L1504" s="12">
        <f t="shared" si="141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138"/>
        <v>1.0144545454545455</v>
      </c>
      <c r="R1504" s="8">
        <f t="shared" si="139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57.6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2">
        <f t="shared" si="140"/>
        <v>42606.347233796296</v>
      </c>
      <c r="L1505" s="12">
        <f t="shared" si="141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138"/>
        <v>1.0789146666666667</v>
      </c>
      <c r="R1505" s="8">
        <f t="shared" si="139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2">
        <f t="shared" si="140"/>
        <v>41772.657685185186</v>
      </c>
      <c r="L1506" s="12">
        <f t="shared" si="141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138"/>
        <v>2.7793846153846156</v>
      </c>
      <c r="R1506" s="8">
        <f t="shared" si="139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2">
        <f t="shared" si="140"/>
        <v>42414.44332175926</v>
      </c>
      <c r="L1507" s="12">
        <f t="shared" si="141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138"/>
        <v>1.0358125</v>
      </c>
      <c r="R1507" s="8">
        <f t="shared" si="139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2">
        <f t="shared" si="140"/>
        <v>41814.785925925928</v>
      </c>
      <c r="L1508" s="12">
        <f t="shared" si="141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138"/>
        <v>1.1140000000000001</v>
      </c>
      <c r="R1508" s="8">
        <f t="shared" si="139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2">
        <f t="shared" si="140"/>
        <v>40254.450335648144</v>
      </c>
      <c r="L1509" s="12">
        <f t="shared" si="141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138"/>
        <v>2.15</v>
      </c>
      <c r="R1509" s="8">
        <f t="shared" si="139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2">
        <f t="shared" si="140"/>
        <v>41786.614363425928</v>
      </c>
      <c r="L1510" s="12">
        <f t="shared" si="141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138"/>
        <v>1.1076216216216217</v>
      </c>
      <c r="R1510" s="8">
        <f t="shared" si="139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2">
        <f t="shared" si="140"/>
        <v>42751.533391203702</v>
      </c>
      <c r="L1511" s="12">
        <f t="shared" si="141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138"/>
        <v>1.2364125714285714</v>
      </c>
      <c r="R1511" s="8">
        <f t="shared" si="139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2">
        <f t="shared" si="140"/>
        <v>41809.385162037041</v>
      </c>
      <c r="L1512" s="12">
        <f t="shared" si="141"/>
        <v>41839.385162037041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138"/>
        <v>1.0103500000000001</v>
      </c>
      <c r="R1512" s="8">
        <f t="shared" si="139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2">
        <f t="shared" si="140"/>
        <v>42296.583379629628</v>
      </c>
      <c r="L1513" s="12">
        <f t="shared" si="141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138"/>
        <v>1.1179285714285714</v>
      </c>
      <c r="R1513" s="8">
        <f t="shared" si="139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2">
        <f t="shared" si="140"/>
        <v>42741.684479166666</v>
      </c>
      <c r="L1514" s="12">
        <f t="shared" si="141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138"/>
        <v>5.5877142857142861</v>
      </c>
      <c r="R1514" s="8">
        <f t="shared" si="139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2">
        <f t="shared" si="140"/>
        <v>41806.637337962966</v>
      </c>
      <c r="L1515" s="12">
        <f t="shared" si="141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138"/>
        <v>1.5001875</v>
      </c>
      <c r="R1515" s="8">
        <f t="shared" si="139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2">
        <f t="shared" si="140"/>
        <v>42234.597685185188</v>
      </c>
      <c r="L1516" s="12">
        <f t="shared" si="141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138"/>
        <v>1.0647599999999999</v>
      </c>
      <c r="R1516" s="8">
        <f t="shared" si="139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2">
        <f t="shared" si="140"/>
        <v>42415.253437499996</v>
      </c>
      <c r="L1517" s="12">
        <f t="shared" si="141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138"/>
        <v>1.57189</v>
      </c>
      <c r="R1517" s="8">
        <f t="shared" si="139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2">
        <f t="shared" si="140"/>
        <v>42619.466342592597</v>
      </c>
      <c r="L1518" s="12">
        <f t="shared" si="141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138"/>
        <v>1.0865882352941176</v>
      </c>
      <c r="R1518" s="8">
        <f t="shared" si="139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2">
        <f t="shared" si="140"/>
        <v>41948.56658564815</v>
      </c>
      <c r="L1519" s="12">
        <f t="shared" si="141"/>
        <v>41979.25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138"/>
        <v>1.6197999999999999</v>
      </c>
      <c r="R1519" s="8">
        <f t="shared" si="139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2">
        <f t="shared" si="140"/>
        <v>41760.8200462963</v>
      </c>
      <c r="L1520" s="12">
        <f t="shared" si="141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138"/>
        <v>2.0536666666666665</v>
      </c>
      <c r="R1520" s="8">
        <f t="shared" si="139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2">
        <f t="shared" si="140"/>
        <v>41782.741701388892</v>
      </c>
      <c r="L1521" s="12">
        <f t="shared" si="141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138"/>
        <v>1.033638888888889</v>
      </c>
      <c r="R1521" s="8">
        <f t="shared" si="139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43.2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2">
        <f t="shared" si="140"/>
        <v>41955.857789351852</v>
      </c>
      <c r="L1522" s="12">
        <f t="shared" si="141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138"/>
        <v>1.0347222222222223</v>
      </c>
      <c r="R1522" s="8">
        <f t="shared" si="139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2">
        <f t="shared" si="140"/>
        <v>42493.167719907404</v>
      </c>
      <c r="L1523" s="12">
        <f t="shared" si="141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138"/>
        <v>1.0681333333333334</v>
      </c>
      <c r="R1523" s="8">
        <f t="shared" si="139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2">
        <f t="shared" si="140"/>
        <v>41899.830312500002</v>
      </c>
      <c r="L1524" s="12">
        <f t="shared" si="141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138"/>
        <v>1.3896574712643677</v>
      </c>
      <c r="R1524" s="8">
        <f t="shared" si="139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57.6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2">
        <f t="shared" si="140"/>
        <v>41964.751342592594</v>
      </c>
      <c r="L1525" s="12">
        <f t="shared" si="141"/>
        <v>41996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138"/>
        <v>1.2484324324324325</v>
      </c>
      <c r="R1525" s="8">
        <f t="shared" si="139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2">
        <f t="shared" si="140"/>
        <v>42756.501041666663</v>
      </c>
      <c r="L1526" s="12">
        <f t="shared" si="141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138"/>
        <v>2.0699999999999998</v>
      </c>
      <c r="R1526" s="8">
        <f t="shared" si="139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2">
        <f t="shared" si="140"/>
        <v>42570.702986111108</v>
      </c>
      <c r="L1527" s="12">
        <f t="shared" si="141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138"/>
        <v>1.7400576923076922</v>
      </c>
      <c r="R1527" s="8">
        <f t="shared" si="139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2">
        <f t="shared" si="140"/>
        <v>42339.276006944448</v>
      </c>
      <c r="L1528" s="12">
        <f t="shared" si="141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138"/>
        <v>1.2032608695652174</v>
      </c>
      <c r="R1528" s="8">
        <f t="shared" si="139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2">
        <f t="shared" si="140"/>
        <v>42780.600532407407</v>
      </c>
      <c r="L1529" s="12">
        <f t="shared" si="141"/>
        <v>42808.558865740742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138"/>
        <v>1.1044428571428573</v>
      </c>
      <c r="R1529" s="8">
        <f t="shared" si="139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2">
        <f t="shared" si="140"/>
        <v>42736.732893518521</v>
      </c>
      <c r="L1530" s="12">
        <f t="shared" si="141"/>
        <v>42767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138"/>
        <v>2.8156666666666665</v>
      </c>
      <c r="R1530" s="8">
        <f t="shared" si="139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3.2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2">
        <f t="shared" si="140"/>
        <v>42052.628703703704</v>
      </c>
      <c r="L1531" s="12">
        <f t="shared" si="141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138"/>
        <v>1.0067894736842105</v>
      </c>
      <c r="R1531" s="8">
        <f t="shared" si="139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2">
        <f t="shared" si="140"/>
        <v>42275.76730324074</v>
      </c>
      <c r="L1532" s="12">
        <f t="shared" si="141"/>
        <v>42300.76730324074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138"/>
        <v>1.3482571428571428</v>
      </c>
      <c r="R1532" s="8">
        <f t="shared" si="139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2">
        <f t="shared" si="140"/>
        <v>41941.802384259259</v>
      </c>
      <c r="L1533" s="12">
        <f t="shared" si="141"/>
        <v>41974.125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138"/>
        <v>1.7595744680851064</v>
      </c>
      <c r="R1533" s="8">
        <f t="shared" si="139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2">
        <f t="shared" si="140"/>
        <v>42391.475289351853</v>
      </c>
      <c r="L1534" s="12">
        <f t="shared" si="141"/>
        <v>42415.625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138"/>
        <v>4.8402000000000003</v>
      </c>
      <c r="R1534" s="8">
        <f t="shared" si="139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2">
        <f t="shared" si="140"/>
        <v>42443.00204861111</v>
      </c>
      <c r="L1535" s="12">
        <f t="shared" si="141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138"/>
        <v>1.4514</v>
      </c>
      <c r="R1535" s="8">
        <f t="shared" si="139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2">
        <f t="shared" si="140"/>
        <v>42221.674328703702</v>
      </c>
      <c r="L1536" s="12">
        <f t="shared" si="141"/>
        <v>42251.674328703702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138"/>
        <v>4.1773333333333333</v>
      </c>
      <c r="R1536" s="8">
        <f t="shared" si="139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57.6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2">
        <f t="shared" si="140"/>
        <v>42484.829062500001</v>
      </c>
      <c r="L1537" s="12">
        <f t="shared" si="141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138"/>
        <v>1.3242499999999999</v>
      </c>
      <c r="R1537" s="8">
        <f t="shared" si="139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2">
        <f t="shared" si="140"/>
        <v>42213.802199074074</v>
      </c>
      <c r="L1538" s="12">
        <f t="shared" si="141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ref="Q1538:Q1601" si="144">E1538/D1538</f>
        <v>2.5030841666666666</v>
      </c>
      <c r="R1538" s="8">
        <f t="shared" ref="R1538:R1601" si="145">E1538/N1538</f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2">
        <f t="shared" ref="K1539:K1602" si="146">(J1539/86400)+DATE(1970,1,1)</f>
        <v>42552.315127314811</v>
      </c>
      <c r="L1539" s="12">
        <f t="shared" ref="L1539:L1602" si="147">(I1539/86400)+DATE(1970,1,1)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si="144"/>
        <v>1.7989999999999999</v>
      </c>
      <c r="R1539" s="8">
        <f t="shared" si="145"/>
        <v>96.375</v>
      </c>
      <c r="S1539" t="str">
        <f t="shared" ref="S1539:S1602" si="148">LEFT(P1539,FIND("/",P1539)-1)</f>
        <v>photography</v>
      </c>
      <c r="T1539" t="str">
        <f t="shared" ref="T1539:T1602" si="149">RIGHT(P1539,LEN(P1539)-FIND("/",P1539))</f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2">
        <f t="shared" si="146"/>
        <v>41981.782060185185</v>
      </c>
      <c r="L1540" s="12">
        <f t="shared" si="147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144"/>
        <v>1.0262857142857142</v>
      </c>
      <c r="R1540" s="8">
        <f t="shared" si="145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57.6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2">
        <f t="shared" si="146"/>
        <v>42705.91920138889</v>
      </c>
      <c r="L1541" s="12">
        <f t="shared" si="147"/>
        <v>42738.91920138889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144"/>
        <v>1.359861</v>
      </c>
      <c r="R1541" s="8">
        <f t="shared" si="145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57.6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2">
        <f t="shared" si="146"/>
        <v>41939.00712962963</v>
      </c>
      <c r="L1542" s="12">
        <f t="shared" si="147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144"/>
        <v>1.1786666666666668</v>
      </c>
      <c r="R1542" s="8">
        <f t="shared" si="145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2">
        <f t="shared" si="146"/>
        <v>41974.712245370371</v>
      </c>
      <c r="L1543" s="12">
        <f t="shared" si="147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144"/>
        <v>3.3333333333333332E-4</v>
      </c>
      <c r="R1543" s="8">
        <f t="shared" si="145"/>
        <v>3</v>
      </c>
      <c r="S1543" t="str">
        <f t="shared" si="148"/>
        <v>photography</v>
      </c>
      <c r="T1543" t="str">
        <f t="shared" si="149"/>
        <v>nature</v>
      </c>
    </row>
    <row r="1544" spans="1:20" ht="57.6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2">
        <f t="shared" si="146"/>
        <v>42170.996527777781</v>
      </c>
      <c r="L1544" s="12">
        <f t="shared" si="147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144"/>
        <v>0.04</v>
      </c>
      <c r="R1544" s="8">
        <f t="shared" si="145"/>
        <v>20</v>
      </c>
      <c r="S1544" t="str">
        <f t="shared" si="148"/>
        <v>photography</v>
      </c>
      <c r="T1544" t="str">
        <f t="shared" si="149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2">
        <f t="shared" si="146"/>
        <v>41935.509652777779</v>
      </c>
      <c r="L1545" s="12">
        <f t="shared" si="147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144"/>
        <v>4.4444444444444444E-3</v>
      </c>
      <c r="R1545" s="8">
        <f t="shared" si="145"/>
        <v>10</v>
      </c>
      <c r="S1545" t="str">
        <f t="shared" si="148"/>
        <v>photography</v>
      </c>
      <c r="T1545" t="str">
        <f t="shared" si="149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2">
        <f t="shared" si="146"/>
        <v>42053.051203703704</v>
      </c>
      <c r="L1546" s="12">
        <f t="shared" si="147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144"/>
        <v>0</v>
      </c>
      <c r="R1546" s="8" t="e">
        <f t="shared" si="145"/>
        <v>#DIV/0!</v>
      </c>
      <c r="S1546" t="str">
        <f t="shared" si="148"/>
        <v>photography</v>
      </c>
      <c r="T1546" t="str">
        <f t="shared" si="149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2">
        <f t="shared" si="146"/>
        <v>42031.884652777779</v>
      </c>
      <c r="L1547" s="12">
        <f t="shared" si="147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144"/>
        <v>3.3333333333333332E-4</v>
      </c>
      <c r="R1547" s="8">
        <f t="shared" si="145"/>
        <v>1</v>
      </c>
      <c r="S1547" t="str">
        <f t="shared" si="148"/>
        <v>photography</v>
      </c>
      <c r="T1547" t="str">
        <f t="shared" si="149"/>
        <v>nature</v>
      </c>
    </row>
    <row r="1548" spans="1:20" ht="57.6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2">
        <f t="shared" si="146"/>
        <v>41839.212951388887</v>
      </c>
      <c r="L1548" s="12">
        <f t="shared" si="147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144"/>
        <v>0.28899999999999998</v>
      </c>
      <c r="R1548" s="8">
        <f t="shared" si="145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2">
        <f t="shared" si="146"/>
        <v>42782.426875000005</v>
      </c>
      <c r="L1549" s="12">
        <f t="shared" si="147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144"/>
        <v>0</v>
      </c>
      <c r="R1549" s="8" t="e">
        <f t="shared" si="145"/>
        <v>#DIV/0!</v>
      </c>
      <c r="S1549" t="str">
        <f t="shared" si="148"/>
        <v>photography</v>
      </c>
      <c r="T1549" t="str">
        <f t="shared" si="149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2">
        <f t="shared" si="146"/>
        <v>42286.88217592593</v>
      </c>
      <c r="L1550" s="12">
        <f t="shared" si="147"/>
        <v>42316.923842592594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144"/>
        <v>8.5714285714285715E-2</v>
      </c>
      <c r="R1550" s="8">
        <f t="shared" si="145"/>
        <v>60</v>
      </c>
      <c r="S1550" t="str">
        <f t="shared" si="148"/>
        <v>photography</v>
      </c>
      <c r="T1550" t="str">
        <f t="shared" si="149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2">
        <f t="shared" si="146"/>
        <v>42281.136099537034</v>
      </c>
      <c r="L1551" s="12">
        <f t="shared" si="147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144"/>
        <v>0.34</v>
      </c>
      <c r="R1551" s="8">
        <f t="shared" si="145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2">
        <f t="shared" si="146"/>
        <v>42472.449467592596</v>
      </c>
      <c r="L1552" s="12">
        <f t="shared" si="147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144"/>
        <v>0.13466666666666666</v>
      </c>
      <c r="R1552" s="8">
        <f t="shared" si="145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57.6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2">
        <f t="shared" si="146"/>
        <v>42121.824525462958</v>
      </c>
      <c r="L1553" s="12">
        <f t="shared" si="147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144"/>
        <v>0</v>
      </c>
      <c r="R1553" s="8" t="e">
        <f t="shared" si="145"/>
        <v>#DIV/0!</v>
      </c>
      <c r="S1553" t="str">
        <f t="shared" si="148"/>
        <v>photography</v>
      </c>
      <c r="T1553" t="str">
        <f t="shared" si="149"/>
        <v>nature</v>
      </c>
    </row>
    <row r="1554" spans="1:20" ht="57.6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2">
        <f t="shared" si="146"/>
        <v>41892.688750000001</v>
      </c>
      <c r="L1554" s="12">
        <f t="shared" si="147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144"/>
        <v>0.49186046511627907</v>
      </c>
      <c r="R1554" s="8">
        <f t="shared" si="145"/>
        <v>132.1875</v>
      </c>
      <c r="S1554" t="str">
        <f t="shared" si="148"/>
        <v>photography</v>
      </c>
      <c r="T1554" t="str">
        <f t="shared" si="149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2">
        <f t="shared" si="146"/>
        <v>42219.282951388886</v>
      </c>
      <c r="L1555" s="12">
        <f t="shared" si="147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144"/>
        <v>0</v>
      </c>
      <c r="R1555" s="8" t="e">
        <f t="shared" si="145"/>
        <v>#DIV/0!</v>
      </c>
      <c r="S1555" t="str">
        <f t="shared" si="148"/>
        <v>photography</v>
      </c>
      <c r="T1555" t="str">
        <f t="shared" si="149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2">
        <f t="shared" si="146"/>
        <v>42188.252199074079</v>
      </c>
      <c r="L1556" s="12">
        <f t="shared" si="147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144"/>
        <v>0</v>
      </c>
      <c r="R1556" s="8" t="e">
        <f t="shared" si="145"/>
        <v>#DIV/0!</v>
      </c>
      <c r="S1556" t="str">
        <f t="shared" si="148"/>
        <v>photography</v>
      </c>
      <c r="T1556" t="str">
        <f t="shared" si="149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2">
        <f t="shared" si="146"/>
        <v>42241.613796296297</v>
      </c>
      <c r="L1557" s="12">
        <f t="shared" si="147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144"/>
        <v>0</v>
      </c>
      <c r="R1557" s="8" t="e">
        <f t="shared" si="145"/>
        <v>#DIV/0!</v>
      </c>
      <c r="S1557" t="str">
        <f t="shared" si="148"/>
        <v>photography</v>
      </c>
      <c r="T1557" t="str">
        <f t="shared" si="149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2">
        <f t="shared" si="146"/>
        <v>42525.153055555551</v>
      </c>
      <c r="L1558" s="12">
        <f t="shared" si="147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144"/>
        <v>0.45133333333333331</v>
      </c>
      <c r="R1558" s="8">
        <f t="shared" si="145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2">
        <f t="shared" si="146"/>
        <v>41871.65315972222</v>
      </c>
      <c r="L1559" s="12">
        <f t="shared" si="147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144"/>
        <v>0.04</v>
      </c>
      <c r="R1559" s="8">
        <f t="shared" si="145"/>
        <v>100</v>
      </c>
      <c r="S1559" t="str">
        <f t="shared" si="148"/>
        <v>photography</v>
      </c>
      <c r="T1559" t="str">
        <f t="shared" si="149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2">
        <f t="shared" si="146"/>
        <v>42185.397673611107</v>
      </c>
      <c r="L1560" s="12">
        <f t="shared" si="147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144"/>
        <v>4.6666666666666669E-2</v>
      </c>
      <c r="R1560" s="8">
        <f t="shared" si="145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2">
        <f t="shared" si="146"/>
        <v>42108.053229166668</v>
      </c>
      <c r="L1561" s="12">
        <f t="shared" si="147"/>
        <v>42123.053229166668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144"/>
        <v>3.3333333333333335E-3</v>
      </c>
      <c r="R1561" s="8">
        <f t="shared" si="145"/>
        <v>50</v>
      </c>
      <c r="S1561" t="str">
        <f t="shared" si="148"/>
        <v>photography</v>
      </c>
      <c r="T1561" t="str">
        <f t="shared" si="149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2">
        <f t="shared" si="146"/>
        <v>41936.020752314813</v>
      </c>
      <c r="L1562" s="12">
        <f t="shared" si="147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144"/>
        <v>3.7600000000000001E-2</v>
      </c>
      <c r="R1562" s="8">
        <f t="shared" si="145"/>
        <v>23.5</v>
      </c>
      <c r="S1562" t="str">
        <f t="shared" si="148"/>
        <v>photography</v>
      </c>
      <c r="T1562" t="str">
        <f t="shared" si="149"/>
        <v>nature</v>
      </c>
    </row>
    <row r="1563" spans="1:20" ht="57.6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2">
        <f t="shared" si="146"/>
        <v>41555.041701388887</v>
      </c>
      <c r="L1563" s="12">
        <f t="shared" si="147"/>
        <v>41585.083368055552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144"/>
        <v>6.7000000000000002E-3</v>
      </c>
      <c r="R1563" s="8">
        <f t="shared" si="145"/>
        <v>67</v>
      </c>
      <c r="S1563" t="str">
        <f t="shared" si="148"/>
        <v>publishing</v>
      </c>
      <c r="T1563" t="str">
        <f t="shared" si="149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2">
        <f t="shared" si="146"/>
        <v>40079.566157407404</v>
      </c>
      <c r="L1564" s="12">
        <f t="shared" si="147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144"/>
        <v>0</v>
      </c>
      <c r="R1564" s="8" t="e">
        <f t="shared" si="145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2">
        <f t="shared" si="146"/>
        <v>41652.742488425924</v>
      </c>
      <c r="L1565" s="12">
        <f t="shared" si="147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144"/>
        <v>1.4166666666666666E-2</v>
      </c>
      <c r="R1565" s="8">
        <f t="shared" si="145"/>
        <v>42.5</v>
      </c>
      <c r="S1565" t="str">
        <f t="shared" si="148"/>
        <v>publishing</v>
      </c>
      <c r="T1565" t="str">
        <f t="shared" si="149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2">
        <f t="shared" si="146"/>
        <v>42121.367002314815</v>
      </c>
      <c r="L1566" s="12">
        <f t="shared" si="147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144"/>
        <v>1E-3</v>
      </c>
      <c r="R1566" s="8">
        <f t="shared" si="145"/>
        <v>10</v>
      </c>
      <c r="S1566" t="str">
        <f t="shared" si="148"/>
        <v>publishing</v>
      </c>
      <c r="T1566" t="str">
        <f t="shared" si="149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2">
        <f t="shared" si="146"/>
        <v>40672.729872685188</v>
      </c>
      <c r="L1567" s="12">
        <f t="shared" si="147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144"/>
        <v>2.5000000000000001E-2</v>
      </c>
      <c r="R1567" s="8">
        <f t="shared" si="145"/>
        <v>100</v>
      </c>
      <c r="S1567" t="str">
        <f t="shared" si="148"/>
        <v>publishing</v>
      </c>
      <c r="T1567" t="str">
        <f t="shared" si="149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2">
        <f t="shared" si="146"/>
        <v>42549.916712962964</v>
      </c>
      <c r="L1568" s="12">
        <f t="shared" si="147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144"/>
        <v>0.21249999999999999</v>
      </c>
      <c r="R1568" s="8">
        <f t="shared" si="145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57.6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2">
        <f t="shared" si="146"/>
        <v>41671.93686342593</v>
      </c>
      <c r="L1569" s="12">
        <f t="shared" si="147"/>
        <v>41687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144"/>
        <v>4.1176470588235294E-2</v>
      </c>
      <c r="R1569" s="8">
        <f t="shared" si="145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2">
        <f t="shared" si="146"/>
        <v>41962.062326388885</v>
      </c>
      <c r="L1570" s="12">
        <f t="shared" si="147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144"/>
        <v>0.13639999999999999</v>
      </c>
      <c r="R1570" s="8">
        <f t="shared" si="145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2">
        <f t="shared" si="146"/>
        <v>41389.679560185185</v>
      </c>
      <c r="L1571" s="12">
        <f t="shared" si="147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144"/>
        <v>0</v>
      </c>
      <c r="R1571" s="8" t="e">
        <f t="shared" si="145"/>
        <v>#DIV/0!</v>
      </c>
      <c r="S1571" t="str">
        <f t="shared" si="148"/>
        <v>publishing</v>
      </c>
      <c r="T1571" t="str">
        <f t="shared" si="149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2">
        <f t="shared" si="146"/>
        <v>42438.813449074078</v>
      </c>
      <c r="L1572" s="12">
        <f t="shared" si="147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144"/>
        <v>0.41399999999999998</v>
      </c>
      <c r="R1572" s="8">
        <f t="shared" si="145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2">
        <f t="shared" si="146"/>
        <v>42144.769479166665</v>
      </c>
      <c r="L1573" s="12">
        <f t="shared" si="147"/>
        <v>42174.769479166665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144"/>
        <v>6.6115702479338841E-3</v>
      </c>
      <c r="R1573" s="8">
        <f t="shared" si="145"/>
        <v>20</v>
      </c>
      <c r="S1573" t="str">
        <f t="shared" si="148"/>
        <v>publishing</v>
      </c>
      <c r="T1573" t="str">
        <f t="shared" si="149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2">
        <f t="shared" si="146"/>
        <v>42404.033090277779</v>
      </c>
      <c r="L1574" s="12">
        <f t="shared" si="147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144"/>
        <v>0.05</v>
      </c>
      <c r="R1574" s="8">
        <f t="shared" si="145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2">
        <f t="shared" si="146"/>
        <v>42786.000023148154</v>
      </c>
      <c r="L1575" s="12">
        <f t="shared" si="147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144"/>
        <v>2.4777777777777777E-2</v>
      </c>
      <c r="R1575" s="8">
        <f t="shared" si="145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2">
        <f t="shared" si="146"/>
        <v>42017.927418981482</v>
      </c>
      <c r="L1576" s="12">
        <f t="shared" si="147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144"/>
        <v>5.0599999999999999E-2</v>
      </c>
      <c r="R1576" s="8">
        <f t="shared" si="145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2">
        <f t="shared" si="146"/>
        <v>41799.524259259255</v>
      </c>
      <c r="L1577" s="12">
        <f t="shared" si="147"/>
        <v>41829.524259259255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144"/>
        <v>0.2291</v>
      </c>
      <c r="R1577" s="8">
        <f t="shared" si="145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2">
        <f t="shared" si="146"/>
        <v>42140.879259259258</v>
      </c>
      <c r="L1578" s="12">
        <f t="shared" si="147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144"/>
        <v>0.13</v>
      </c>
      <c r="R1578" s="8">
        <f t="shared" si="145"/>
        <v>65</v>
      </c>
      <c r="S1578" t="str">
        <f t="shared" si="148"/>
        <v>publishing</v>
      </c>
      <c r="T1578" t="str">
        <f t="shared" si="149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2">
        <f t="shared" si="146"/>
        <v>41054.847777777773</v>
      </c>
      <c r="L1579" s="12">
        <f t="shared" si="147"/>
        <v>41114.847777777773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144"/>
        <v>5.4999999999999997E-3</v>
      </c>
      <c r="R1579" s="8">
        <f t="shared" si="145"/>
        <v>27.5</v>
      </c>
      <c r="S1579" t="str">
        <f t="shared" si="148"/>
        <v>publishing</v>
      </c>
      <c r="T1579" t="str">
        <f t="shared" si="149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2">
        <f t="shared" si="146"/>
        <v>40399.065868055557</v>
      </c>
      <c r="L1580" s="12">
        <f t="shared" si="147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144"/>
        <v>0.10806536636794939</v>
      </c>
      <c r="R1580" s="8">
        <f t="shared" si="145"/>
        <v>51.25</v>
      </c>
      <c r="S1580" t="str">
        <f t="shared" si="148"/>
        <v>publishing</v>
      </c>
      <c r="T1580" t="str">
        <f t="shared" si="149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2">
        <f t="shared" si="146"/>
        <v>41481.996423611112</v>
      </c>
      <c r="L1581" s="12">
        <f t="shared" si="147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144"/>
        <v>8.4008400840084006E-3</v>
      </c>
      <c r="R1581" s="8">
        <f t="shared" si="145"/>
        <v>14</v>
      </c>
      <c r="S1581" t="str">
        <f t="shared" si="148"/>
        <v>publishing</v>
      </c>
      <c r="T1581" t="str">
        <f t="shared" si="149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2">
        <f t="shared" si="146"/>
        <v>40990.050069444442</v>
      </c>
      <c r="L1582" s="12">
        <f t="shared" si="147"/>
        <v>41050.050069444442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144"/>
        <v>0</v>
      </c>
      <c r="R1582" s="8" t="e">
        <f t="shared" si="145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2">
        <f t="shared" si="146"/>
        <v>42325.448958333334</v>
      </c>
      <c r="L1583" s="12">
        <f t="shared" si="147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144"/>
        <v>5.0000000000000001E-3</v>
      </c>
      <c r="R1583" s="8">
        <f t="shared" si="145"/>
        <v>5</v>
      </c>
      <c r="S1583" t="str">
        <f t="shared" si="148"/>
        <v>photography</v>
      </c>
      <c r="T1583" t="str">
        <f t="shared" si="149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2">
        <f t="shared" si="146"/>
        <v>42246.789965277778</v>
      </c>
      <c r="L1584" s="12">
        <f t="shared" si="147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144"/>
        <v>9.2999999999999999E-2</v>
      </c>
      <c r="R1584" s="8">
        <f t="shared" si="145"/>
        <v>31</v>
      </c>
      <c r="S1584" t="str">
        <f t="shared" si="148"/>
        <v>photography</v>
      </c>
      <c r="T1584" t="str">
        <f t="shared" si="149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2">
        <f t="shared" si="146"/>
        <v>41877.904988425929</v>
      </c>
      <c r="L1585" s="12">
        <f t="shared" si="147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144"/>
        <v>7.5000000000000002E-4</v>
      </c>
      <c r="R1585" s="8">
        <f t="shared" si="145"/>
        <v>15</v>
      </c>
      <c r="S1585" t="str">
        <f t="shared" si="148"/>
        <v>photography</v>
      </c>
      <c r="T1585" t="str">
        <f t="shared" si="149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2">
        <f t="shared" si="146"/>
        <v>41779.649317129632</v>
      </c>
      <c r="L1586" s="12">
        <f t="shared" si="147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144"/>
        <v>0</v>
      </c>
      <c r="R1586" s="8" t="e">
        <f t="shared" si="145"/>
        <v>#DIV/0!</v>
      </c>
      <c r="S1586" t="str">
        <f t="shared" si="148"/>
        <v>photography</v>
      </c>
      <c r="T1586" t="str">
        <f t="shared" si="149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2">
        <f t="shared" si="146"/>
        <v>42707.895462962959</v>
      </c>
      <c r="L1587" s="12">
        <f t="shared" si="147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144"/>
        <v>0.79</v>
      </c>
      <c r="R1587" s="8">
        <f t="shared" si="145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2">
        <f t="shared" si="146"/>
        <v>42069.104421296295</v>
      </c>
      <c r="L1588" s="12">
        <f t="shared" si="147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144"/>
        <v>0</v>
      </c>
      <c r="R1588" s="8" t="e">
        <f t="shared" si="145"/>
        <v>#DIV/0!</v>
      </c>
      <c r="S1588" t="str">
        <f t="shared" si="148"/>
        <v>photography</v>
      </c>
      <c r="T1588" t="str">
        <f t="shared" si="149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2">
        <f t="shared" si="146"/>
        <v>41956.950983796298</v>
      </c>
      <c r="L1589" s="12">
        <f t="shared" si="147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144"/>
        <v>1.3333333333333334E-4</v>
      </c>
      <c r="R1589" s="8">
        <f t="shared" si="145"/>
        <v>1</v>
      </c>
      <c r="S1589" t="str">
        <f t="shared" si="148"/>
        <v>photography</v>
      </c>
      <c r="T1589" t="str">
        <f t="shared" si="149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2">
        <f t="shared" si="146"/>
        <v>42005.24998842593</v>
      </c>
      <c r="L1590" s="12">
        <f t="shared" si="147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144"/>
        <v>0</v>
      </c>
      <c r="R1590" s="8" t="e">
        <f t="shared" si="145"/>
        <v>#DIV/0!</v>
      </c>
      <c r="S1590" t="str">
        <f t="shared" si="148"/>
        <v>photography</v>
      </c>
      <c r="T1590" t="str">
        <f t="shared" si="149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2">
        <f t="shared" si="146"/>
        <v>42256.984791666662</v>
      </c>
      <c r="L1591" s="12">
        <f t="shared" si="147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144"/>
        <v>0</v>
      </c>
      <c r="R1591" s="8" t="e">
        <f t="shared" si="145"/>
        <v>#DIV/0!</v>
      </c>
      <c r="S1591" t="str">
        <f t="shared" si="148"/>
        <v>photography</v>
      </c>
      <c r="T1591" t="str">
        <f t="shared" si="149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2">
        <f t="shared" si="146"/>
        <v>42240.857222222221</v>
      </c>
      <c r="L1592" s="12">
        <f t="shared" si="147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144"/>
        <v>1.7000000000000001E-2</v>
      </c>
      <c r="R1592" s="8">
        <f t="shared" si="145"/>
        <v>510</v>
      </c>
      <c r="S1592" t="str">
        <f t="shared" si="148"/>
        <v>photography</v>
      </c>
      <c r="T1592" t="str">
        <f t="shared" si="149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2">
        <f t="shared" si="146"/>
        <v>42433.726168981477</v>
      </c>
      <c r="L1593" s="12">
        <f t="shared" si="147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144"/>
        <v>0.29228571428571426</v>
      </c>
      <c r="R1593" s="8">
        <f t="shared" si="145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2">
        <f t="shared" si="146"/>
        <v>42046.072743055556</v>
      </c>
      <c r="L1594" s="12">
        <f t="shared" si="147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144"/>
        <v>0</v>
      </c>
      <c r="R1594" s="8" t="e">
        <f t="shared" si="145"/>
        <v>#DIV/0!</v>
      </c>
      <c r="S1594" t="str">
        <f t="shared" si="148"/>
        <v>photography</v>
      </c>
      <c r="T1594" t="str">
        <f t="shared" si="149"/>
        <v>places</v>
      </c>
    </row>
    <row r="1595" spans="1:20" ht="43.2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2">
        <f t="shared" si="146"/>
        <v>42033.845543981486</v>
      </c>
      <c r="L1595" s="12">
        <f t="shared" si="147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144"/>
        <v>1.3636363636363637E-4</v>
      </c>
      <c r="R1595" s="8">
        <f t="shared" si="145"/>
        <v>1</v>
      </c>
      <c r="S1595" t="str">
        <f t="shared" si="148"/>
        <v>photography</v>
      </c>
      <c r="T1595" t="str">
        <f t="shared" si="149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2">
        <f t="shared" si="146"/>
        <v>42445.712754629625</v>
      </c>
      <c r="L1596" s="12">
        <f t="shared" si="147"/>
        <v>42505.681250000001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144"/>
        <v>0.20499999999999999</v>
      </c>
      <c r="R1596" s="8">
        <f t="shared" si="145"/>
        <v>20.5</v>
      </c>
      <c r="S1596" t="str">
        <f t="shared" si="148"/>
        <v>photography</v>
      </c>
      <c r="T1596" t="str">
        <f t="shared" si="149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2">
        <f t="shared" si="146"/>
        <v>41780.050092592595</v>
      </c>
      <c r="L1597" s="12">
        <f t="shared" si="147"/>
        <v>41808.842361111107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144"/>
        <v>2.8E-3</v>
      </c>
      <c r="R1597" s="8">
        <f t="shared" si="145"/>
        <v>40</v>
      </c>
      <c r="S1597" t="str">
        <f t="shared" si="148"/>
        <v>photography</v>
      </c>
      <c r="T1597" t="str">
        <f t="shared" si="149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2">
        <f t="shared" si="146"/>
        <v>41941.430196759262</v>
      </c>
      <c r="L1598" s="12">
        <f t="shared" si="147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144"/>
        <v>2.3076923076923078E-2</v>
      </c>
      <c r="R1598" s="8">
        <f t="shared" si="145"/>
        <v>25</v>
      </c>
      <c r="S1598" t="str">
        <f t="shared" si="148"/>
        <v>photography</v>
      </c>
      <c r="T1598" t="str">
        <f t="shared" si="149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2">
        <f t="shared" si="146"/>
        <v>42603.354131944448</v>
      </c>
      <c r="L1599" s="12">
        <f t="shared" si="147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144"/>
        <v>0</v>
      </c>
      <c r="R1599" s="8" t="e">
        <f t="shared" si="145"/>
        <v>#DIV/0!</v>
      </c>
      <c r="S1599" t="str">
        <f t="shared" si="148"/>
        <v>photography</v>
      </c>
      <c r="T1599" t="str">
        <f t="shared" si="149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2">
        <f t="shared" si="146"/>
        <v>42151.667337962965</v>
      </c>
      <c r="L1600" s="12">
        <f t="shared" si="147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144"/>
        <v>1.25E-3</v>
      </c>
      <c r="R1600" s="8">
        <f t="shared" si="145"/>
        <v>1</v>
      </c>
      <c r="S1600" t="str">
        <f t="shared" si="148"/>
        <v>photography</v>
      </c>
      <c r="T1600" t="str">
        <f t="shared" si="149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2">
        <f t="shared" si="146"/>
        <v>42438.53907407407</v>
      </c>
      <c r="L1601" s="12">
        <f t="shared" si="147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144"/>
        <v>0</v>
      </c>
      <c r="R1601" s="8" t="e">
        <f t="shared" si="145"/>
        <v>#DIV/0!</v>
      </c>
      <c r="S1601" t="str">
        <f t="shared" si="148"/>
        <v>photography</v>
      </c>
      <c r="T1601" t="str">
        <f t="shared" si="149"/>
        <v>places</v>
      </c>
    </row>
    <row r="1602" spans="1:20" ht="57.6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2">
        <f t="shared" si="146"/>
        <v>41791.057314814811</v>
      </c>
      <c r="L1602" s="12">
        <f t="shared" si="147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6">
        <f t="shared" ref="Q1602:Q1665" si="150">E1602/D1602</f>
        <v>7.3400000000000007E-2</v>
      </c>
      <c r="R1602" s="8">
        <f t="shared" ref="R1602:R1665" si="151">E1602/N1602</f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2">
        <f t="shared" ref="K1603:K1666" si="152">(J1603/86400)+DATE(1970,1,1)</f>
        <v>40638.092974537038</v>
      </c>
      <c r="L1603" s="12">
        <f t="shared" ref="L1603:L1666" si="153">(I1603/86400)+DATE(1970,1,1)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si="150"/>
        <v>1.082492</v>
      </c>
      <c r="R1603" s="8">
        <f t="shared" si="151"/>
        <v>48.325535714285714</v>
      </c>
      <c r="S1603" t="str">
        <f t="shared" ref="S1603:S1666" si="154">LEFT(P1603,FIND("/",P1603)-1)</f>
        <v>music</v>
      </c>
      <c r="T1603" t="str">
        <f t="shared" ref="T1603:T1666" si="155">RIGHT(P1603,LEN(P1603)-FIND("/",P1603))</f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2">
        <f t="shared" si="152"/>
        <v>40788.297650462962</v>
      </c>
      <c r="L1604" s="12">
        <f t="shared" si="153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50"/>
        <v>1.0016666666666667</v>
      </c>
      <c r="R1604" s="8">
        <f t="shared" si="151"/>
        <v>46.953125</v>
      </c>
      <c r="S1604" t="str">
        <f t="shared" si="154"/>
        <v>music</v>
      </c>
      <c r="T1604" t="str">
        <f t="shared" si="155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2">
        <f t="shared" si="152"/>
        <v>40876.169664351852</v>
      </c>
      <c r="L1605" s="12">
        <f t="shared" si="153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50"/>
        <v>1.0003299999999999</v>
      </c>
      <c r="R1605" s="8">
        <f t="shared" si="151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2">
        <f t="shared" si="152"/>
        <v>40945.845312500001</v>
      </c>
      <c r="L1606" s="12">
        <f t="shared" si="153"/>
        <v>40985.803645833337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50"/>
        <v>1.2210714285714286</v>
      </c>
      <c r="R1606" s="8">
        <f t="shared" si="151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2">
        <f t="shared" si="152"/>
        <v>40747.012881944444</v>
      </c>
      <c r="L1607" s="12">
        <f t="shared" si="153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50"/>
        <v>1.0069333333333335</v>
      </c>
      <c r="R1607" s="8">
        <f t="shared" si="151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57.6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2">
        <f t="shared" si="152"/>
        <v>40536.111550925925</v>
      </c>
      <c r="L1608" s="12">
        <f t="shared" si="153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50"/>
        <v>1.01004125</v>
      </c>
      <c r="R1608" s="8">
        <f t="shared" si="151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2">
        <f t="shared" si="152"/>
        <v>41053.80846064815</v>
      </c>
      <c r="L1609" s="12">
        <f t="shared" si="153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50"/>
        <v>1.4511000000000001</v>
      </c>
      <c r="R1609" s="8">
        <f t="shared" si="151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2">
        <f t="shared" si="152"/>
        <v>41607.83085648148</v>
      </c>
      <c r="L1610" s="12">
        <f t="shared" si="153"/>
        <v>41640.226388888885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50"/>
        <v>1.0125</v>
      </c>
      <c r="R1610" s="8">
        <f t="shared" si="151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2">
        <f t="shared" si="152"/>
        <v>40796.001261574071</v>
      </c>
      <c r="L1611" s="12">
        <f t="shared" si="153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50"/>
        <v>1.1833333333333333</v>
      </c>
      <c r="R1611" s="8">
        <f t="shared" si="151"/>
        <v>443.75</v>
      </c>
      <c r="S1611" t="str">
        <f t="shared" si="154"/>
        <v>music</v>
      </c>
      <c r="T1611" t="str">
        <f t="shared" si="155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2">
        <f t="shared" si="152"/>
        <v>41228.924884259257</v>
      </c>
      <c r="L1612" s="12">
        <f t="shared" si="153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50"/>
        <v>2.7185000000000001</v>
      </c>
      <c r="R1612" s="8">
        <f t="shared" si="151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2">
        <f t="shared" si="152"/>
        <v>41409.00037037037</v>
      </c>
      <c r="L1613" s="12">
        <f t="shared" si="153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50"/>
        <v>1.25125</v>
      </c>
      <c r="R1613" s="8">
        <f t="shared" si="151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2">
        <f t="shared" si="152"/>
        <v>41246.874814814815</v>
      </c>
      <c r="L1614" s="12">
        <f t="shared" si="153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50"/>
        <v>1.1000000000000001</v>
      </c>
      <c r="R1614" s="8">
        <f t="shared" si="151"/>
        <v>50</v>
      </c>
      <c r="S1614" t="str">
        <f t="shared" si="154"/>
        <v>music</v>
      </c>
      <c r="T1614" t="str">
        <f t="shared" si="155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2">
        <f t="shared" si="152"/>
        <v>41082.069467592592</v>
      </c>
      <c r="L1615" s="12">
        <f t="shared" si="153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50"/>
        <v>1.0149999999999999</v>
      </c>
      <c r="R1615" s="8">
        <f t="shared" si="151"/>
        <v>39.03846153846154</v>
      </c>
      <c r="S1615" t="str">
        <f t="shared" si="154"/>
        <v>music</v>
      </c>
      <c r="T1615" t="str">
        <f t="shared" si="155"/>
        <v>rock</v>
      </c>
    </row>
    <row r="1616" spans="1:20" ht="57.6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2">
        <f t="shared" si="152"/>
        <v>41794.981122685189</v>
      </c>
      <c r="L1616" s="12">
        <f t="shared" si="153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50"/>
        <v>1.0269999999999999</v>
      </c>
      <c r="R1616" s="8">
        <f t="shared" si="151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2">
        <f t="shared" si="152"/>
        <v>40845.050879629627</v>
      </c>
      <c r="L1617" s="12">
        <f t="shared" si="153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50"/>
        <v>1.1412500000000001</v>
      </c>
      <c r="R1617" s="8">
        <f t="shared" si="151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2">
        <f t="shared" si="152"/>
        <v>41194.715520833335</v>
      </c>
      <c r="L1618" s="12">
        <f t="shared" si="153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50"/>
        <v>1.042</v>
      </c>
      <c r="R1618" s="8">
        <f t="shared" si="151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2">
        <f t="shared" si="152"/>
        <v>41546.664212962962</v>
      </c>
      <c r="L1619" s="12">
        <f t="shared" si="153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50"/>
        <v>1.4585714285714286</v>
      </c>
      <c r="R1619" s="8">
        <f t="shared" si="151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2">
        <f t="shared" si="152"/>
        <v>41301.654340277775</v>
      </c>
      <c r="L1620" s="12">
        <f t="shared" si="153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50"/>
        <v>1.0506666666666666</v>
      </c>
      <c r="R1620" s="8">
        <f t="shared" si="151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57.6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2">
        <f t="shared" si="152"/>
        <v>41876.186180555553</v>
      </c>
      <c r="L1621" s="12">
        <f t="shared" si="153"/>
        <v>41897.186180555553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50"/>
        <v>1.3333333333333333</v>
      </c>
      <c r="R1621" s="8">
        <f t="shared" si="151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2">
        <f t="shared" si="152"/>
        <v>41321.339583333334</v>
      </c>
      <c r="L1622" s="12">
        <f t="shared" si="153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50"/>
        <v>1.1299999999999999</v>
      </c>
      <c r="R1622" s="8">
        <f t="shared" si="151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2">
        <f t="shared" si="152"/>
        <v>41003.60665509259</v>
      </c>
      <c r="L1623" s="12">
        <f t="shared" si="153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50"/>
        <v>1.212</v>
      </c>
      <c r="R1623" s="8">
        <f t="shared" si="151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2">
        <f t="shared" si="152"/>
        <v>41950.294837962967</v>
      </c>
      <c r="L1624" s="12">
        <f t="shared" si="153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50"/>
        <v>1.0172463768115942</v>
      </c>
      <c r="R1624" s="8">
        <f t="shared" si="151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57.6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2">
        <f t="shared" si="152"/>
        <v>41453.688530092593</v>
      </c>
      <c r="L1625" s="12">
        <f t="shared" si="153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50"/>
        <v>1.0106666666666666</v>
      </c>
      <c r="R1625" s="8">
        <f t="shared" si="151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2">
        <f t="shared" si="152"/>
        <v>41243.367303240739</v>
      </c>
      <c r="L1626" s="12">
        <f t="shared" si="153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50"/>
        <v>1.18</v>
      </c>
      <c r="R1626" s="8">
        <f t="shared" si="151"/>
        <v>47.2</v>
      </c>
      <c r="S1626" t="str">
        <f t="shared" si="154"/>
        <v>music</v>
      </c>
      <c r="T1626" t="str">
        <f t="shared" si="155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2">
        <f t="shared" si="152"/>
        <v>41135.699687500004</v>
      </c>
      <c r="L1627" s="12">
        <f t="shared" si="153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50"/>
        <v>1.5533333333333332</v>
      </c>
      <c r="R1627" s="8">
        <f t="shared" si="151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2">
        <f t="shared" si="152"/>
        <v>41579.847997685181</v>
      </c>
      <c r="L1628" s="12">
        <f t="shared" si="153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50"/>
        <v>1.0118750000000001</v>
      </c>
      <c r="R1628" s="8">
        <f t="shared" si="151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2">
        <f t="shared" si="152"/>
        <v>41205.707048611112</v>
      </c>
      <c r="L1629" s="12">
        <f t="shared" si="153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50"/>
        <v>1.17</v>
      </c>
      <c r="R1629" s="8">
        <f t="shared" si="151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2">
        <f t="shared" si="152"/>
        <v>41774.737060185187</v>
      </c>
      <c r="L1630" s="12">
        <f t="shared" si="153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50"/>
        <v>1.00925</v>
      </c>
      <c r="R1630" s="8">
        <f t="shared" si="151"/>
        <v>45.875</v>
      </c>
      <c r="S1630" t="str">
        <f t="shared" si="154"/>
        <v>music</v>
      </c>
      <c r="T1630" t="str">
        <f t="shared" si="155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2">
        <f t="shared" si="152"/>
        <v>41645.867280092592</v>
      </c>
      <c r="L1631" s="12">
        <f t="shared" si="153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50"/>
        <v>1.0366666666666666</v>
      </c>
      <c r="R1631" s="8">
        <f t="shared" si="151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2">
        <f t="shared" si="152"/>
        <v>40939.837673611109</v>
      </c>
      <c r="L1632" s="12">
        <f t="shared" si="153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50"/>
        <v>2.6524999999999999</v>
      </c>
      <c r="R1632" s="8">
        <f t="shared" si="151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57.6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2">
        <f t="shared" si="152"/>
        <v>41164.859502314815</v>
      </c>
      <c r="L1633" s="12">
        <f t="shared" si="153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50"/>
        <v>1.5590999999999999</v>
      </c>
      <c r="R1633" s="8">
        <f t="shared" si="151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57.6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2">
        <f t="shared" si="152"/>
        <v>40750.340902777782</v>
      </c>
      <c r="L1634" s="12">
        <f t="shared" si="153"/>
        <v>40810.340902777782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50"/>
        <v>1.0162500000000001</v>
      </c>
      <c r="R1634" s="8">
        <f t="shared" si="151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2">
        <f t="shared" si="152"/>
        <v>40896.883750000001</v>
      </c>
      <c r="L1635" s="12">
        <f t="shared" si="153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50"/>
        <v>1</v>
      </c>
      <c r="R1635" s="8">
        <f t="shared" si="151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2">
        <f t="shared" si="152"/>
        <v>40658.189826388887</v>
      </c>
      <c r="L1636" s="12">
        <f t="shared" si="153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50"/>
        <v>1.0049999999999999</v>
      </c>
      <c r="R1636" s="8">
        <f t="shared" si="151"/>
        <v>62.8125</v>
      </c>
      <c r="S1636" t="str">
        <f t="shared" si="154"/>
        <v>music</v>
      </c>
      <c r="T1636" t="str">
        <f t="shared" si="155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2">
        <f t="shared" si="152"/>
        <v>42502.868761574078</v>
      </c>
      <c r="L1637" s="12">
        <f t="shared" si="153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50"/>
        <v>1.2529999999999999</v>
      </c>
      <c r="R1637" s="8">
        <f t="shared" si="151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2">
        <f t="shared" si="152"/>
        <v>40663.08666666667</v>
      </c>
      <c r="L1638" s="12">
        <f t="shared" si="153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50"/>
        <v>1.0355555555555556</v>
      </c>
      <c r="R1638" s="8">
        <f t="shared" si="151"/>
        <v>53.5632183908046</v>
      </c>
      <c r="S1638" t="str">
        <f t="shared" si="154"/>
        <v>music</v>
      </c>
      <c r="T1638" t="str">
        <f t="shared" si="155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2">
        <f t="shared" si="152"/>
        <v>40122.751620370371</v>
      </c>
      <c r="L1639" s="12">
        <f t="shared" si="153"/>
        <v>40178.985416666663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50"/>
        <v>1.038</v>
      </c>
      <c r="R1639" s="8">
        <f t="shared" si="151"/>
        <v>34.6</v>
      </c>
      <c r="S1639" t="str">
        <f t="shared" si="154"/>
        <v>music</v>
      </c>
      <c r="T1639" t="str">
        <f t="shared" si="155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2">
        <f t="shared" si="152"/>
        <v>41288.68712962963</v>
      </c>
      <c r="L1640" s="12">
        <f t="shared" si="153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50"/>
        <v>1.05</v>
      </c>
      <c r="R1640" s="8">
        <f t="shared" si="151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2">
        <f t="shared" si="152"/>
        <v>40941.652372685188</v>
      </c>
      <c r="L1641" s="12">
        <f t="shared" si="153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50"/>
        <v>1</v>
      </c>
      <c r="R1641" s="8">
        <f t="shared" si="151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57.6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2">
        <f t="shared" si="152"/>
        <v>40379.23096064815</v>
      </c>
      <c r="L1642" s="12">
        <f t="shared" si="153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50"/>
        <v>1.6986000000000001</v>
      </c>
      <c r="R1642" s="8">
        <f t="shared" si="151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2">
        <f t="shared" si="152"/>
        <v>41962.596574074079</v>
      </c>
      <c r="L1643" s="12">
        <f t="shared" si="153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50"/>
        <v>1.014</v>
      </c>
      <c r="R1643" s="8">
        <f t="shared" si="151"/>
        <v>97.5</v>
      </c>
      <c r="S1643" t="str">
        <f t="shared" si="154"/>
        <v>music</v>
      </c>
      <c r="T1643" t="str">
        <f t="shared" si="155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2">
        <f t="shared" si="152"/>
        <v>40688.024618055555</v>
      </c>
      <c r="L1644" s="12">
        <f t="shared" si="153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50"/>
        <v>1</v>
      </c>
      <c r="R1644" s="8">
        <f t="shared" si="151"/>
        <v>42.857142857142854</v>
      </c>
      <c r="S1644" t="str">
        <f t="shared" si="154"/>
        <v>music</v>
      </c>
      <c r="T1644" t="str">
        <f t="shared" si="155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2">
        <f t="shared" si="152"/>
        <v>41146.824212962965</v>
      </c>
      <c r="L1645" s="12">
        <f t="shared" si="153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50"/>
        <v>1.2470000000000001</v>
      </c>
      <c r="R1645" s="8">
        <f t="shared" si="151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2">
        <f t="shared" si="152"/>
        <v>41175.05972222222</v>
      </c>
      <c r="L1646" s="12">
        <f t="shared" si="153"/>
        <v>41235.101388888885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50"/>
        <v>1.095</v>
      </c>
      <c r="R1646" s="8">
        <f t="shared" si="151"/>
        <v>85.546875</v>
      </c>
      <c r="S1646" t="str">
        <f t="shared" si="154"/>
        <v>music</v>
      </c>
      <c r="T1646" t="str">
        <f t="shared" si="155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2">
        <f t="shared" si="152"/>
        <v>41521.617361111115</v>
      </c>
      <c r="L1647" s="12">
        <f t="shared" si="153"/>
        <v>41535.617361111115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50"/>
        <v>1.1080000000000001</v>
      </c>
      <c r="R1647" s="8">
        <f t="shared" si="151"/>
        <v>554</v>
      </c>
      <c r="S1647" t="str">
        <f t="shared" si="154"/>
        <v>music</v>
      </c>
      <c r="T1647" t="str">
        <f t="shared" si="155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2">
        <f t="shared" si="152"/>
        <v>41833.450266203705</v>
      </c>
      <c r="L1648" s="12">
        <f t="shared" si="153"/>
        <v>41865.757638888885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50"/>
        <v>1.1020000000000001</v>
      </c>
      <c r="R1648" s="8">
        <f t="shared" si="151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2">
        <f t="shared" si="152"/>
        <v>41039.409456018519</v>
      </c>
      <c r="L1649" s="12">
        <f t="shared" si="153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50"/>
        <v>1.0471999999999999</v>
      </c>
      <c r="R1649" s="8">
        <f t="shared" si="151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2">
        <f t="shared" si="152"/>
        <v>40592.704652777778</v>
      </c>
      <c r="L1650" s="12">
        <f t="shared" si="153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50"/>
        <v>1.2526086956521738</v>
      </c>
      <c r="R1650" s="8">
        <f t="shared" si="151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2">
        <f t="shared" si="152"/>
        <v>41737.684664351851</v>
      </c>
      <c r="L1651" s="12">
        <f t="shared" si="153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50"/>
        <v>1.0058763157894737</v>
      </c>
      <c r="R1651" s="8">
        <f t="shared" si="151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2">
        <f t="shared" si="152"/>
        <v>41526.435613425929</v>
      </c>
      <c r="L1652" s="12">
        <f t="shared" si="153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50"/>
        <v>1.4155</v>
      </c>
      <c r="R1652" s="8">
        <f t="shared" si="151"/>
        <v>88.46875</v>
      </c>
      <c r="S1652" t="str">
        <f t="shared" si="154"/>
        <v>music</v>
      </c>
      <c r="T1652" t="str">
        <f t="shared" si="155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2">
        <f t="shared" si="152"/>
        <v>40625.900694444441</v>
      </c>
      <c r="L1653" s="12">
        <f t="shared" si="153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50"/>
        <v>1.0075000000000001</v>
      </c>
      <c r="R1653" s="8">
        <f t="shared" si="151"/>
        <v>100.75</v>
      </c>
      <c r="S1653" t="str">
        <f t="shared" si="154"/>
        <v>music</v>
      </c>
      <c r="T1653" t="str">
        <f t="shared" si="155"/>
        <v>pop</v>
      </c>
    </row>
    <row r="1654" spans="1:20" ht="57.6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2">
        <f t="shared" si="152"/>
        <v>41572.492974537039</v>
      </c>
      <c r="L1654" s="12">
        <f t="shared" si="153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50"/>
        <v>1.0066666666666666</v>
      </c>
      <c r="R1654" s="8">
        <f t="shared" si="151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2">
        <f t="shared" si="152"/>
        <v>40626.834444444445</v>
      </c>
      <c r="L1655" s="12">
        <f t="shared" si="153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50"/>
        <v>1.7423040000000001</v>
      </c>
      <c r="R1655" s="8">
        <f t="shared" si="151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2">
        <f t="shared" si="152"/>
        <v>40987.890740740739</v>
      </c>
      <c r="L1656" s="12">
        <f t="shared" si="153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50"/>
        <v>1.199090909090909</v>
      </c>
      <c r="R1656" s="8">
        <f t="shared" si="151"/>
        <v>38.794117647058826</v>
      </c>
      <c r="S1656" t="str">
        <f t="shared" si="154"/>
        <v>music</v>
      </c>
      <c r="T1656" t="str">
        <f t="shared" si="155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2">
        <f t="shared" si="152"/>
        <v>40974.791898148149</v>
      </c>
      <c r="L1657" s="12">
        <f t="shared" si="153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50"/>
        <v>1.4286666666666668</v>
      </c>
      <c r="R1657" s="8">
        <f t="shared" si="151"/>
        <v>44.645833333333336</v>
      </c>
      <c r="S1657" t="str">
        <f t="shared" si="154"/>
        <v>music</v>
      </c>
      <c r="T1657" t="str">
        <f t="shared" si="155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2">
        <f t="shared" si="152"/>
        <v>41226.928842592592</v>
      </c>
      <c r="L1658" s="12">
        <f t="shared" si="153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50"/>
        <v>1.0033493333333334</v>
      </c>
      <c r="R1658" s="8">
        <f t="shared" si="151"/>
        <v>156.77333333333334</v>
      </c>
      <c r="S1658" t="str">
        <f t="shared" si="154"/>
        <v>music</v>
      </c>
      <c r="T1658" t="str">
        <f t="shared" si="155"/>
        <v>pop</v>
      </c>
    </row>
    <row r="1659" spans="1:20" ht="57.6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2">
        <f t="shared" si="152"/>
        <v>41023.782037037039</v>
      </c>
      <c r="L1659" s="12">
        <f t="shared" si="153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50"/>
        <v>1.0493380000000001</v>
      </c>
      <c r="R1659" s="8">
        <f t="shared" si="151"/>
        <v>118.70339366515837</v>
      </c>
      <c r="S1659" t="str">
        <f t="shared" si="154"/>
        <v>music</v>
      </c>
      <c r="T1659" t="str">
        <f t="shared" si="155"/>
        <v>pop</v>
      </c>
    </row>
    <row r="1660" spans="1:20" ht="57.6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2">
        <f t="shared" si="152"/>
        <v>41223.22184027778</v>
      </c>
      <c r="L1660" s="12">
        <f t="shared" si="153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50"/>
        <v>1.3223333333333334</v>
      </c>
      <c r="R1660" s="8">
        <f t="shared" si="151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2">
        <f t="shared" si="152"/>
        <v>41596.913437499999</v>
      </c>
      <c r="L1661" s="12">
        <f t="shared" si="153"/>
        <v>41625.5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50"/>
        <v>1.1279999999999999</v>
      </c>
      <c r="R1661" s="8">
        <f t="shared" si="151"/>
        <v>12.533333333333333</v>
      </c>
      <c r="S1661" t="str">
        <f t="shared" si="154"/>
        <v>music</v>
      </c>
      <c r="T1661" t="str">
        <f t="shared" si="155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2">
        <f t="shared" si="152"/>
        <v>42459.693865740745</v>
      </c>
      <c r="L1662" s="12">
        <f t="shared" si="153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50"/>
        <v>12.5375</v>
      </c>
      <c r="R1662" s="8">
        <f t="shared" si="151"/>
        <v>27.861111111111111</v>
      </c>
      <c r="S1662" t="str">
        <f t="shared" si="154"/>
        <v>music</v>
      </c>
      <c r="T1662" t="str">
        <f t="shared" si="155"/>
        <v>pop</v>
      </c>
    </row>
    <row r="1663" spans="1:20" ht="72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2">
        <f t="shared" si="152"/>
        <v>42343.998043981483</v>
      </c>
      <c r="L1663" s="12">
        <f t="shared" si="153"/>
        <v>42386.875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50"/>
        <v>1.0250632911392406</v>
      </c>
      <c r="R1663" s="8">
        <f t="shared" si="151"/>
        <v>80.178217821782184</v>
      </c>
      <c r="S1663" t="str">
        <f t="shared" si="154"/>
        <v>music</v>
      </c>
      <c r="T1663" t="str">
        <f t="shared" si="155"/>
        <v>pop</v>
      </c>
    </row>
    <row r="1664" spans="1:20" ht="57.6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2">
        <f t="shared" si="152"/>
        <v>40848.198333333334</v>
      </c>
      <c r="L1664" s="12">
        <f t="shared" si="153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50"/>
        <v>1.026375</v>
      </c>
      <c r="R1664" s="8">
        <f t="shared" si="151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2">
        <f t="shared" si="152"/>
        <v>42006.02207175926</v>
      </c>
      <c r="L1665" s="12">
        <f t="shared" si="153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50"/>
        <v>1.08</v>
      </c>
      <c r="R1665" s="8">
        <f t="shared" si="151"/>
        <v>33.75</v>
      </c>
      <c r="S1665" t="str">
        <f t="shared" si="154"/>
        <v>music</v>
      </c>
      <c r="T1665" t="str">
        <f t="shared" si="155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2">
        <f t="shared" si="152"/>
        <v>40939.761782407411</v>
      </c>
      <c r="L1666" s="12">
        <f t="shared" si="153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6">
        <f t="shared" ref="Q1666:Q1729" si="156">E1666/D1666</f>
        <v>1.2240879999999998</v>
      </c>
      <c r="R1666" s="8">
        <f t="shared" ref="R1666:R1729" si="157">E1666/N1666</f>
        <v>34.384494382022467</v>
      </c>
      <c r="S1666" t="str">
        <f t="shared" si="154"/>
        <v>music</v>
      </c>
      <c r="T1666" t="str">
        <f t="shared" si="155"/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2">
        <f t="shared" ref="K1667:K1730" si="158">(J1667/86400)+DATE(1970,1,1)</f>
        <v>40564.649456018517</v>
      </c>
      <c r="L1667" s="12">
        <f t="shared" ref="L1667:L1730" si="159">(I1667/86400)+DATE(1970,1,1)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6">
        <f t="shared" si="156"/>
        <v>1.1945714285714286</v>
      </c>
      <c r="R1667" s="8">
        <f t="shared" si="157"/>
        <v>44.956989247311824</v>
      </c>
      <c r="S1667" t="str">
        <f t="shared" ref="S1667:S1730" si="160">LEFT(P1667,FIND("/",P1667)-1)</f>
        <v>music</v>
      </c>
      <c r="T1667" t="str">
        <f t="shared" ref="T1667:T1730" si="161">RIGHT(P1667,LEN(P1667)-FIND("/",P1667))</f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2">
        <f t="shared" si="158"/>
        <v>41331.253159722226</v>
      </c>
      <c r="L1668" s="12">
        <f t="shared" si="159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56"/>
        <v>1.6088</v>
      </c>
      <c r="R1668" s="8">
        <f t="shared" si="157"/>
        <v>41.04081632653061</v>
      </c>
      <c r="S1668" t="str">
        <f t="shared" si="160"/>
        <v>music</v>
      </c>
      <c r="T1668" t="str">
        <f t="shared" si="161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2">
        <f t="shared" si="158"/>
        <v>41682.0705787037</v>
      </c>
      <c r="L1669" s="12">
        <f t="shared" si="159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56"/>
        <v>1.2685294117647059</v>
      </c>
      <c r="R1669" s="8">
        <f t="shared" si="157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2">
        <f t="shared" si="158"/>
        <v>40845.149756944447</v>
      </c>
      <c r="L1670" s="12">
        <f t="shared" si="159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56"/>
        <v>1.026375</v>
      </c>
      <c r="R1670" s="8">
        <f t="shared" si="157"/>
        <v>70.784482758620683</v>
      </c>
      <c r="S1670" t="str">
        <f t="shared" si="160"/>
        <v>music</v>
      </c>
      <c r="T1670" t="str">
        <f t="shared" si="161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2">
        <f t="shared" si="158"/>
        <v>42461.885138888887</v>
      </c>
      <c r="L1671" s="12">
        <f t="shared" si="159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56"/>
        <v>1.3975</v>
      </c>
      <c r="R1671" s="8">
        <f t="shared" si="157"/>
        <v>53.75</v>
      </c>
      <c r="S1671" t="str">
        <f t="shared" si="160"/>
        <v>music</v>
      </c>
      <c r="T1671" t="str">
        <f t="shared" si="161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2">
        <f t="shared" si="158"/>
        <v>40313.930543981478</v>
      </c>
      <c r="L1672" s="12">
        <f t="shared" si="159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56"/>
        <v>1.026</v>
      </c>
      <c r="R1672" s="8">
        <f t="shared" si="157"/>
        <v>44.608695652173914</v>
      </c>
      <c r="S1672" t="str">
        <f t="shared" si="160"/>
        <v>music</v>
      </c>
      <c r="T1672" t="str">
        <f t="shared" si="161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2">
        <f t="shared" si="158"/>
        <v>42553.54414351852</v>
      </c>
      <c r="L1673" s="12">
        <f t="shared" si="159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56"/>
        <v>1.0067349999999999</v>
      </c>
      <c r="R1673" s="8">
        <f t="shared" si="157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2">
        <f t="shared" si="158"/>
        <v>41034.656597222223</v>
      </c>
      <c r="L1674" s="12">
        <f t="shared" si="159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56"/>
        <v>1.1294117647058823</v>
      </c>
      <c r="R1674" s="8">
        <f t="shared" si="157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2">
        <f t="shared" si="158"/>
        <v>42039.878379629634</v>
      </c>
      <c r="L1675" s="12">
        <f t="shared" si="159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56"/>
        <v>1.2809523809523808</v>
      </c>
      <c r="R1675" s="8">
        <f t="shared" si="157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2">
        <f t="shared" si="158"/>
        <v>42569.605393518519</v>
      </c>
      <c r="L1676" s="12">
        <f t="shared" si="159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56"/>
        <v>2.0169999999999999</v>
      </c>
      <c r="R1676" s="8">
        <f t="shared" si="157"/>
        <v>89.247787610619469</v>
      </c>
      <c r="S1676" t="str">
        <f t="shared" si="160"/>
        <v>music</v>
      </c>
      <c r="T1676" t="str">
        <f t="shared" si="161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2">
        <f t="shared" si="158"/>
        <v>40802.733101851853</v>
      </c>
      <c r="L1677" s="12">
        <f t="shared" si="159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56"/>
        <v>1.37416</v>
      </c>
      <c r="R1677" s="8">
        <f t="shared" si="157"/>
        <v>40.416470588235299</v>
      </c>
      <c r="S1677" t="str">
        <f t="shared" si="160"/>
        <v>music</v>
      </c>
      <c r="T1677" t="str">
        <f t="shared" si="161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2">
        <f t="shared" si="158"/>
        <v>40973.726238425923</v>
      </c>
      <c r="L1678" s="12">
        <f t="shared" si="159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56"/>
        <v>1.1533333333333333</v>
      </c>
      <c r="R1678" s="8">
        <f t="shared" si="157"/>
        <v>82.38095238095238</v>
      </c>
      <c r="S1678" t="str">
        <f t="shared" si="160"/>
        <v>music</v>
      </c>
      <c r="T1678" t="str">
        <f t="shared" si="161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2">
        <f t="shared" si="158"/>
        <v>42416.407129629632</v>
      </c>
      <c r="L1679" s="12">
        <f t="shared" si="159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56"/>
        <v>1.1166666666666667</v>
      </c>
      <c r="R1679" s="8">
        <f t="shared" si="157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2">
        <f t="shared" si="158"/>
        <v>41662.854988425926</v>
      </c>
      <c r="L1680" s="12">
        <f t="shared" si="159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56"/>
        <v>1.1839999999999999</v>
      </c>
      <c r="R1680" s="8">
        <f t="shared" si="157"/>
        <v>36.244897959183675</v>
      </c>
      <c r="S1680" t="str">
        <f t="shared" si="160"/>
        <v>music</v>
      </c>
      <c r="T1680" t="str">
        <f t="shared" si="161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2">
        <f t="shared" si="158"/>
        <v>40723.068807870368</v>
      </c>
      <c r="L1681" s="12">
        <f t="shared" si="159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56"/>
        <v>1.75</v>
      </c>
      <c r="R1681" s="8">
        <f t="shared" si="157"/>
        <v>62.5</v>
      </c>
      <c r="S1681" t="str">
        <f t="shared" si="160"/>
        <v>music</v>
      </c>
      <c r="T1681" t="str">
        <f t="shared" si="161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2">
        <f t="shared" si="158"/>
        <v>41802.757719907408</v>
      </c>
      <c r="L1682" s="12">
        <f t="shared" si="159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56"/>
        <v>1.175</v>
      </c>
      <c r="R1682" s="8">
        <f t="shared" si="157"/>
        <v>47</v>
      </c>
      <c r="S1682" t="str">
        <f t="shared" si="160"/>
        <v>music</v>
      </c>
      <c r="T1682" t="str">
        <f t="shared" si="161"/>
        <v>pop</v>
      </c>
    </row>
    <row r="1683" spans="1:20" ht="57.6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2">
        <f t="shared" si="158"/>
        <v>42774.121342592596</v>
      </c>
      <c r="L1683" s="12">
        <f t="shared" si="159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56"/>
        <v>1.0142212307692309</v>
      </c>
      <c r="R1683" s="8">
        <f t="shared" si="157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2">
        <f t="shared" si="158"/>
        <v>42779.21365740741</v>
      </c>
      <c r="L1684" s="12">
        <f t="shared" si="159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56"/>
        <v>0</v>
      </c>
      <c r="R1684" s="8" t="e">
        <f t="shared" si="157"/>
        <v>#DIV/0!</v>
      </c>
      <c r="S1684" t="str">
        <f t="shared" si="160"/>
        <v>music</v>
      </c>
      <c r="T1684" t="str">
        <f t="shared" si="161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2">
        <f t="shared" si="158"/>
        <v>42808.781689814816</v>
      </c>
      <c r="L1685" s="12">
        <f t="shared" si="159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56"/>
        <v>0.21714285714285714</v>
      </c>
      <c r="R1685" s="8">
        <f t="shared" si="157"/>
        <v>76</v>
      </c>
      <c r="S1685" t="str">
        <f t="shared" si="160"/>
        <v>music</v>
      </c>
      <c r="T1685" t="str">
        <f t="shared" si="161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2">
        <f t="shared" si="158"/>
        <v>42783.815289351856</v>
      </c>
      <c r="L1686" s="12">
        <f t="shared" si="159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56"/>
        <v>1.0912500000000001</v>
      </c>
      <c r="R1686" s="8">
        <f t="shared" si="157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2">
        <f t="shared" si="158"/>
        <v>42788.2502662037</v>
      </c>
      <c r="L1687" s="12">
        <f t="shared" si="159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56"/>
        <v>1.0285714285714285</v>
      </c>
      <c r="R1687" s="8">
        <f t="shared" si="157"/>
        <v>24</v>
      </c>
      <c r="S1687" t="str">
        <f t="shared" si="160"/>
        <v>music</v>
      </c>
      <c r="T1687" t="str">
        <f t="shared" si="161"/>
        <v>faith</v>
      </c>
    </row>
    <row r="1688" spans="1:20" ht="57.6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2">
        <f t="shared" si="158"/>
        <v>42792.843969907408</v>
      </c>
      <c r="L1688" s="12">
        <f t="shared" si="159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56"/>
        <v>3.5999999999999999E-3</v>
      </c>
      <c r="R1688" s="8">
        <f t="shared" si="157"/>
        <v>18</v>
      </c>
      <c r="S1688" t="str">
        <f t="shared" si="160"/>
        <v>music</v>
      </c>
      <c r="T1688" t="str">
        <f t="shared" si="161"/>
        <v>faith</v>
      </c>
    </row>
    <row r="1689" spans="1:20" ht="57.6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2">
        <f t="shared" si="158"/>
        <v>42802.046817129631</v>
      </c>
      <c r="L1689" s="12">
        <f t="shared" si="159"/>
        <v>42835.84375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56"/>
        <v>0.3125</v>
      </c>
      <c r="R1689" s="8">
        <f t="shared" si="157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2">
        <f t="shared" si="158"/>
        <v>42804.534652777773</v>
      </c>
      <c r="L1690" s="12">
        <f t="shared" si="159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56"/>
        <v>0.443</v>
      </c>
      <c r="R1690" s="8">
        <f t="shared" si="157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2">
        <f t="shared" si="158"/>
        <v>42780.942476851851</v>
      </c>
      <c r="L1691" s="12">
        <f t="shared" si="159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56"/>
        <v>1</v>
      </c>
      <c r="R1691" s="8">
        <f t="shared" si="157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2">
        <f t="shared" si="158"/>
        <v>42801.43104166667</v>
      </c>
      <c r="L1692" s="12">
        <f t="shared" si="159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56"/>
        <v>0.254</v>
      </c>
      <c r="R1692" s="8">
        <f t="shared" si="157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57.6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2">
        <f t="shared" si="158"/>
        <v>42795.701481481483</v>
      </c>
      <c r="L1693" s="12">
        <f t="shared" si="159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56"/>
        <v>0.33473333333333333</v>
      </c>
      <c r="R1693" s="8">
        <f t="shared" si="157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2">
        <f t="shared" si="158"/>
        <v>42788.151238425926</v>
      </c>
      <c r="L1694" s="12">
        <f t="shared" si="159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56"/>
        <v>0.47799999999999998</v>
      </c>
      <c r="R1694" s="8">
        <f t="shared" si="157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57.6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2">
        <f t="shared" si="158"/>
        <v>42803.920277777783</v>
      </c>
      <c r="L1695" s="12">
        <f t="shared" si="159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56"/>
        <v>9.3333333333333338E-2</v>
      </c>
      <c r="R1695" s="8">
        <f t="shared" si="157"/>
        <v>35</v>
      </c>
      <c r="S1695" t="str">
        <f t="shared" si="160"/>
        <v>music</v>
      </c>
      <c r="T1695" t="str">
        <f t="shared" si="161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2">
        <f t="shared" si="158"/>
        <v>42791.669837962967</v>
      </c>
      <c r="L1696" s="12">
        <f t="shared" si="159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56"/>
        <v>5.0000000000000001E-4</v>
      </c>
      <c r="R1696" s="8">
        <f t="shared" si="157"/>
        <v>5</v>
      </c>
      <c r="S1696" t="str">
        <f t="shared" si="160"/>
        <v>music</v>
      </c>
      <c r="T1696" t="str">
        <f t="shared" si="161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2">
        <f t="shared" si="158"/>
        <v>42801.031412037039</v>
      </c>
      <c r="L1697" s="12">
        <f t="shared" si="159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56"/>
        <v>0.11708333333333333</v>
      </c>
      <c r="R1697" s="8">
        <f t="shared" si="157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57.6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2">
        <f t="shared" si="158"/>
        <v>42796.069571759261</v>
      </c>
      <c r="L1698" s="12">
        <f t="shared" si="159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56"/>
        <v>0</v>
      </c>
      <c r="R1698" s="8" t="e">
        <f t="shared" si="157"/>
        <v>#DIV/0!</v>
      </c>
      <c r="S1698" t="str">
        <f t="shared" si="160"/>
        <v>music</v>
      </c>
      <c r="T1698" t="str">
        <f t="shared" si="161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2">
        <f t="shared" si="158"/>
        <v>42805.032962962963</v>
      </c>
      <c r="L1699" s="12">
        <f t="shared" si="159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56"/>
        <v>0.20208000000000001</v>
      </c>
      <c r="R1699" s="8">
        <f t="shared" si="157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2">
        <f t="shared" si="158"/>
        <v>42796.207870370374</v>
      </c>
      <c r="L1700" s="12">
        <f t="shared" si="159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56"/>
        <v>0</v>
      </c>
      <c r="R1700" s="8" t="e">
        <f t="shared" si="157"/>
        <v>#DIV/0!</v>
      </c>
      <c r="S1700" t="str">
        <f t="shared" si="160"/>
        <v>music</v>
      </c>
      <c r="T1700" t="str">
        <f t="shared" si="161"/>
        <v>faith</v>
      </c>
    </row>
    <row r="1701" spans="1:20" ht="57.6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2">
        <f t="shared" si="158"/>
        <v>42806.863946759258</v>
      </c>
      <c r="L1701" s="12">
        <f t="shared" si="159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56"/>
        <v>4.2311459353574929E-2</v>
      </c>
      <c r="R1701" s="8">
        <f t="shared" si="157"/>
        <v>54</v>
      </c>
      <c r="S1701" t="str">
        <f t="shared" si="160"/>
        <v>music</v>
      </c>
      <c r="T1701" t="str">
        <f t="shared" si="161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2">
        <f t="shared" si="158"/>
        <v>42796.071643518517</v>
      </c>
      <c r="L1702" s="12">
        <f t="shared" si="159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56"/>
        <v>0.2606</v>
      </c>
      <c r="R1702" s="8">
        <f t="shared" si="157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57.6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2">
        <f t="shared" si="158"/>
        <v>41989.664409722223</v>
      </c>
      <c r="L1703" s="12">
        <f t="shared" si="159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56"/>
        <v>1.9801980198019802E-3</v>
      </c>
      <c r="R1703" s="8">
        <f t="shared" si="157"/>
        <v>5</v>
      </c>
      <c r="S1703" t="str">
        <f t="shared" si="160"/>
        <v>music</v>
      </c>
      <c r="T1703" t="str">
        <f t="shared" si="161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2">
        <f t="shared" si="158"/>
        <v>42063.869791666672</v>
      </c>
      <c r="L1704" s="12">
        <f t="shared" si="159"/>
        <v>42093.828125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56"/>
        <v>6.0606060606060605E-5</v>
      </c>
      <c r="R1704" s="8">
        <f t="shared" si="157"/>
        <v>1</v>
      </c>
      <c r="S1704" t="str">
        <f t="shared" si="160"/>
        <v>music</v>
      </c>
      <c r="T1704" t="str">
        <f t="shared" si="161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2">
        <f t="shared" si="158"/>
        <v>42187.281678240739</v>
      </c>
      <c r="L1705" s="12">
        <f t="shared" si="159"/>
        <v>42247.281678240739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56"/>
        <v>1.0200000000000001E-2</v>
      </c>
      <c r="R1705" s="8">
        <f t="shared" si="157"/>
        <v>25.5</v>
      </c>
      <c r="S1705" t="str">
        <f t="shared" si="160"/>
        <v>music</v>
      </c>
      <c r="T1705" t="str">
        <f t="shared" si="161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2">
        <f t="shared" si="158"/>
        <v>42021.139733796299</v>
      </c>
      <c r="L1706" s="12">
        <f t="shared" si="159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56"/>
        <v>0.65100000000000002</v>
      </c>
      <c r="R1706" s="8">
        <f t="shared" si="157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2">
        <f t="shared" si="158"/>
        <v>42245.016736111109</v>
      </c>
      <c r="L1707" s="12">
        <f t="shared" si="159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56"/>
        <v>0</v>
      </c>
      <c r="R1707" s="8" t="e">
        <f t="shared" si="157"/>
        <v>#DIV/0!</v>
      </c>
      <c r="S1707" t="str">
        <f t="shared" si="160"/>
        <v>music</v>
      </c>
      <c r="T1707" t="str">
        <f t="shared" si="161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2">
        <f t="shared" si="158"/>
        <v>42179.306388888886</v>
      </c>
      <c r="L1708" s="12">
        <f t="shared" si="159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56"/>
        <v>0</v>
      </c>
      <c r="R1708" s="8" t="e">
        <f t="shared" si="157"/>
        <v>#DIV/0!</v>
      </c>
      <c r="S1708" t="str">
        <f t="shared" si="160"/>
        <v>music</v>
      </c>
      <c r="T1708" t="str">
        <f t="shared" si="161"/>
        <v>faith</v>
      </c>
    </row>
    <row r="1709" spans="1:20" ht="57.6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2">
        <f t="shared" si="158"/>
        <v>42427.721006944441</v>
      </c>
      <c r="L1709" s="12">
        <f t="shared" si="159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56"/>
        <v>9.74E-2</v>
      </c>
      <c r="R1709" s="8">
        <f t="shared" si="157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2">
        <f t="shared" si="158"/>
        <v>42451.866967592592</v>
      </c>
      <c r="L1710" s="12">
        <f t="shared" si="159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56"/>
        <v>0</v>
      </c>
      <c r="R1710" s="8" t="e">
        <f t="shared" si="157"/>
        <v>#DIV/0!</v>
      </c>
      <c r="S1710" t="str">
        <f t="shared" si="160"/>
        <v>music</v>
      </c>
      <c r="T1710" t="str">
        <f t="shared" si="161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2">
        <f t="shared" si="158"/>
        <v>41841.563819444447</v>
      </c>
      <c r="L1711" s="12">
        <f t="shared" si="159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56"/>
        <v>4.8571428571428571E-2</v>
      </c>
      <c r="R1711" s="8">
        <f t="shared" si="157"/>
        <v>21.25</v>
      </c>
      <c r="S1711" t="str">
        <f t="shared" si="160"/>
        <v>music</v>
      </c>
      <c r="T1711" t="str">
        <f t="shared" si="161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2">
        <f t="shared" si="158"/>
        <v>42341.591296296298</v>
      </c>
      <c r="L1712" s="12">
        <f t="shared" si="159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56"/>
        <v>6.7999999999999996E-3</v>
      </c>
      <c r="R1712" s="8">
        <f t="shared" si="157"/>
        <v>34</v>
      </c>
      <c r="S1712" t="str">
        <f t="shared" si="160"/>
        <v>music</v>
      </c>
      <c r="T1712" t="str">
        <f t="shared" si="161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2">
        <f t="shared" si="158"/>
        <v>41852.646226851852</v>
      </c>
      <c r="L1713" s="12">
        <f t="shared" si="159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56"/>
        <v>0.105</v>
      </c>
      <c r="R1713" s="8">
        <f t="shared" si="157"/>
        <v>525</v>
      </c>
      <c r="S1713" t="str">
        <f t="shared" si="160"/>
        <v>music</v>
      </c>
      <c r="T1713" t="str">
        <f t="shared" si="161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2">
        <f t="shared" si="158"/>
        <v>42125.913807870369</v>
      </c>
      <c r="L1714" s="12">
        <f t="shared" si="159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56"/>
        <v>0</v>
      </c>
      <c r="R1714" s="8" t="e">
        <f t="shared" si="157"/>
        <v>#DIV/0!</v>
      </c>
      <c r="S1714" t="str">
        <f t="shared" si="160"/>
        <v>music</v>
      </c>
      <c r="T1714" t="str">
        <f t="shared" si="161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2">
        <f t="shared" si="158"/>
        <v>41887.801064814819</v>
      </c>
      <c r="L1715" s="12">
        <f t="shared" si="159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56"/>
        <v>1.6666666666666666E-2</v>
      </c>
      <c r="R1715" s="8">
        <f t="shared" si="157"/>
        <v>50</v>
      </c>
      <c r="S1715" t="str">
        <f t="shared" si="160"/>
        <v>music</v>
      </c>
      <c r="T1715" t="str">
        <f t="shared" si="161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2">
        <f t="shared" si="158"/>
        <v>42095.918530092589</v>
      </c>
      <c r="L1716" s="12">
        <f t="shared" si="159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56"/>
        <v>7.868E-2</v>
      </c>
      <c r="R1716" s="8">
        <f t="shared" si="157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2">
        <f t="shared" si="158"/>
        <v>42064.217418981483</v>
      </c>
      <c r="L1717" s="12">
        <f t="shared" si="159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56"/>
        <v>2.2000000000000001E-3</v>
      </c>
      <c r="R1717" s="8">
        <f t="shared" si="157"/>
        <v>5.5</v>
      </c>
      <c r="S1717" t="str">
        <f t="shared" si="160"/>
        <v>music</v>
      </c>
      <c r="T1717" t="str">
        <f t="shared" si="161"/>
        <v>faith</v>
      </c>
    </row>
    <row r="1718" spans="1:20" ht="57.6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2">
        <f t="shared" si="158"/>
        <v>42673.577534722222</v>
      </c>
      <c r="L1718" s="12">
        <f t="shared" si="159"/>
        <v>42713.619201388894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56"/>
        <v>7.4999999999999997E-2</v>
      </c>
      <c r="R1718" s="8">
        <f t="shared" si="157"/>
        <v>50</v>
      </c>
      <c r="S1718" t="str">
        <f t="shared" si="160"/>
        <v>music</v>
      </c>
      <c r="T1718" t="str">
        <f t="shared" si="161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2">
        <f t="shared" si="158"/>
        <v>42460.981921296298</v>
      </c>
      <c r="L1719" s="12">
        <f t="shared" si="159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56"/>
        <v>0.42725880551301687</v>
      </c>
      <c r="R1719" s="8">
        <f t="shared" si="157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2">
        <f t="shared" si="158"/>
        <v>42460.610520833332</v>
      </c>
      <c r="L1720" s="12">
        <f t="shared" si="159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56"/>
        <v>2.142857142857143E-3</v>
      </c>
      <c r="R1720" s="8">
        <f t="shared" si="157"/>
        <v>37.5</v>
      </c>
      <c r="S1720" t="str">
        <f t="shared" si="160"/>
        <v>music</v>
      </c>
      <c r="T1720" t="str">
        <f t="shared" si="161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2">
        <f t="shared" si="158"/>
        <v>41869.534618055557</v>
      </c>
      <c r="L1721" s="12">
        <f t="shared" si="159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56"/>
        <v>8.7500000000000008E-3</v>
      </c>
      <c r="R1721" s="8">
        <f t="shared" si="157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2">
        <f t="shared" si="158"/>
        <v>41922.783229166671</v>
      </c>
      <c r="L1722" s="12">
        <f t="shared" si="159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56"/>
        <v>5.6250000000000001E-2</v>
      </c>
      <c r="R1722" s="8">
        <f t="shared" si="157"/>
        <v>28.125</v>
      </c>
      <c r="S1722" t="str">
        <f t="shared" si="160"/>
        <v>music</v>
      </c>
      <c r="T1722" t="str">
        <f t="shared" si="161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2">
        <f t="shared" si="158"/>
        <v>42319.461377314816</v>
      </c>
      <c r="L1723" s="12">
        <f t="shared" si="159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56"/>
        <v>0</v>
      </c>
      <c r="R1723" s="8" t="e">
        <f t="shared" si="157"/>
        <v>#DIV/0!</v>
      </c>
      <c r="S1723" t="str">
        <f t="shared" si="160"/>
        <v>music</v>
      </c>
      <c r="T1723" t="str">
        <f t="shared" si="161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2">
        <f t="shared" si="158"/>
        <v>42425.960983796293</v>
      </c>
      <c r="L1724" s="12">
        <f t="shared" si="159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56"/>
        <v>3.4722222222222224E-4</v>
      </c>
      <c r="R1724" s="8">
        <f t="shared" si="157"/>
        <v>1</v>
      </c>
      <c r="S1724" t="str">
        <f t="shared" si="160"/>
        <v>music</v>
      </c>
      <c r="T1724" t="str">
        <f t="shared" si="161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2">
        <f t="shared" si="158"/>
        <v>42129.82540509259</v>
      </c>
      <c r="L1725" s="12">
        <f t="shared" si="159"/>
        <v>42186.25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56"/>
        <v>6.5000000000000002E-2</v>
      </c>
      <c r="R1725" s="8">
        <f t="shared" si="157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2">
        <f t="shared" si="158"/>
        <v>41912.932430555556</v>
      </c>
      <c r="L1726" s="12">
        <f t="shared" si="159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56"/>
        <v>5.8333333333333336E-3</v>
      </c>
      <c r="R1726" s="8">
        <f t="shared" si="157"/>
        <v>8.75</v>
      </c>
      <c r="S1726" t="str">
        <f t="shared" si="160"/>
        <v>music</v>
      </c>
      <c r="T1726" t="str">
        <f t="shared" si="161"/>
        <v>faith</v>
      </c>
    </row>
    <row r="1727" spans="1:20" ht="57.6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2">
        <f t="shared" si="158"/>
        <v>41845.968159722222</v>
      </c>
      <c r="L1727" s="12">
        <f t="shared" si="159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56"/>
        <v>0.10181818181818182</v>
      </c>
      <c r="R1727" s="8">
        <f t="shared" si="157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2">
        <f t="shared" si="158"/>
        <v>41788.919722222221</v>
      </c>
      <c r="L1728" s="12">
        <f t="shared" si="159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56"/>
        <v>0.33784615384615385</v>
      </c>
      <c r="R1728" s="8">
        <f t="shared" si="157"/>
        <v>137.25</v>
      </c>
      <c r="S1728" t="str">
        <f t="shared" si="160"/>
        <v>music</v>
      </c>
      <c r="T1728" t="str">
        <f t="shared" si="161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2">
        <f t="shared" si="158"/>
        <v>42044.927974537037</v>
      </c>
      <c r="L1729" s="12">
        <f t="shared" si="159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56"/>
        <v>3.3333333333333332E-4</v>
      </c>
      <c r="R1729" s="8">
        <f t="shared" si="157"/>
        <v>1</v>
      </c>
      <c r="S1729" t="str">
        <f t="shared" si="160"/>
        <v>music</v>
      </c>
      <c r="T1729" t="str">
        <f t="shared" si="161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2">
        <f t="shared" si="158"/>
        <v>42268.625856481478</v>
      </c>
      <c r="L1730" s="12">
        <f t="shared" si="159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ref="Q1730:Q1793" si="162">E1730/D1730</f>
        <v>0.68400000000000005</v>
      </c>
      <c r="R1730" s="8">
        <f t="shared" ref="R1730:R1793" si="163">E1730/N1730</f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2">
        <f t="shared" ref="K1731:K1794" si="164">(J1731/86400)+DATE(1970,1,1)</f>
        <v>42471.052152777775</v>
      </c>
      <c r="L1731" s="12">
        <f t="shared" ref="L1731:L1794" si="165">(I1731/86400)+DATE(1970,1,1)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si="162"/>
        <v>0</v>
      </c>
      <c r="R1731" s="8" t="e">
        <f t="shared" si="163"/>
        <v>#DIV/0!</v>
      </c>
      <c r="S1731" t="str">
        <f t="shared" ref="S1731:S1794" si="166">LEFT(P1731,FIND("/",P1731)-1)</f>
        <v>music</v>
      </c>
      <c r="T1731" t="str">
        <f t="shared" ref="T1731:T1794" si="167">RIGHT(P1731,LEN(P1731)-FIND("/",P1731))</f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2">
        <f t="shared" si="164"/>
        <v>42272.087766203702</v>
      </c>
      <c r="L1732" s="12">
        <f t="shared" si="165"/>
        <v>42302.087766203702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62"/>
        <v>0</v>
      </c>
      <c r="R1732" s="8" t="e">
        <f t="shared" si="163"/>
        <v>#DIV/0!</v>
      </c>
      <c r="S1732" t="str">
        <f t="shared" si="166"/>
        <v>music</v>
      </c>
      <c r="T1732" t="str">
        <f t="shared" si="167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2">
        <f t="shared" si="164"/>
        <v>42152.906851851847</v>
      </c>
      <c r="L1733" s="12">
        <f t="shared" si="165"/>
        <v>42166.625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62"/>
        <v>0</v>
      </c>
      <c r="R1733" s="8" t="e">
        <f t="shared" si="163"/>
        <v>#DIV/0!</v>
      </c>
      <c r="S1733" t="str">
        <f t="shared" si="166"/>
        <v>music</v>
      </c>
      <c r="T1733" t="str">
        <f t="shared" si="167"/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2">
        <f t="shared" si="164"/>
        <v>42325.683807870373</v>
      </c>
      <c r="L1734" s="12">
        <f t="shared" si="165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62"/>
        <v>0</v>
      </c>
      <c r="R1734" s="8" t="e">
        <f t="shared" si="163"/>
        <v>#DIV/0!</v>
      </c>
      <c r="S1734" t="str">
        <f t="shared" si="166"/>
        <v>music</v>
      </c>
      <c r="T1734" t="str">
        <f t="shared" si="167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2">
        <f t="shared" si="164"/>
        <v>42614.675625000003</v>
      </c>
      <c r="L1735" s="12">
        <f t="shared" si="165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62"/>
        <v>0</v>
      </c>
      <c r="R1735" s="8" t="e">
        <f t="shared" si="163"/>
        <v>#DIV/0!</v>
      </c>
      <c r="S1735" t="str">
        <f t="shared" si="166"/>
        <v>music</v>
      </c>
      <c r="T1735" t="str">
        <f t="shared" si="167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2">
        <f t="shared" si="164"/>
        <v>42102.036527777775</v>
      </c>
      <c r="L1736" s="12">
        <f t="shared" si="165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62"/>
        <v>2.2222222222222223E-4</v>
      </c>
      <c r="R1736" s="8">
        <f t="shared" si="163"/>
        <v>1</v>
      </c>
      <c r="S1736" t="str">
        <f t="shared" si="166"/>
        <v>music</v>
      </c>
      <c r="T1736" t="str">
        <f t="shared" si="167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2">
        <f t="shared" si="164"/>
        <v>42559.81417824074</v>
      </c>
      <c r="L1737" s="12">
        <f t="shared" si="165"/>
        <v>42589.81417824074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62"/>
        <v>0.11</v>
      </c>
      <c r="R1737" s="8">
        <f t="shared" si="163"/>
        <v>55</v>
      </c>
      <c r="S1737" t="str">
        <f t="shared" si="166"/>
        <v>music</v>
      </c>
      <c r="T1737" t="str">
        <f t="shared" si="167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2">
        <f t="shared" si="164"/>
        <v>42286.861493055556</v>
      </c>
      <c r="L1738" s="12">
        <f t="shared" si="165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62"/>
        <v>7.3333333333333332E-3</v>
      </c>
      <c r="R1738" s="8">
        <f t="shared" si="163"/>
        <v>22</v>
      </c>
      <c r="S1738" t="str">
        <f t="shared" si="166"/>
        <v>music</v>
      </c>
      <c r="T1738" t="str">
        <f t="shared" si="167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2">
        <f t="shared" si="164"/>
        <v>42175.948981481481</v>
      </c>
      <c r="L1739" s="12">
        <f t="shared" si="165"/>
        <v>42205.948981481481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62"/>
        <v>0.21249999999999999</v>
      </c>
      <c r="R1739" s="8">
        <f t="shared" si="163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2">
        <f t="shared" si="164"/>
        <v>41884.874328703707</v>
      </c>
      <c r="L1740" s="12">
        <f t="shared" si="165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62"/>
        <v>4.0000000000000001E-3</v>
      </c>
      <c r="R1740" s="8">
        <f t="shared" si="163"/>
        <v>20</v>
      </c>
      <c r="S1740" t="str">
        <f t="shared" si="166"/>
        <v>music</v>
      </c>
      <c r="T1740" t="str">
        <f t="shared" si="167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2">
        <f t="shared" si="164"/>
        <v>42435.874212962968</v>
      </c>
      <c r="L1741" s="12">
        <f t="shared" si="165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62"/>
        <v>1E-3</v>
      </c>
      <c r="R1741" s="8">
        <f t="shared" si="163"/>
        <v>1</v>
      </c>
      <c r="S1741" t="str">
        <f t="shared" si="166"/>
        <v>music</v>
      </c>
      <c r="T1741" t="str">
        <f t="shared" si="167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2">
        <f t="shared" si="164"/>
        <v>42171.817384259259</v>
      </c>
      <c r="L1742" s="12">
        <f t="shared" si="165"/>
        <v>42201.817384259259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62"/>
        <v>0</v>
      </c>
      <c r="R1742" s="8" t="e">
        <f t="shared" si="163"/>
        <v>#DIV/0!</v>
      </c>
      <c r="S1742" t="str">
        <f t="shared" si="166"/>
        <v>music</v>
      </c>
      <c r="T1742" t="str">
        <f t="shared" si="167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2">
        <f t="shared" si="164"/>
        <v>42120.628136574072</v>
      </c>
      <c r="L1743" s="12">
        <f t="shared" si="165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62"/>
        <v>1.1083333333333334</v>
      </c>
      <c r="R1743" s="8">
        <f t="shared" si="163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2">
        <f t="shared" si="164"/>
        <v>42710.876967592594</v>
      </c>
      <c r="L1744" s="12">
        <f t="shared" si="165"/>
        <v>42742.875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62"/>
        <v>1.0874999999999999</v>
      </c>
      <c r="R1744" s="8">
        <f t="shared" si="163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2">
        <f t="shared" si="164"/>
        <v>42586.925636574073</v>
      </c>
      <c r="L1745" s="12">
        <f t="shared" si="165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62"/>
        <v>1.0041666666666667</v>
      </c>
      <c r="R1745" s="8">
        <f t="shared" si="163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57.6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2">
        <f t="shared" si="164"/>
        <v>42026.605057870373</v>
      </c>
      <c r="L1746" s="12">
        <f t="shared" si="165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62"/>
        <v>1.1845454545454546</v>
      </c>
      <c r="R1746" s="8">
        <f t="shared" si="163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2">
        <f t="shared" si="164"/>
        <v>42690.259699074071</v>
      </c>
      <c r="L1747" s="12">
        <f t="shared" si="165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62"/>
        <v>1.1401428571428571</v>
      </c>
      <c r="R1747" s="8">
        <f t="shared" si="163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2">
        <f t="shared" si="164"/>
        <v>42668.176701388889</v>
      </c>
      <c r="L1748" s="12">
        <f t="shared" si="165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62"/>
        <v>1.4810000000000001</v>
      </c>
      <c r="R1748" s="8">
        <f t="shared" si="163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2">
        <f t="shared" si="164"/>
        <v>42292.435532407406</v>
      </c>
      <c r="L1749" s="12">
        <f t="shared" si="165"/>
        <v>42321.625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62"/>
        <v>1.0495555555555556</v>
      </c>
      <c r="R1749" s="8">
        <f t="shared" si="163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43.2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2">
        <f t="shared" si="164"/>
        <v>42219.950729166667</v>
      </c>
      <c r="L1750" s="12">
        <f t="shared" si="165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62"/>
        <v>1.29948</v>
      </c>
      <c r="R1750" s="8">
        <f t="shared" si="163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2">
        <f t="shared" si="164"/>
        <v>42758.975937499999</v>
      </c>
      <c r="L1751" s="12">
        <f t="shared" si="165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62"/>
        <v>1.2348756218905472</v>
      </c>
      <c r="R1751" s="8">
        <f t="shared" si="163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2">
        <f t="shared" si="164"/>
        <v>42454.836851851855</v>
      </c>
      <c r="L1752" s="12">
        <f t="shared" si="165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62"/>
        <v>2.0162</v>
      </c>
      <c r="R1752" s="8">
        <f t="shared" si="163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2">
        <f t="shared" si="164"/>
        <v>42052.7815162037</v>
      </c>
      <c r="L1753" s="12">
        <f t="shared" si="165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62"/>
        <v>1.0289999999999999</v>
      </c>
      <c r="R1753" s="8">
        <f t="shared" si="163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2">
        <f t="shared" si="164"/>
        <v>42627.253263888888</v>
      </c>
      <c r="L1754" s="12">
        <f t="shared" si="165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62"/>
        <v>2.6016666666666666</v>
      </c>
      <c r="R1754" s="8">
        <f t="shared" si="163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2">
        <f t="shared" si="164"/>
        <v>42420.74962962963</v>
      </c>
      <c r="L1755" s="12">
        <f t="shared" si="165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62"/>
        <v>1.08</v>
      </c>
      <c r="R1755" s="8">
        <f t="shared" si="163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2">
        <f t="shared" si="164"/>
        <v>42067.876770833333</v>
      </c>
      <c r="L1756" s="12">
        <f t="shared" si="165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62"/>
        <v>1.1052941176470588</v>
      </c>
      <c r="R1756" s="8">
        <f t="shared" si="163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2">
        <f t="shared" si="164"/>
        <v>42252.788900462961</v>
      </c>
      <c r="L1757" s="12">
        <f t="shared" si="165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62"/>
        <v>1.2</v>
      </c>
      <c r="R1757" s="8">
        <f t="shared" si="163"/>
        <v>7.5</v>
      </c>
      <c r="S1757" t="str">
        <f t="shared" si="166"/>
        <v>photography</v>
      </c>
      <c r="T1757" t="str">
        <f t="shared" si="167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2">
        <f t="shared" si="164"/>
        <v>42571.167465277773</v>
      </c>
      <c r="L1758" s="12">
        <f t="shared" si="165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62"/>
        <v>1.0282909090909091</v>
      </c>
      <c r="R1758" s="8">
        <f t="shared" si="163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3.2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2">
        <f t="shared" si="164"/>
        <v>42733.827349537038</v>
      </c>
      <c r="L1759" s="12">
        <f t="shared" si="165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62"/>
        <v>1.1599999999999999</v>
      </c>
      <c r="R1759" s="8">
        <f t="shared" si="163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2">
        <f t="shared" si="164"/>
        <v>42505.955925925926</v>
      </c>
      <c r="L1760" s="12">
        <f t="shared" si="165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62"/>
        <v>1.147</v>
      </c>
      <c r="R1760" s="8">
        <f t="shared" si="163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2">
        <f t="shared" si="164"/>
        <v>42068.829039351855</v>
      </c>
      <c r="L1761" s="12">
        <f t="shared" si="165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62"/>
        <v>1.0660000000000001</v>
      </c>
      <c r="R1761" s="8">
        <f t="shared" si="163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57.6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2">
        <f t="shared" si="164"/>
        <v>42405.67260416667</v>
      </c>
      <c r="L1762" s="12">
        <f t="shared" si="165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62"/>
        <v>1.6544000000000001</v>
      </c>
      <c r="R1762" s="8">
        <f t="shared" si="163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2">
        <f t="shared" si="164"/>
        <v>42209.567824074074</v>
      </c>
      <c r="L1763" s="12">
        <f t="shared" si="165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62"/>
        <v>1.55</v>
      </c>
      <c r="R1763" s="8">
        <f t="shared" si="163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2">
        <f t="shared" si="164"/>
        <v>42410.982002314813</v>
      </c>
      <c r="L1764" s="12">
        <f t="shared" si="165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62"/>
        <v>8.85</v>
      </c>
      <c r="R1764" s="8">
        <f t="shared" si="163"/>
        <v>35.4</v>
      </c>
      <c r="S1764" t="str">
        <f t="shared" si="166"/>
        <v>photography</v>
      </c>
      <c r="T1764" t="str">
        <f t="shared" si="167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2">
        <f t="shared" si="164"/>
        <v>42636.868518518517</v>
      </c>
      <c r="L1765" s="12">
        <f t="shared" si="165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62"/>
        <v>1.0190833333333333</v>
      </c>
      <c r="R1765" s="8">
        <f t="shared" si="163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2">
        <f t="shared" si="164"/>
        <v>41825.485868055555</v>
      </c>
      <c r="L1766" s="12">
        <f t="shared" si="165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62"/>
        <v>0.19600000000000001</v>
      </c>
      <c r="R1766" s="8">
        <f t="shared" si="163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2">
        <f t="shared" si="164"/>
        <v>41834.980462962965</v>
      </c>
      <c r="L1767" s="12">
        <f t="shared" si="165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62"/>
        <v>0.59467839999999994</v>
      </c>
      <c r="R1767" s="8">
        <f t="shared" si="163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2">
        <f t="shared" si="164"/>
        <v>41855.859814814816</v>
      </c>
      <c r="L1768" s="12">
        <f t="shared" si="165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62"/>
        <v>0</v>
      </c>
      <c r="R1768" s="8" t="e">
        <f t="shared" si="163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43.2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2">
        <f t="shared" si="164"/>
        <v>41824.658379629633</v>
      </c>
      <c r="L1769" s="12">
        <f t="shared" si="165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62"/>
        <v>0.4572</v>
      </c>
      <c r="R1769" s="8">
        <f t="shared" si="163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2">
        <f t="shared" si="164"/>
        <v>41849.560694444444</v>
      </c>
      <c r="L1770" s="12">
        <f t="shared" si="165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62"/>
        <v>3.7400000000000003E-2</v>
      </c>
      <c r="R1770" s="8">
        <f t="shared" si="163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2">
        <f t="shared" si="164"/>
        <v>41987.818969907406</v>
      </c>
      <c r="L1771" s="12">
        <f t="shared" si="165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62"/>
        <v>2.7025E-2</v>
      </c>
      <c r="R1771" s="8">
        <f t="shared" si="163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2">
        <f t="shared" si="164"/>
        <v>41891.780023148152</v>
      </c>
      <c r="L1772" s="12">
        <f t="shared" si="165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62"/>
        <v>0.56514285714285717</v>
      </c>
      <c r="R1772" s="8">
        <f t="shared" si="163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2">
        <f t="shared" si="164"/>
        <v>41905.979629629626</v>
      </c>
      <c r="L1773" s="12">
        <f t="shared" si="165"/>
        <v>41935.979629629626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62"/>
        <v>0.21309523809523809</v>
      </c>
      <c r="R1773" s="8">
        <f t="shared" si="163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2">
        <f t="shared" si="164"/>
        <v>41766.718009259261</v>
      </c>
      <c r="L1774" s="12">
        <f t="shared" si="165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62"/>
        <v>0.156</v>
      </c>
      <c r="R1774" s="8">
        <f t="shared" si="163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57.6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2">
        <f t="shared" si="164"/>
        <v>41978.760393518518</v>
      </c>
      <c r="L1775" s="12">
        <f t="shared" si="165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62"/>
        <v>6.2566666666666673E-2</v>
      </c>
      <c r="R1775" s="8">
        <f t="shared" si="163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2">
        <f t="shared" si="164"/>
        <v>41930.218657407408</v>
      </c>
      <c r="L1776" s="12">
        <f t="shared" si="165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62"/>
        <v>0.4592</v>
      </c>
      <c r="R1776" s="8">
        <f t="shared" si="163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2">
        <f t="shared" si="164"/>
        <v>41891.976388888885</v>
      </c>
      <c r="L1777" s="12">
        <f t="shared" si="165"/>
        <v>41936.976388888885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62"/>
        <v>0.65101538461538466</v>
      </c>
      <c r="R1777" s="8">
        <f t="shared" si="163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2">
        <f t="shared" si="164"/>
        <v>41905.95684027778</v>
      </c>
      <c r="L1778" s="12">
        <f t="shared" si="165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62"/>
        <v>6.7000000000000004E-2</v>
      </c>
      <c r="R1778" s="8">
        <f t="shared" si="163"/>
        <v>83.75</v>
      </c>
      <c r="S1778" t="str">
        <f t="shared" si="166"/>
        <v>photography</v>
      </c>
      <c r="T1778" t="str">
        <f t="shared" si="167"/>
        <v>photobooks</v>
      </c>
    </row>
    <row r="1779" spans="1:20" ht="57.6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2">
        <f t="shared" si="164"/>
        <v>42025.357094907406</v>
      </c>
      <c r="L1779" s="12">
        <f t="shared" si="165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62"/>
        <v>0.135625</v>
      </c>
      <c r="R1779" s="8">
        <f t="shared" si="163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2">
        <f t="shared" si="164"/>
        <v>42045.86336805555</v>
      </c>
      <c r="L1780" s="12">
        <f t="shared" si="165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62"/>
        <v>1.9900000000000001E-2</v>
      </c>
      <c r="R1780" s="8">
        <f t="shared" si="163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57.6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2">
        <f t="shared" si="164"/>
        <v>42585.691898148143</v>
      </c>
      <c r="L1781" s="12">
        <f t="shared" si="165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62"/>
        <v>0.36236363636363639</v>
      </c>
      <c r="R1781" s="8">
        <f t="shared" si="163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2">
        <f t="shared" si="164"/>
        <v>42493.600810185184</v>
      </c>
      <c r="L1782" s="12">
        <f t="shared" si="165"/>
        <v>42553.600810185184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62"/>
        <v>0.39743333333333336</v>
      </c>
      <c r="R1782" s="8">
        <f t="shared" si="163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2">
        <f t="shared" si="164"/>
        <v>42597.617418981477</v>
      </c>
      <c r="L1783" s="12">
        <f t="shared" si="165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62"/>
        <v>0.25763636363636366</v>
      </c>
      <c r="R1783" s="8">
        <f t="shared" si="163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2">
        <f t="shared" si="164"/>
        <v>42388.575104166666</v>
      </c>
      <c r="L1784" s="12">
        <f t="shared" si="165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62"/>
        <v>0.15491428571428573</v>
      </c>
      <c r="R1784" s="8">
        <f t="shared" si="163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2">
        <f t="shared" si="164"/>
        <v>42115.949976851851</v>
      </c>
      <c r="L1785" s="12">
        <f t="shared" si="165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62"/>
        <v>0.236925</v>
      </c>
      <c r="R1785" s="8">
        <f t="shared" si="163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2">
        <f t="shared" si="164"/>
        <v>42003.655555555553</v>
      </c>
      <c r="L1786" s="12">
        <f t="shared" si="165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62"/>
        <v>0.39760000000000001</v>
      </c>
      <c r="R1786" s="8">
        <f t="shared" si="163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2">
        <f t="shared" si="164"/>
        <v>41897.134895833333</v>
      </c>
      <c r="L1787" s="12">
        <f t="shared" si="165"/>
        <v>41928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62"/>
        <v>0.20220833333333332</v>
      </c>
      <c r="R1787" s="8">
        <f t="shared" si="163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2">
        <f t="shared" si="164"/>
        <v>41958.550659722227</v>
      </c>
      <c r="L1788" s="12">
        <f t="shared" si="165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62"/>
        <v>0.47631578947368419</v>
      </c>
      <c r="R1788" s="8">
        <f t="shared" si="163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2">
        <f t="shared" si="164"/>
        <v>42068.65552083333</v>
      </c>
      <c r="L1789" s="12">
        <f t="shared" si="165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62"/>
        <v>0.15329999999999999</v>
      </c>
      <c r="R1789" s="8">
        <f t="shared" si="163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2">
        <f t="shared" si="164"/>
        <v>41913.94840277778</v>
      </c>
      <c r="L1790" s="12">
        <f t="shared" si="165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62"/>
        <v>1.3818181818181818E-2</v>
      </c>
      <c r="R1790" s="8">
        <f t="shared" si="163"/>
        <v>19</v>
      </c>
      <c r="S1790" t="str">
        <f t="shared" si="166"/>
        <v>photography</v>
      </c>
      <c r="T1790" t="str">
        <f t="shared" si="167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2">
        <f t="shared" si="164"/>
        <v>41956.250034722223</v>
      </c>
      <c r="L1791" s="12">
        <f t="shared" si="165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62"/>
        <v>5.0000000000000001E-3</v>
      </c>
      <c r="R1791" s="8">
        <f t="shared" si="163"/>
        <v>10</v>
      </c>
      <c r="S1791" t="str">
        <f t="shared" si="166"/>
        <v>photography</v>
      </c>
      <c r="T1791" t="str">
        <f t="shared" si="167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2">
        <f t="shared" si="164"/>
        <v>42010.674513888887</v>
      </c>
      <c r="L1792" s="12">
        <f t="shared" si="165"/>
        <v>42040.674513888887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62"/>
        <v>4.9575757575757579E-2</v>
      </c>
      <c r="R1792" s="8">
        <f t="shared" si="163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43.2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2">
        <f t="shared" si="164"/>
        <v>41973.740335648152</v>
      </c>
      <c r="L1793" s="12">
        <f t="shared" si="165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62"/>
        <v>3.5666666666666666E-2</v>
      </c>
      <c r="R1793" s="8">
        <f t="shared" si="163"/>
        <v>26.75</v>
      </c>
      <c r="S1793" t="str">
        <f t="shared" si="166"/>
        <v>photography</v>
      </c>
      <c r="T1793" t="str">
        <f t="shared" si="167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2">
        <f t="shared" si="164"/>
        <v>42189.031041666662</v>
      </c>
      <c r="L1794" s="12">
        <f t="shared" si="165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6">
        <f t="shared" ref="Q1794:Q1857" si="168">E1794/D1794</f>
        <v>0.61124000000000001</v>
      </c>
      <c r="R1794" s="8">
        <f t="shared" ref="R1794:R1857" si="169">E1794/N1794</f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2">
        <f t="shared" ref="K1795:K1858" si="170">(J1795/86400)+DATE(1970,1,1)</f>
        <v>41940.891666666663</v>
      </c>
      <c r="L1795" s="12">
        <f t="shared" ref="L1795:L1858" si="171">(I1795/86400)+DATE(1970,1,1)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6">
        <f t="shared" si="168"/>
        <v>1.3333333333333334E-2</v>
      </c>
      <c r="R1795" s="8">
        <f t="shared" si="169"/>
        <v>20</v>
      </c>
      <c r="S1795" t="str">
        <f t="shared" ref="S1795:S1858" si="172">LEFT(P1795,FIND("/",P1795)-1)</f>
        <v>photography</v>
      </c>
      <c r="T1795" t="str">
        <f t="shared" ref="T1795:T1858" si="173">RIGHT(P1795,LEN(P1795)-FIND("/",P1795))</f>
        <v>photobooks</v>
      </c>
    </row>
    <row r="1796" spans="1:20" ht="57.6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2">
        <f t="shared" si="170"/>
        <v>42011.551180555558</v>
      </c>
      <c r="L1796" s="12">
        <f t="shared" si="171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68"/>
        <v>0.11077777777777778</v>
      </c>
      <c r="R1796" s="8">
        <f t="shared" si="169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2">
        <f t="shared" si="170"/>
        <v>42628.288668981477</v>
      </c>
      <c r="L1797" s="12">
        <f t="shared" si="171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68"/>
        <v>0.38735714285714284</v>
      </c>
      <c r="R1797" s="8">
        <f t="shared" si="169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2">
        <f t="shared" si="170"/>
        <v>42515.439421296294</v>
      </c>
      <c r="L1798" s="12">
        <f t="shared" si="171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68"/>
        <v>0.22052631578947368</v>
      </c>
      <c r="R1798" s="8">
        <f t="shared" si="169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2">
        <f t="shared" si="170"/>
        <v>42689.56931712963</v>
      </c>
      <c r="L1799" s="12">
        <f t="shared" si="171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68"/>
        <v>0.67549999999999999</v>
      </c>
      <c r="R1799" s="8">
        <f t="shared" si="169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2">
        <f t="shared" si="170"/>
        <v>42344.32677083333</v>
      </c>
      <c r="L1800" s="12">
        <f t="shared" si="171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68"/>
        <v>0.136375</v>
      </c>
      <c r="R1800" s="8">
        <f t="shared" si="169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2">
        <f t="shared" si="170"/>
        <v>41934.842685185184</v>
      </c>
      <c r="L1801" s="12">
        <f t="shared" si="171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68"/>
        <v>1.7457500000000001E-2</v>
      </c>
      <c r="R1801" s="8">
        <f t="shared" si="169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57.6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2">
        <f t="shared" si="170"/>
        <v>42623.606134259258</v>
      </c>
      <c r="L1802" s="12">
        <f t="shared" si="171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68"/>
        <v>0.20449632511889321</v>
      </c>
      <c r="R1802" s="8">
        <f t="shared" si="169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57.6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2">
        <f t="shared" si="170"/>
        <v>42321.660509259258</v>
      </c>
      <c r="L1803" s="12">
        <f t="shared" si="171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68"/>
        <v>0.13852941176470587</v>
      </c>
      <c r="R1803" s="8">
        <f t="shared" si="169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2">
        <f t="shared" si="170"/>
        <v>42159.47256944445</v>
      </c>
      <c r="L1804" s="12">
        <f t="shared" si="171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68"/>
        <v>0.48485714285714288</v>
      </c>
      <c r="R1804" s="8">
        <f t="shared" si="169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2">
        <f t="shared" si="170"/>
        <v>42018.071550925924</v>
      </c>
      <c r="L1805" s="12">
        <f t="shared" si="171"/>
        <v>42049.071550925924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68"/>
        <v>0.308</v>
      </c>
      <c r="R1805" s="8">
        <f t="shared" si="169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2">
        <f t="shared" si="170"/>
        <v>42282.678287037037</v>
      </c>
      <c r="L1806" s="12">
        <f t="shared" si="171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68"/>
        <v>0.35174193548387095</v>
      </c>
      <c r="R1806" s="8">
        <f t="shared" si="169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2">
        <f t="shared" si="170"/>
        <v>42247.803912037038</v>
      </c>
      <c r="L1807" s="12">
        <f t="shared" si="171"/>
        <v>42279.75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68"/>
        <v>0.36404444444444445</v>
      </c>
      <c r="R1807" s="8">
        <f t="shared" si="169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2">
        <f t="shared" si="170"/>
        <v>41877.638298611113</v>
      </c>
      <c r="L1808" s="12">
        <f t="shared" si="171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68"/>
        <v>2.955E-2</v>
      </c>
      <c r="R1808" s="8">
        <f t="shared" si="169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2">
        <f t="shared" si="170"/>
        <v>41880.068437499998</v>
      </c>
      <c r="L1809" s="12">
        <f t="shared" si="171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68"/>
        <v>0.1106</v>
      </c>
      <c r="R1809" s="8">
        <f t="shared" si="169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57.6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2">
        <f t="shared" si="170"/>
        <v>42742.680902777778</v>
      </c>
      <c r="L1810" s="12">
        <f t="shared" si="171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68"/>
        <v>0.41407142857142859</v>
      </c>
      <c r="R1810" s="8">
        <f t="shared" si="169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2">
        <f t="shared" si="170"/>
        <v>42029.907858796301</v>
      </c>
      <c r="L1811" s="12">
        <f t="shared" si="171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68"/>
        <v>0.10857142857142857</v>
      </c>
      <c r="R1811" s="8">
        <f t="shared" si="169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2">
        <f t="shared" si="170"/>
        <v>41860.91002314815</v>
      </c>
      <c r="L1812" s="12">
        <f t="shared" si="171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68"/>
        <v>3.3333333333333333E-2</v>
      </c>
      <c r="R1812" s="8">
        <f t="shared" si="169"/>
        <v>7.5</v>
      </c>
      <c r="S1812" t="str">
        <f t="shared" si="172"/>
        <v>photography</v>
      </c>
      <c r="T1812" t="str">
        <f t="shared" si="173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2">
        <f t="shared" si="170"/>
        <v>41876.433680555558</v>
      </c>
      <c r="L1813" s="12">
        <f t="shared" si="171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68"/>
        <v>7.407407407407407E-4</v>
      </c>
      <c r="R1813" s="8">
        <f t="shared" si="169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57.6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2">
        <f t="shared" si="170"/>
        <v>42524.318703703699</v>
      </c>
      <c r="L1814" s="12">
        <f t="shared" si="171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68"/>
        <v>0.13307692307692306</v>
      </c>
      <c r="R1814" s="8">
        <f t="shared" si="169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2">
        <f t="shared" si="170"/>
        <v>41829.889027777775</v>
      </c>
      <c r="L1815" s="12">
        <f t="shared" si="171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68"/>
        <v>0</v>
      </c>
      <c r="R1815" s="8" t="e">
        <f t="shared" si="169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2">
        <f t="shared" si="170"/>
        <v>42033.314074074078</v>
      </c>
      <c r="L1816" s="12">
        <f t="shared" si="171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68"/>
        <v>0.49183333333333334</v>
      </c>
      <c r="R1816" s="8">
        <f t="shared" si="169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2">
        <f t="shared" si="170"/>
        <v>42172.906678240739</v>
      </c>
      <c r="L1817" s="12">
        <f t="shared" si="171"/>
        <v>42186.906678240739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68"/>
        <v>0</v>
      </c>
      <c r="R1817" s="8" t="e">
        <f t="shared" si="169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2">
        <f t="shared" si="170"/>
        <v>42548.876192129625</v>
      </c>
      <c r="L1818" s="12">
        <f t="shared" si="171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68"/>
        <v>2.036E-2</v>
      </c>
      <c r="R1818" s="8">
        <f t="shared" si="169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2">
        <f t="shared" si="170"/>
        <v>42705.662118055552</v>
      </c>
      <c r="L1819" s="12">
        <f t="shared" si="171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68"/>
        <v>0.52327777777777773</v>
      </c>
      <c r="R1819" s="8">
        <f t="shared" si="169"/>
        <v>94.19</v>
      </c>
      <c r="S1819" t="str">
        <f t="shared" si="172"/>
        <v>photography</v>
      </c>
      <c r="T1819" t="str">
        <f t="shared" si="173"/>
        <v>photobooks</v>
      </c>
    </row>
    <row r="1820" spans="1:20" ht="43.2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2">
        <f t="shared" si="170"/>
        <v>42067.234375</v>
      </c>
      <c r="L1820" s="12">
        <f t="shared" si="171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68"/>
        <v>0</v>
      </c>
      <c r="R1820" s="8" t="e">
        <f t="shared" si="169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2">
        <f t="shared" si="170"/>
        <v>41820.752268518518</v>
      </c>
      <c r="L1821" s="12">
        <f t="shared" si="171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68"/>
        <v>2.0833333333333332E-2</v>
      </c>
      <c r="R1821" s="8">
        <f t="shared" si="169"/>
        <v>6.25</v>
      </c>
      <c r="S1821" t="str">
        <f t="shared" si="172"/>
        <v>photography</v>
      </c>
      <c r="T1821" t="str">
        <f t="shared" si="173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2">
        <f t="shared" si="170"/>
        <v>42065.084374999999</v>
      </c>
      <c r="L1822" s="12">
        <f t="shared" si="171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68"/>
        <v>6.565384615384616E-2</v>
      </c>
      <c r="R1822" s="8">
        <f t="shared" si="169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2">
        <f t="shared" si="170"/>
        <v>40926.319062499999</v>
      </c>
      <c r="L1823" s="12">
        <f t="shared" si="171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68"/>
        <v>1.3489</v>
      </c>
      <c r="R1823" s="8">
        <f t="shared" si="169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2">
        <f t="shared" si="170"/>
        <v>41634.797013888892</v>
      </c>
      <c r="L1824" s="12">
        <f t="shared" si="171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68"/>
        <v>1</v>
      </c>
      <c r="R1824" s="8">
        <f t="shared" si="169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57.6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2">
        <f t="shared" si="170"/>
        <v>41176.684907407405</v>
      </c>
      <c r="L1825" s="12">
        <f t="shared" si="171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68"/>
        <v>1.1585714285714286</v>
      </c>
      <c r="R1825" s="8">
        <f t="shared" si="169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2">
        <f t="shared" si="170"/>
        <v>41626.916284722218</v>
      </c>
      <c r="L1826" s="12">
        <f t="shared" si="171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68"/>
        <v>1.0006666666666666</v>
      </c>
      <c r="R1826" s="8">
        <f t="shared" si="169"/>
        <v>75.05</v>
      </c>
      <c r="S1826" t="str">
        <f t="shared" si="172"/>
        <v>music</v>
      </c>
      <c r="T1826" t="str">
        <f t="shared" si="173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2">
        <f t="shared" si="170"/>
        <v>41443.83452546296</v>
      </c>
      <c r="L1827" s="12">
        <f t="shared" si="171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68"/>
        <v>1.0505</v>
      </c>
      <c r="R1827" s="8">
        <f t="shared" si="169"/>
        <v>42.02</v>
      </c>
      <c r="S1827" t="str">
        <f t="shared" si="172"/>
        <v>music</v>
      </c>
      <c r="T1827" t="str">
        <f t="shared" si="173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2">
        <f t="shared" si="170"/>
        <v>41657.923807870371</v>
      </c>
      <c r="L1828" s="12">
        <f t="shared" si="171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68"/>
        <v>1.01</v>
      </c>
      <c r="R1828" s="8">
        <f t="shared" si="169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57.6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2">
        <f t="shared" si="170"/>
        <v>40555.325937499998</v>
      </c>
      <c r="L1829" s="12">
        <f t="shared" si="171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68"/>
        <v>1.0066250000000001</v>
      </c>
      <c r="R1829" s="8">
        <f t="shared" si="169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2">
        <f t="shared" si="170"/>
        <v>41736.899652777778</v>
      </c>
      <c r="L1830" s="12">
        <f t="shared" si="171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68"/>
        <v>1.0016</v>
      </c>
      <c r="R1830" s="8">
        <f t="shared" si="169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2">
        <f t="shared" si="170"/>
        <v>40516.087627314817</v>
      </c>
      <c r="L1831" s="12">
        <f t="shared" si="171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68"/>
        <v>1.6668333333333334</v>
      </c>
      <c r="R1831" s="8">
        <f t="shared" si="169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2">
        <f t="shared" si="170"/>
        <v>41664.684108796297</v>
      </c>
      <c r="L1832" s="12">
        <f t="shared" si="171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68"/>
        <v>1.0153333333333334</v>
      </c>
      <c r="R1832" s="8">
        <f t="shared" si="169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2">
        <f t="shared" si="170"/>
        <v>41026.996099537035</v>
      </c>
      <c r="L1833" s="12">
        <f t="shared" si="171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68"/>
        <v>1.03</v>
      </c>
      <c r="R1833" s="8">
        <f t="shared" si="169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2">
        <f t="shared" si="170"/>
        <v>40576.539664351854</v>
      </c>
      <c r="L1834" s="12">
        <f t="shared" si="171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68"/>
        <v>1.4285714285714286</v>
      </c>
      <c r="R1834" s="8">
        <f t="shared" si="169"/>
        <v>25</v>
      </c>
      <c r="S1834" t="str">
        <f t="shared" si="172"/>
        <v>music</v>
      </c>
      <c r="T1834" t="str">
        <f t="shared" si="173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2">
        <f t="shared" si="170"/>
        <v>41303.044016203705</v>
      </c>
      <c r="L1835" s="12">
        <f t="shared" si="171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68"/>
        <v>2.625</v>
      </c>
      <c r="R1835" s="8">
        <f t="shared" si="169"/>
        <v>42</v>
      </c>
      <c r="S1835" t="str">
        <f t="shared" si="172"/>
        <v>music</v>
      </c>
      <c r="T1835" t="str">
        <f t="shared" si="173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2">
        <f t="shared" si="170"/>
        <v>41988.964062500003</v>
      </c>
      <c r="L1836" s="12">
        <f t="shared" si="171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68"/>
        <v>1.1805000000000001</v>
      </c>
      <c r="R1836" s="8">
        <f t="shared" si="169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72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2">
        <f t="shared" si="170"/>
        <v>42430.702210648145</v>
      </c>
      <c r="L1837" s="12">
        <f t="shared" si="171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68"/>
        <v>1.04</v>
      </c>
      <c r="R1837" s="8">
        <f t="shared" si="169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2">
        <f t="shared" si="170"/>
        <v>41305.809363425928</v>
      </c>
      <c r="L1838" s="12">
        <f t="shared" si="171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68"/>
        <v>2.0034000000000001</v>
      </c>
      <c r="R1838" s="8">
        <f t="shared" si="169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2">
        <f t="shared" si="170"/>
        <v>40926.047858796301</v>
      </c>
      <c r="L1839" s="12">
        <f t="shared" si="171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68"/>
        <v>3.0683333333333334</v>
      </c>
      <c r="R1839" s="8">
        <f t="shared" si="169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2">
        <f t="shared" si="170"/>
        <v>40788.786539351851</v>
      </c>
      <c r="L1840" s="12">
        <f t="shared" si="171"/>
        <v>40817.125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68"/>
        <v>1.00149</v>
      </c>
      <c r="R1840" s="8">
        <f t="shared" si="169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2">
        <f t="shared" si="170"/>
        <v>42614.722013888888</v>
      </c>
      <c r="L1841" s="12">
        <f t="shared" si="171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68"/>
        <v>2.0529999999999999</v>
      </c>
      <c r="R1841" s="8">
        <f t="shared" si="169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2">
        <f t="shared" si="170"/>
        <v>41382.096180555556</v>
      </c>
      <c r="L1842" s="12">
        <f t="shared" si="171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68"/>
        <v>1.0888888888888888</v>
      </c>
      <c r="R1842" s="8">
        <f t="shared" si="169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2">
        <f t="shared" si="170"/>
        <v>41745.84542824074</v>
      </c>
      <c r="L1843" s="12">
        <f t="shared" si="171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68"/>
        <v>1.0175000000000001</v>
      </c>
      <c r="R1843" s="8">
        <f t="shared" si="169"/>
        <v>50.875</v>
      </c>
      <c r="S1843" t="str">
        <f t="shared" si="172"/>
        <v>music</v>
      </c>
      <c r="T1843" t="str">
        <f t="shared" si="173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2">
        <f t="shared" si="170"/>
        <v>42031.631724537037</v>
      </c>
      <c r="L1844" s="12">
        <f t="shared" si="171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68"/>
        <v>1.2524999999999999</v>
      </c>
      <c r="R1844" s="8">
        <f t="shared" si="169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2">
        <f t="shared" si="170"/>
        <v>40564.994837962964</v>
      </c>
      <c r="L1845" s="12">
        <f t="shared" si="171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68"/>
        <v>1.2400610000000001</v>
      </c>
      <c r="R1845" s="8">
        <f t="shared" si="169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2">
        <f t="shared" si="170"/>
        <v>40666.973541666666</v>
      </c>
      <c r="L1846" s="12">
        <f t="shared" si="171"/>
        <v>40705.125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68"/>
        <v>1.014</v>
      </c>
      <c r="R1846" s="8">
        <f t="shared" si="169"/>
        <v>76.05</v>
      </c>
      <c r="S1846" t="str">
        <f t="shared" si="172"/>
        <v>music</v>
      </c>
      <c r="T1846" t="str">
        <f t="shared" si="173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2">
        <f t="shared" si="170"/>
        <v>42523.333310185189</v>
      </c>
      <c r="L1847" s="12">
        <f t="shared" si="171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68"/>
        <v>1</v>
      </c>
      <c r="R1847" s="8">
        <f t="shared" si="169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2">
        <f t="shared" si="170"/>
        <v>41228.650196759263</v>
      </c>
      <c r="L1848" s="12">
        <f t="shared" si="171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68"/>
        <v>1.3792666666666666</v>
      </c>
      <c r="R1848" s="8">
        <f t="shared" si="169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2">
        <f t="shared" si="170"/>
        <v>42094.236481481479</v>
      </c>
      <c r="L1849" s="12">
        <f t="shared" si="171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68"/>
        <v>1.2088000000000001</v>
      </c>
      <c r="R1849" s="8">
        <f t="shared" si="169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2">
        <f t="shared" si="170"/>
        <v>40691.788055555553</v>
      </c>
      <c r="L1850" s="12">
        <f t="shared" si="171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68"/>
        <v>1.0736666666666668</v>
      </c>
      <c r="R1850" s="8">
        <f t="shared" si="169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2">
        <f t="shared" si="170"/>
        <v>41169.845590277779</v>
      </c>
      <c r="L1851" s="12">
        <f t="shared" si="171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68"/>
        <v>1.0033333333333334</v>
      </c>
      <c r="R1851" s="8">
        <f t="shared" si="169"/>
        <v>37.625</v>
      </c>
      <c r="S1851" t="str">
        <f t="shared" si="172"/>
        <v>music</v>
      </c>
      <c r="T1851" t="str">
        <f t="shared" si="173"/>
        <v>rock</v>
      </c>
    </row>
    <row r="1852" spans="1:20" ht="57.6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2">
        <f t="shared" si="170"/>
        <v>41800.959490740745</v>
      </c>
      <c r="L1852" s="12">
        <f t="shared" si="171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68"/>
        <v>1.0152222222222222</v>
      </c>
      <c r="R1852" s="8">
        <f t="shared" si="169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2">
        <f t="shared" si="170"/>
        <v>41827.906689814816</v>
      </c>
      <c r="L1853" s="12">
        <f t="shared" si="171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68"/>
        <v>1.0007692307692309</v>
      </c>
      <c r="R1853" s="8">
        <f t="shared" si="169"/>
        <v>50.03846153846154</v>
      </c>
      <c r="S1853" t="str">
        <f t="shared" si="172"/>
        <v>music</v>
      </c>
      <c r="T1853" t="str">
        <f t="shared" si="173"/>
        <v>rock</v>
      </c>
    </row>
    <row r="1854" spans="1:20" ht="57.6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2">
        <f t="shared" si="170"/>
        <v>42081.77143518519</v>
      </c>
      <c r="L1854" s="12">
        <f t="shared" si="171"/>
        <v>42119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68"/>
        <v>1.1696666666666666</v>
      </c>
      <c r="R1854" s="8">
        <f t="shared" si="169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57.6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2">
        <f t="shared" si="170"/>
        <v>41177.060381944444</v>
      </c>
      <c r="L1855" s="12">
        <f t="shared" si="171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68"/>
        <v>1.01875</v>
      </c>
      <c r="R1855" s="8">
        <f t="shared" si="169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2">
        <f t="shared" si="170"/>
        <v>41388.021261574075</v>
      </c>
      <c r="L1856" s="12">
        <f t="shared" si="171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68"/>
        <v>1.0212366666666666</v>
      </c>
      <c r="R1856" s="8">
        <f t="shared" si="169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2">
        <f t="shared" si="170"/>
        <v>41600.538657407407</v>
      </c>
      <c r="L1857" s="12">
        <f t="shared" si="171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68"/>
        <v>1.5405897142857143</v>
      </c>
      <c r="R1857" s="8">
        <f t="shared" si="169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2">
        <f t="shared" si="170"/>
        <v>41817.854999999996</v>
      </c>
      <c r="L1858" s="12">
        <f t="shared" si="171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ref="Q1858:Q1921" si="174">E1858/D1858</f>
        <v>1.0125</v>
      </c>
      <c r="R1858" s="8">
        <f t="shared" ref="R1858:R1921" si="175">E1858/N1858</f>
        <v>53.289473684210527</v>
      </c>
      <c r="S1858" t="str">
        <f t="shared" si="172"/>
        <v>music</v>
      </c>
      <c r="T1858" t="str">
        <f t="shared" si="173"/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2">
        <f t="shared" ref="K1859:K1922" si="176">(J1859/86400)+DATE(1970,1,1)</f>
        <v>41864.76866898148</v>
      </c>
      <c r="L1859" s="12">
        <f t="shared" ref="L1859:L1922" si="177">(I1859/86400)+DATE(1970,1,1)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si="174"/>
        <v>1</v>
      </c>
      <c r="R1859" s="8">
        <f t="shared" si="175"/>
        <v>136.36363636363637</v>
      </c>
      <c r="S1859" t="str">
        <f t="shared" ref="S1859:S1922" si="178">LEFT(P1859,FIND("/",P1859)-1)</f>
        <v>music</v>
      </c>
      <c r="T1859" t="str">
        <f t="shared" ref="T1859:T1922" si="179">RIGHT(P1859,LEN(P1859)-FIND("/",P1859))</f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2">
        <f t="shared" si="176"/>
        <v>40833.200474537036</v>
      </c>
      <c r="L1860" s="12">
        <f t="shared" si="177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74"/>
        <v>1.0874800874800874</v>
      </c>
      <c r="R1860" s="8">
        <f t="shared" si="175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2">
        <f t="shared" si="176"/>
        <v>40778.770011574074</v>
      </c>
      <c r="L1861" s="12">
        <f t="shared" si="177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74"/>
        <v>1.3183333333333334</v>
      </c>
      <c r="R1861" s="8">
        <f t="shared" si="175"/>
        <v>70.625</v>
      </c>
      <c r="S1861" t="str">
        <f t="shared" si="178"/>
        <v>music</v>
      </c>
      <c r="T1861" t="str">
        <f t="shared" si="179"/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2">
        <f t="shared" si="176"/>
        <v>41655.70930555556</v>
      </c>
      <c r="L1862" s="12">
        <f t="shared" si="177"/>
        <v>41676.70930555556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74"/>
        <v>1.3346666666666667</v>
      </c>
      <c r="R1862" s="8">
        <f t="shared" si="175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57.6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2">
        <f t="shared" si="176"/>
        <v>42000.300243055557</v>
      </c>
      <c r="L1863" s="12">
        <f t="shared" si="177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74"/>
        <v>0</v>
      </c>
      <c r="R1863" s="8" t="e">
        <f t="shared" si="175"/>
        <v>#DIV/0!</v>
      </c>
      <c r="S1863" t="str">
        <f t="shared" si="178"/>
        <v>games</v>
      </c>
      <c r="T1863" t="str">
        <f t="shared" si="179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2">
        <f t="shared" si="176"/>
        <v>42755.492754629631</v>
      </c>
      <c r="L1864" s="12">
        <f t="shared" si="177"/>
        <v>42802.3125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74"/>
        <v>8.0833333333333326E-2</v>
      </c>
      <c r="R1864" s="8">
        <f t="shared" si="175"/>
        <v>90.9375</v>
      </c>
      <c r="S1864" t="str">
        <f t="shared" si="178"/>
        <v>games</v>
      </c>
      <c r="T1864" t="str">
        <f t="shared" si="179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2">
        <f t="shared" si="176"/>
        <v>41772.797280092593</v>
      </c>
      <c r="L1865" s="12">
        <f t="shared" si="177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74"/>
        <v>4.0000000000000001E-3</v>
      </c>
      <c r="R1865" s="8">
        <f t="shared" si="175"/>
        <v>5</v>
      </c>
      <c r="S1865" t="str">
        <f t="shared" si="178"/>
        <v>games</v>
      </c>
      <c r="T1865" t="str">
        <f t="shared" si="179"/>
        <v>mobile games</v>
      </c>
    </row>
    <row r="1866" spans="1:20" ht="57.6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2">
        <f t="shared" si="176"/>
        <v>41733.716435185182</v>
      </c>
      <c r="L1866" s="12">
        <f t="shared" si="177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74"/>
        <v>0.42892307692307691</v>
      </c>
      <c r="R1866" s="8">
        <f t="shared" si="175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2">
        <f t="shared" si="176"/>
        <v>42645.367442129631</v>
      </c>
      <c r="L1867" s="12">
        <f t="shared" si="177"/>
        <v>42680.409108796295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74"/>
        <v>3.6363636363636364E-5</v>
      </c>
      <c r="R1867" s="8">
        <f t="shared" si="175"/>
        <v>2</v>
      </c>
      <c r="S1867" t="str">
        <f t="shared" si="178"/>
        <v>games</v>
      </c>
      <c r="T1867" t="str">
        <f t="shared" si="179"/>
        <v>mobile games</v>
      </c>
    </row>
    <row r="1868" spans="1:20" ht="57.6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2">
        <f t="shared" si="176"/>
        <v>42742.246493055558</v>
      </c>
      <c r="L1868" s="12">
        <f t="shared" si="177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74"/>
        <v>5.0000000000000001E-3</v>
      </c>
      <c r="R1868" s="8">
        <f t="shared" si="175"/>
        <v>62.5</v>
      </c>
      <c r="S1868" t="str">
        <f t="shared" si="178"/>
        <v>games</v>
      </c>
      <c r="T1868" t="str">
        <f t="shared" si="179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2">
        <f t="shared" si="176"/>
        <v>42649.924907407403</v>
      </c>
      <c r="L1869" s="12">
        <f t="shared" si="177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74"/>
        <v>5.0000000000000001E-4</v>
      </c>
      <c r="R1869" s="8">
        <f t="shared" si="175"/>
        <v>10</v>
      </c>
      <c r="S1869" t="str">
        <f t="shared" si="178"/>
        <v>games</v>
      </c>
      <c r="T1869" t="str">
        <f t="shared" si="179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2">
        <f t="shared" si="176"/>
        <v>42328.779224537036</v>
      </c>
      <c r="L1870" s="12">
        <f t="shared" si="177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74"/>
        <v>4.8680000000000001E-2</v>
      </c>
      <c r="R1870" s="8">
        <f t="shared" si="175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2">
        <f t="shared" si="176"/>
        <v>42709.002881944441</v>
      </c>
      <c r="L1871" s="12">
        <f t="shared" si="177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74"/>
        <v>0</v>
      </c>
      <c r="R1871" s="8" t="e">
        <f t="shared" si="175"/>
        <v>#DIV/0!</v>
      </c>
      <c r="S1871" t="str">
        <f t="shared" si="178"/>
        <v>games</v>
      </c>
      <c r="T1871" t="str">
        <f t="shared" si="179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2">
        <f t="shared" si="176"/>
        <v>42371.355729166666</v>
      </c>
      <c r="L1872" s="12">
        <f t="shared" si="177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74"/>
        <v>0.10314285714285715</v>
      </c>
      <c r="R1872" s="8">
        <f t="shared" si="175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57.6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2">
        <f t="shared" si="176"/>
        <v>41923.783576388887</v>
      </c>
      <c r="L1873" s="12">
        <f t="shared" si="177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74"/>
        <v>0.7178461538461538</v>
      </c>
      <c r="R1873" s="8">
        <f t="shared" si="175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57.6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2">
        <f t="shared" si="176"/>
        <v>42155.129652777774</v>
      </c>
      <c r="L1874" s="12">
        <f t="shared" si="177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74"/>
        <v>1.06E-2</v>
      </c>
      <c r="R1874" s="8">
        <f t="shared" si="175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2">
        <f t="shared" si="176"/>
        <v>42164.615856481483</v>
      </c>
      <c r="L1875" s="12">
        <f t="shared" si="177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74"/>
        <v>4.4999999999999997E-3</v>
      </c>
      <c r="R1875" s="8">
        <f t="shared" si="175"/>
        <v>18</v>
      </c>
      <c r="S1875" t="str">
        <f t="shared" si="178"/>
        <v>games</v>
      </c>
      <c r="T1875" t="str">
        <f t="shared" si="179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2">
        <f t="shared" si="176"/>
        <v>42529.969131944439</v>
      </c>
      <c r="L1876" s="12">
        <f t="shared" si="177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74"/>
        <v>1.6249999999999999E-4</v>
      </c>
      <c r="R1876" s="8">
        <f t="shared" si="175"/>
        <v>13</v>
      </c>
      <c r="S1876" t="str">
        <f t="shared" si="178"/>
        <v>games</v>
      </c>
      <c r="T1876" t="str">
        <f t="shared" si="179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2">
        <f t="shared" si="176"/>
        <v>42528.899398148147</v>
      </c>
      <c r="L1877" s="12">
        <f t="shared" si="177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74"/>
        <v>5.1000000000000004E-3</v>
      </c>
      <c r="R1877" s="8">
        <f t="shared" si="175"/>
        <v>17</v>
      </c>
      <c r="S1877" t="str">
        <f t="shared" si="178"/>
        <v>games</v>
      </c>
      <c r="T1877" t="str">
        <f t="shared" si="179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2">
        <f t="shared" si="176"/>
        <v>41776.284780092596</v>
      </c>
      <c r="L1878" s="12">
        <f t="shared" si="177"/>
        <v>41806.284780092596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74"/>
        <v>0</v>
      </c>
      <c r="R1878" s="8" t="e">
        <f t="shared" si="175"/>
        <v>#DIV/0!</v>
      </c>
      <c r="S1878" t="str">
        <f t="shared" si="178"/>
        <v>games</v>
      </c>
      <c r="T1878" t="str">
        <f t="shared" si="179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2">
        <f t="shared" si="176"/>
        <v>42035.029224537036</v>
      </c>
      <c r="L1879" s="12">
        <f t="shared" si="177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74"/>
        <v>0</v>
      </c>
      <c r="R1879" s="8" t="e">
        <f t="shared" si="175"/>
        <v>#DIV/0!</v>
      </c>
      <c r="S1879" t="str">
        <f t="shared" si="178"/>
        <v>games</v>
      </c>
      <c r="T1879" t="str">
        <f t="shared" si="179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2">
        <f t="shared" si="176"/>
        <v>41773.008738425924</v>
      </c>
      <c r="L1880" s="12">
        <f t="shared" si="177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74"/>
        <v>0</v>
      </c>
      <c r="R1880" s="8" t="e">
        <f t="shared" si="175"/>
        <v>#DIV/0!</v>
      </c>
      <c r="S1880" t="str">
        <f t="shared" si="178"/>
        <v>games</v>
      </c>
      <c r="T1880" t="str">
        <f t="shared" si="179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2">
        <f t="shared" si="176"/>
        <v>42413.649641203709</v>
      </c>
      <c r="L1881" s="12">
        <f t="shared" si="177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74"/>
        <v>1.1999999999999999E-3</v>
      </c>
      <c r="R1881" s="8">
        <f t="shared" si="175"/>
        <v>3</v>
      </c>
      <c r="S1881" t="str">
        <f t="shared" si="178"/>
        <v>games</v>
      </c>
      <c r="T1881" t="str">
        <f t="shared" si="179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2">
        <f t="shared" si="176"/>
        <v>42430.566898148143</v>
      </c>
      <c r="L1882" s="12">
        <f t="shared" si="177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74"/>
        <v>0.20080000000000001</v>
      </c>
      <c r="R1882" s="8">
        <f t="shared" si="175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2">
        <f t="shared" si="176"/>
        <v>42043.152650462958</v>
      </c>
      <c r="L1883" s="12">
        <f t="shared" si="177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74"/>
        <v>1.726845</v>
      </c>
      <c r="R1883" s="8">
        <f t="shared" si="175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57.6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2">
        <f t="shared" si="176"/>
        <v>41067.949212962965</v>
      </c>
      <c r="L1884" s="12">
        <f t="shared" si="177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74"/>
        <v>1.008955223880597</v>
      </c>
      <c r="R1884" s="8">
        <f t="shared" si="175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2">
        <f t="shared" si="176"/>
        <v>40977.948009259257</v>
      </c>
      <c r="L1885" s="12">
        <f t="shared" si="177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74"/>
        <v>1.0480480480480481</v>
      </c>
      <c r="R1885" s="8">
        <f t="shared" si="175"/>
        <v>32.71875</v>
      </c>
      <c r="S1885" t="str">
        <f t="shared" si="178"/>
        <v>music</v>
      </c>
      <c r="T1885" t="str">
        <f t="shared" si="179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2">
        <f t="shared" si="176"/>
        <v>41205.198321759257</v>
      </c>
      <c r="L1886" s="12">
        <f t="shared" si="177"/>
        <v>41240.5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74"/>
        <v>1.351</v>
      </c>
      <c r="R1886" s="8">
        <f t="shared" si="175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2">
        <f t="shared" si="176"/>
        <v>41099.093865740739</v>
      </c>
      <c r="L1887" s="12">
        <f t="shared" si="177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74"/>
        <v>1.1632786885245903</v>
      </c>
      <c r="R1887" s="8">
        <f t="shared" si="175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2">
        <f t="shared" si="176"/>
        <v>41925.906689814816</v>
      </c>
      <c r="L1888" s="12">
        <f t="shared" si="177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74"/>
        <v>1.0208333333333333</v>
      </c>
      <c r="R1888" s="8">
        <f t="shared" si="175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2">
        <f t="shared" si="176"/>
        <v>42323.800138888888</v>
      </c>
      <c r="L1889" s="12">
        <f t="shared" si="177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74"/>
        <v>1.1116666666666666</v>
      </c>
      <c r="R1889" s="8">
        <f t="shared" si="175"/>
        <v>416.875</v>
      </c>
      <c r="S1889" t="str">
        <f t="shared" si="178"/>
        <v>music</v>
      </c>
      <c r="T1889" t="str">
        <f t="shared" si="179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2">
        <f t="shared" si="176"/>
        <v>40299.239953703705</v>
      </c>
      <c r="L1890" s="12">
        <f t="shared" si="177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74"/>
        <v>1.6608000000000001</v>
      </c>
      <c r="R1890" s="8">
        <f t="shared" si="175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2">
        <f t="shared" si="176"/>
        <v>41299.793356481481</v>
      </c>
      <c r="L1891" s="12">
        <f t="shared" si="177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74"/>
        <v>1.0660000000000001</v>
      </c>
      <c r="R1891" s="8">
        <f t="shared" si="175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2">
        <f t="shared" si="176"/>
        <v>41228.786203703705</v>
      </c>
      <c r="L1892" s="12">
        <f t="shared" si="177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74"/>
        <v>1.4458441666666668</v>
      </c>
      <c r="R1892" s="8">
        <f t="shared" si="175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2">
        <f t="shared" si="176"/>
        <v>40335.798078703701</v>
      </c>
      <c r="L1893" s="12">
        <f t="shared" si="177"/>
        <v>40381.25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74"/>
        <v>1.0555000000000001</v>
      </c>
      <c r="R1893" s="8">
        <f t="shared" si="175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2">
        <f t="shared" si="176"/>
        <v>40671.637511574074</v>
      </c>
      <c r="L1894" s="12">
        <f t="shared" si="177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74"/>
        <v>1.3660000000000001</v>
      </c>
      <c r="R1894" s="8">
        <f t="shared" si="175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2">
        <f t="shared" si="176"/>
        <v>40632.94195601852</v>
      </c>
      <c r="L1895" s="12">
        <f t="shared" si="177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74"/>
        <v>1.04</v>
      </c>
      <c r="R1895" s="8">
        <f t="shared" si="175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2">
        <f t="shared" si="176"/>
        <v>40920.90489583333</v>
      </c>
      <c r="L1896" s="12">
        <f t="shared" si="177"/>
        <v>40951.90489583333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74"/>
        <v>1.145</v>
      </c>
      <c r="R1896" s="8">
        <f t="shared" si="175"/>
        <v>57.25</v>
      </c>
      <c r="S1896" t="str">
        <f t="shared" si="178"/>
        <v>music</v>
      </c>
      <c r="T1896" t="str">
        <f t="shared" si="179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2">
        <f t="shared" si="176"/>
        <v>42267.746782407412</v>
      </c>
      <c r="L1897" s="12">
        <f t="shared" si="177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74"/>
        <v>1.0171957671957672</v>
      </c>
      <c r="R1897" s="8">
        <f t="shared" si="175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2">
        <f t="shared" si="176"/>
        <v>40981.710243055553</v>
      </c>
      <c r="L1898" s="12">
        <f t="shared" si="177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74"/>
        <v>1.2394678492239468</v>
      </c>
      <c r="R1898" s="8">
        <f t="shared" si="175"/>
        <v>43</v>
      </c>
      <c r="S1898" t="str">
        <f t="shared" si="178"/>
        <v>music</v>
      </c>
      <c r="T1898" t="str">
        <f t="shared" si="179"/>
        <v>indie rock</v>
      </c>
    </row>
    <row r="1899" spans="1:20" ht="57.6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2">
        <f t="shared" si="176"/>
        <v>41680.583402777775</v>
      </c>
      <c r="L1899" s="12">
        <f t="shared" si="177"/>
        <v>41702.875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74"/>
        <v>1.0245669291338582</v>
      </c>
      <c r="R1899" s="8">
        <f t="shared" si="175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2">
        <f t="shared" si="176"/>
        <v>42366.192974537036</v>
      </c>
      <c r="L1900" s="12">
        <f t="shared" si="177"/>
        <v>42401.75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74"/>
        <v>1.4450000000000001</v>
      </c>
      <c r="R1900" s="8">
        <f t="shared" si="175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57.6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2">
        <f t="shared" si="176"/>
        <v>42058.941736111112</v>
      </c>
      <c r="L1901" s="12">
        <f t="shared" si="177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74"/>
        <v>1.3333333333333333</v>
      </c>
      <c r="R1901" s="8">
        <f t="shared" si="175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2">
        <f t="shared" si="176"/>
        <v>41160.871886574074</v>
      </c>
      <c r="L1902" s="12">
        <f t="shared" si="177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74"/>
        <v>1.0936440000000001</v>
      </c>
      <c r="R1902" s="8">
        <f t="shared" si="175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2">
        <f t="shared" si="176"/>
        <v>42116.54315972222</v>
      </c>
      <c r="L1903" s="12">
        <f t="shared" si="177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74"/>
        <v>2.696969696969697E-2</v>
      </c>
      <c r="R1903" s="8">
        <f t="shared" si="175"/>
        <v>106.8</v>
      </c>
      <c r="S1903" t="str">
        <f t="shared" si="178"/>
        <v>technology</v>
      </c>
      <c r="T1903" t="str">
        <f t="shared" si="179"/>
        <v>gadgets</v>
      </c>
    </row>
    <row r="1904" spans="1:20" ht="57.6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2">
        <f t="shared" si="176"/>
        <v>42037.789895833332</v>
      </c>
      <c r="L1904" s="12">
        <f t="shared" si="177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74"/>
        <v>1.2E-2</v>
      </c>
      <c r="R1904" s="8">
        <f t="shared" si="175"/>
        <v>4</v>
      </c>
      <c r="S1904" t="str">
        <f t="shared" si="178"/>
        <v>technology</v>
      </c>
      <c r="T1904" t="str">
        <f t="shared" si="179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2">
        <f t="shared" si="176"/>
        <v>42702.770729166667</v>
      </c>
      <c r="L1905" s="12">
        <f t="shared" si="177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74"/>
        <v>0.46600000000000003</v>
      </c>
      <c r="R1905" s="8">
        <f t="shared" si="175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2">
        <f t="shared" si="176"/>
        <v>42326.685428240744</v>
      </c>
      <c r="L1906" s="12">
        <f t="shared" si="177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74"/>
        <v>1E-3</v>
      </c>
      <c r="R1906" s="8">
        <f t="shared" si="175"/>
        <v>25</v>
      </c>
      <c r="S1906" t="str">
        <f t="shared" si="178"/>
        <v>technology</v>
      </c>
      <c r="T1906" t="str">
        <f t="shared" si="179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2">
        <f t="shared" si="176"/>
        <v>41859.925856481481</v>
      </c>
      <c r="L1907" s="12">
        <f t="shared" si="177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74"/>
        <v>1.6800000000000001E-3</v>
      </c>
      <c r="R1907" s="8">
        <f t="shared" si="175"/>
        <v>10.5</v>
      </c>
      <c r="S1907" t="str">
        <f t="shared" si="178"/>
        <v>technology</v>
      </c>
      <c r="T1907" t="str">
        <f t="shared" si="179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2">
        <f t="shared" si="176"/>
        <v>42514.671099537038</v>
      </c>
      <c r="L1908" s="12">
        <f t="shared" si="177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74"/>
        <v>0.42759999999999998</v>
      </c>
      <c r="R1908" s="8">
        <f t="shared" si="175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2">
        <f t="shared" si="176"/>
        <v>41767.587094907409</v>
      </c>
      <c r="L1909" s="12">
        <f t="shared" si="177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74"/>
        <v>2.8333333333333335E-3</v>
      </c>
      <c r="R1909" s="8">
        <f t="shared" si="175"/>
        <v>21.25</v>
      </c>
      <c r="S1909" t="str">
        <f t="shared" si="178"/>
        <v>technology</v>
      </c>
      <c r="T1909" t="str">
        <f t="shared" si="179"/>
        <v>gadgets</v>
      </c>
    </row>
    <row r="1910" spans="1:20" ht="57.6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2">
        <f t="shared" si="176"/>
        <v>42703.917824074073</v>
      </c>
      <c r="L1910" s="12">
        <f t="shared" si="177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74"/>
        <v>1.7319999999999999E-2</v>
      </c>
      <c r="R1910" s="8">
        <f t="shared" si="175"/>
        <v>108.25</v>
      </c>
      <c r="S1910" t="str">
        <f t="shared" si="178"/>
        <v>technology</v>
      </c>
      <c r="T1910" t="str">
        <f t="shared" si="179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2">
        <f t="shared" si="176"/>
        <v>41905.429155092592</v>
      </c>
      <c r="L1911" s="12">
        <f t="shared" si="177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74"/>
        <v>0.14111428571428572</v>
      </c>
      <c r="R1911" s="8">
        <f t="shared" si="175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2">
        <f t="shared" si="176"/>
        <v>42264.963159722218</v>
      </c>
      <c r="L1912" s="12">
        <f t="shared" si="177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74"/>
        <v>0.39395294117647056</v>
      </c>
      <c r="R1912" s="8">
        <f t="shared" si="175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2">
        <f t="shared" si="176"/>
        <v>41830.033958333333</v>
      </c>
      <c r="L1913" s="12">
        <f t="shared" si="177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74"/>
        <v>2.3529411764705883E-4</v>
      </c>
      <c r="R1913" s="8">
        <f t="shared" si="175"/>
        <v>10</v>
      </c>
      <c r="S1913" t="str">
        <f t="shared" si="178"/>
        <v>technology</v>
      </c>
      <c r="T1913" t="str">
        <f t="shared" si="179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2">
        <f t="shared" si="176"/>
        <v>42129.226388888885</v>
      </c>
      <c r="L1914" s="12">
        <f t="shared" si="177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74"/>
        <v>0.59299999999999997</v>
      </c>
      <c r="R1914" s="8">
        <f t="shared" si="175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2">
        <f t="shared" si="176"/>
        <v>41890.511319444442</v>
      </c>
      <c r="L1915" s="12">
        <f t="shared" si="177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74"/>
        <v>1.3270833333333334E-2</v>
      </c>
      <c r="R1915" s="8">
        <f t="shared" si="175"/>
        <v>24.5</v>
      </c>
      <c r="S1915" t="str">
        <f t="shared" si="178"/>
        <v>technology</v>
      </c>
      <c r="T1915" t="str">
        <f t="shared" si="179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2">
        <f t="shared" si="176"/>
        <v>41929.174456018518</v>
      </c>
      <c r="L1916" s="12">
        <f t="shared" si="177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74"/>
        <v>9.0090090090090086E-2</v>
      </c>
      <c r="R1916" s="8">
        <f t="shared" si="175"/>
        <v>30</v>
      </c>
      <c r="S1916" t="str">
        <f t="shared" si="178"/>
        <v>technology</v>
      </c>
      <c r="T1916" t="str">
        <f t="shared" si="179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2">
        <f t="shared" si="176"/>
        <v>41864.04886574074</v>
      </c>
      <c r="L1917" s="12">
        <f t="shared" si="177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74"/>
        <v>1.6E-2</v>
      </c>
      <c r="R1917" s="8">
        <f t="shared" si="175"/>
        <v>2</v>
      </c>
      <c r="S1917" t="str">
        <f t="shared" si="178"/>
        <v>technology</v>
      </c>
      <c r="T1917" t="str">
        <f t="shared" si="179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2">
        <f t="shared" si="176"/>
        <v>42656.717303240745</v>
      </c>
      <c r="L1918" s="12">
        <f t="shared" si="177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74"/>
        <v>5.1000000000000004E-3</v>
      </c>
      <c r="R1918" s="8">
        <f t="shared" si="175"/>
        <v>17</v>
      </c>
      <c r="S1918" t="str">
        <f t="shared" si="178"/>
        <v>technology</v>
      </c>
      <c r="T1918" t="str">
        <f t="shared" si="179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2">
        <f t="shared" si="176"/>
        <v>42746.270057870366</v>
      </c>
      <c r="L1919" s="12">
        <f t="shared" si="177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74"/>
        <v>0.52570512820512816</v>
      </c>
      <c r="R1919" s="8">
        <f t="shared" si="175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2">
        <f t="shared" si="176"/>
        <v>41828.789942129632</v>
      </c>
      <c r="L1920" s="12">
        <f t="shared" si="177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74"/>
        <v>1.04E-2</v>
      </c>
      <c r="R1920" s="8">
        <f t="shared" si="175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57.6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2">
        <f t="shared" si="176"/>
        <v>42113.875567129631</v>
      </c>
      <c r="L1921" s="12">
        <f t="shared" si="177"/>
        <v>42143.875567129631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74"/>
        <v>0.47399999999999998</v>
      </c>
      <c r="R1921" s="8">
        <f t="shared" si="175"/>
        <v>29.625</v>
      </c>
      <c r="S1921" t="str">
        <f t="shared" si="178"/>
        <v>technology</v>
      </c>
      <c r="T1921" t="str">
        <f t="shared" si="179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2">
        <f t="shared" si="176"/>
        <v>42270.875706018516</v>
      </c>
      <c r="L1922" s="12">
        <f t="shared" si="177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ref="Q1922:Q1985" si="180">E1922/D1922</f>
        <v>0.43030000000000002</v>
      </c>
      <c r="R1922" s="8">
        <f t="shared" ref="R1922:R1985" si="181">E1922/N1922</f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2">
        <f t="shared" ref="K1923:K1986" si="182">(J1923/86400)+DATE(1970,1,1)</f>
        <v>41074.221562500003</v>
      </c>
      <c r="L1923" s="12">
        <f t="shared" ref="L1923:L1986" si="183">(I1923/86400)+DATE(1970,1,1)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si="180"/>
        <v>1.3680000000000001</v>
      </c>
      <c r="R1923" s="8">
        <f t="shared" si="181"/>
        <v>54</v>
      </c>
      <c r="S1923" t="str">
        <f t="shared" ref="S1923:S1986" si="184">LEFT(P1923,FIND("/",P1923)-1)</f>
        <v>music</v>
      </c>
      <c r="T1923" t="str">
        <f t="shared" ref="T1923:T1986" si="185">RIGHT(P1923,LEN(P1923)-FIND("/",P1923))</f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2">
        <f t="shared" si="182"/>
        <v>41590.255868055552</v>
      </c>
      <c r="L1924" s="12">
        <f t="shared" si="183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80"/>
        <v>1.1555</v>
      </c>
      <c r="R1924" s="8">
        <f t="shared" si="181"/>
        <v>36.109375</v>
      </c>
      <c r="S1924" t="str">
        <f t="shared" si="184"/>
        <v>music</v>
      </c>
      <c r="T1924" t="str">
        <f t="shared" si="185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2">
        <f t="shared" si="182"/>
        <v>40772.848749999997</v>
      </c>
      <c r="L1925" s="12">
        <f t="shared" si="183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80"/>
        <v>2.4079999999999999</v>
      </c>
      <c r="R1925" s="8">
        <f t="shared" si="181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2">
        <f t="shared" si="182"/>
        <v>41626.761053240742</v>
      </c>
      <c r="L1926" s="12">
        <f t="shared" si="183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80"/>
        <v>1.1439999999999999</v>
      </c>
      <c r="R1926" s="8">
        <f t="shared" si="181"/>
        <v>104</v>
      </c>
      <c r="S1926" t="str">
        <f t="shared" si="184"/>
        <v>music</v>
      </c>
      <c r="T1926" t="str">
        <f t="shared" si="185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2">
        <f t="shared" si="182"/>
        <v>41535.90148148148</v>
      </c>
      <c r="L1927" s="12">
        <f t="shared" si="183"/>
        <v>41558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80"/>
        <v>1.1033333333333333</v>
      </c>
      <c r="R1927" s="8">
        <f t="shared" si="181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2">
        <f t="shared" si="182"/>
        <v>40456.954351851848</v>
      </c>
      <c r="L1928" s="12">
        <f t="shared" si="183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80"/>
        <v>1.9537933333333333</v>
      </c>
      <c r="R1928" s="8">
        <f t="shared" si="181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2">
        <f t="shared" si="182"/>
        <v>40960.861562500002</v>
      </c>
      <c r="L1929" s="12">
        <f t="shared" si="183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80"/>
        <v>1.0333333333333334</v>
      </c>
      <c r="R1929" s="8">
        <f t="shared" si="181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2">
        <f t="shared" si="182"/>
        <v>41371.6480787037</v>
      </c>
      <c r="L1930" s="12">
        <f t="shared" si="183"/>
        <v>41401.6480787037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80"/>
        <v>1.031372549019608</v>
      </c>
      <c r="R1930" s="8">
        <f t="shared" si="181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2">
        <f t="shared" si="182"/>
        <v>40687.021597222221</v>
      </c>
      <c r="L1931" s="12">
        <f t="shared" si="183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80"/>
        <v>1.003125</v>
      </c>
      <c r="R1931" s="8">
        <f t="shared" si="181"/>
        <v>42.8</v>
      </c>
      <c r="S1931" t="str">
        <f t="shared" si="184"/>
        <v>music</v>
      </c>
      <c r="T1931" t="str">
        <f t="shared" si="185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2">
        <f t="shared" si="182"/>
        <v>41402.558819444443</v>
      </c>
      <c r="L1932" s="12">
        <f t="shared" si="183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80"/>
        <v>1.27</v>
      </c>
      <c r="R1932" s="8">
        <f t="shared" si="181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2">
        <f t="shared" si="182"/>
        <v>41037.892465277779</v>
      </c>
      <c r="L1933" s="12">
        <f t="shared" si="183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80"/>
        <v>1.20601</v>
      </c>
      <c r="R1933" s="8">
        <f t="shared" si="181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2">
        <f t="shared" si="182"/>
        <v>40911.809872685189</v>
      </c>
      <c r="L1934" s="12">
        <f t="shared" si="183"/>
        <v>40932.809872685189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80"/>
        <v>1.0699047619047619</v>
      </c>
      <c r="R1934" s="8">
        <f t="shared" si="181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2">
        <f t="shared" si="182"/>
        <v>41879.130868055552</v>
      </c>
      <c r="L1935" s="12">
        <f t="shared" si="183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80"/>
        <v>1.7243333333333333</v>
      </c>
      <c r="R1935" s="8">
        <f t="shared" si="181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2">
        <f t="shared" si="182"/>
        <v>40865.867141203707</v>
      </c>
      <c r="L1936" s="12">
        <f t="shared" si="183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80"/>
        <v>1.2362</v>
      </c>
      <c r="R1936" s="8">
        <f t="shared" si="181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57.6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2">
        <f t="shared" si="182"/>
        <v>41773.932534722218</v>
      </c>
      <c r="L1937" s="12">
        <f t="shared" si="183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80"/>
        <v>1.0840000000000001</v>
      </c>
      <c r="R1937" s="8">
        <f t="shared" si="181"/>
        <v>54.2</v>
      </c>
      <c r="S1937" t="str">
        <f t="shared" si="184"/>
        <v>music</v>
      </c>
      <c r="T1937" t="str">
        <f t="shared" si="185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2">
        <f t="shared" si="182"/>
        <v>40852.889699074076</v>
      </c>
      <c r="L1938" s="12">
        <f t="shared" si="183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80"/>
        <v>1.1652013333333333</v>
      </c>
      <c r="R1938" s="8">
        <f t="shared" si="181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2">
        <f t="shared" si="182"/>
        <v>41059.118993055556</v>
      </c>
      <c r="L1939" s="12">
        <f t="shared" si="183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80"/>
        <v>1.8724499999999999</v>
      </c>
      <c r="R1939" s="8">
        <f t="shared" si="181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2">
        <f t="shared" si="182"/>
        <v>41426.259618055556</v>
      </c>
      <c r="L1940" s="12">
        <f t="shared" si="183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80"/>
        <v>1.1593333333333333</v>
      </c>
      <c r="R1940" s="8">
        <f t="shared" si="181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2">
        <f t="shared" si="182"/>
        <v>41313.985046296293</v>
      </c>
      <c r="L1941" s="12">
        <f t="shared" si="183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80"/>
        <v>1.107</v>
      </c>
      <c r="R1941" s="8">
        <f t="shared" si="181"/>
        <v>115.3125</v>
      </c>
      <c r="S1941" t="str">
        <f t="shared" si="184"/>
        <v>music</v>
      </c>
      <c r="T1941" t="str">
        <f t="shared" si="185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2">
        <f t="shared" si="182"/>
        <v>40670.507326388892</v>
      </c>
      <c r="L1942" s="12">
        <f t="shared" si="183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80"/>
        <v>1.7092307692307693</v>
      </c>
      <c r="R1942" s="8">
        <f t="shared" si="181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2">
        <f t="shared" si="182"/>
        <v>41744.290868055556</v>
      </c>
      <c r="L1943" s="12">
        <f t="shared" si="183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80"/>
        <v>1.2611835600000001</v>
      </c>
      <c r="R1943" s="8">
        <f t="shared" si="181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2">
        <f t="shared" si="182"/>
        <v>40638.828009259261</v>
      </c>
      <c r="L1944" s="12">
        <f t="shared" si="183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80"/>
        <v>1.3844033333333334</v>
      </c>
      <c r="R1944" s="8">
        <f t="shared" si="181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2">
        <f t="shared" si="182"/>
        <v>42548.269861111112</v>
      </c>
      <c r="L1945" s="12">
        <f t="shared" si="183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80"/>
        <v>17.052499999999998</v>
      </c>
      <c r="R1945" s="8">
        <f t="shared" si="181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57.6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2">
        <f t="shared" si="182"/>
        <v>41730.584374999999</v>
      </c>
      <c r="L1946" s="12">
        <f t="shared" si="183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80"/>
        <v>7.8805550000000002</v>
      </c>
      <c r="R1946" s="8">
        <f t="shared" si="181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2">
        <f t="shared" si="182"/>
        <v>42157.251828703702</v>
      </c>
      <c r="L1947" s="12">
        <f t="shared" si="183"/>
        <v>42197.251828703702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80"/>
        <v>3.4801799999999998</v>
      </c>
      <c r="R1947" s="8">
        <f t="shared" si="181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57.6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2">
        <f t="shared" si="182"/>
        <v>41689.150011574078</v>
      </c>
      <c r="L1948" s="12">
        <f t="shared" si="183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80"/>
        <v>1.4974666666666667</v>
      </c>
      <c r="R1948" s="8">
        <f t="shared" si="181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2">
        <f t="shared" si="182"/>
        <v>40102.918055555558</v>
      </c>
      <c r="L1949" s="12">
        <f t="shared" si="183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80"/>
        <v>1.0063375000000001</v>
      </c>
      <c r="R1949" s="8">
        <f t="shared" si="181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2">
        <f t="shared" si="182"/>
        <v>42473.604270833333</v>
      </c>
      <c r="L1950" s="12">
        <f t="shared" si="183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80"/>
        <v>8.0021100000000001</v>
      </c>
      <c r="R1950" s="8">
        <f t="shared" si="181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2">
        <f t="shared" si="182"/>
        <v>41800.423043981486</v>
      </c>
      <c r="L1951" s="12">
        <f t="shared" si="183"/>
        <v>41830.423043981486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80"/>
        <v>1.0600260000000001</v>
      </c>
      <c r="R1951" s="8">
        <f t="shared" si="181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2">
        <f t="shared" si="182"/>
        <v>40624.181400462963</v>
      </c>
      <c r="L1952" s="12">
        <f t="shared" si="183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80"/>
        <v>2.0051866666666669</v>
      </c>
      <c r="R1952" s="8">
        <f t="shared" si="181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2">
        <f t="shared" si="182"/>
        <v>42651.420567129629</v>
      </c>
      <c r="L1953" s="12">
        <f t="shared" si="183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80"/>
        <v>2.1244399999999999</v>
      </c>
      <c r="R1953" s="8">
        <f t="shared" si="181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2">
        <f t="shared" si="182"/>
        <v>41526.60665509259</v>
      </c>
      <c r="L1954" s="12">
        <f t="shared" si="183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80"/>
        <v>1.9847237142857144</v>
      </c>
      <c r="R1954" s="8">
        <f t="shared" si="181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2">
        <f t="shared" si="182"/>
        <v>40941.199826388889</v>
      </c>
      <c r="L1955" s="12">
        <f t="shared" si="183"/>
        <v>40970.125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80"/>
        <v>2.2594666666666665</v>
      </c>
      <c r="R1955" s="8">
        <f t="shared" si="181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2">
        <f t="shared" si="182"/>
        <v>42394.580740740741</v>
      </c>
      <c r="L1956" s="12">
        <f t="shared" si="183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80"/>
        <v>6.9894800000000004</v>
      </c>
      <c r="R1956" s="8">
        <f t="shared" si="181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57.6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2">
        <f t="shared" si="182"/>
        <v>41020.271770833337</v>
      </c>
      <c r="L1957" s="12">
        <f t="shared" si="183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80"/>
        <v>3.9859528571428569</v>
      </c>
      <c r="R1957" s="8">
        <f t="shared" si="181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2">
        <f t="shared" si="182"/>
        <v>42067.923668981486</v>
      </c>
      <c r="L1958" s="12">
        <f t="shared" si="183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80"/>
        <v>2.9403333333333332</v>
      </c>
      <c r="R1958" s="8">
        <f t="shared" si="181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2">
        <f t="shared" si="182"/>
        <v>41179.098530092597</v>
      </c>
      <c r="L1959" s="12">
        <f t="shared" si="183"/>
        <v>41209.098530092597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80"/>
        <v>1.6750470000000002</v>
      </c>
      <c r="R1959" s="8">
        <f t="shared" si="181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2">
        <f t="shared" si="182"/>
        <v>41326.987974537034</v>
      </c>
      <c r="L1960" s="12">
        <f t="shared" si="183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80"/>
        <v>14.355717142857143</v>
      </c>
      <c r="R1960" s="8">
        <f t="shared" si="181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2">
        <f t="shared" si="182"/>
        <v>41871.845601851848</v>
      </c>
      <c r="L1961" s="12">
        <f t="shared" si="183"/>
        <v>41913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80"/>
        <v>1.5673440000000001</v>
      </c>
      <c r="R1961" s="8">
        <f t="shared" si="181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2">
        <f t="shared" si="182"/>
        <v>41964.362743055557</v>
      </c>
      <c r="L1962" s="12">
        <f t="shared" si="183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80"/>
        <v>1.1790285714285715</v>
      </c>
      <c r="R1962" s="8">
        <f t="shared" si="181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2">
        <f t="shared" si="182"/>
        <v>41148.194641203707</v>
      </c>
      <c r="L1963" s="12">
        <f t="shared" si="183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80"/>
        <v>11.053811999999999</v>
      </c>
      <c r="R1963" s="8">
        <f t="shared" si="181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2">
        <f t="shared" si="182"/>
        <v>41742.780509259261</v>
      </c>
      <c r="L1964" s="12">
        <f t="shared" si="183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80"/>
        <v>1.9292499999999999</v>
      </c>
      <c r="R1964" s="8">
        <f t="shared" si="181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57.6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2">
        <f t="shared" si="182"/>
        <v>41863.429791666669</v>
      </c>
      <c r="L1965" s="12">
        <f t="shared" si="183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80"/>
        <v>1.268842105263158</v>
      </c>
      <c r="R1965" s="8">
        <f t="shared" si="181"/>
        <v>117.6</v>
      </c>
      <c r="S1965" t="str">
        <f t="shared" si="184"/>
        <v>technology</v>
      </c>
      <c r="T1965" t="str">
        <f t="shared" si="185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2">
        <f t="shared" si="182"/>
        <v>42452.272824074069</v>
      </c>
      <c r="L1966" s="12">
        <f t="shared" si="183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80"/>
        <v>2.5957748878923765</v>
      </c>
      <c r="R1966" s="8">
        <f t="shared" si="181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2">
        <f t="shared" si="182"/>
        <v>40898.089236111111</v>
      </c>
      <c r="L1967" s="12">
        <f t="shared" si="183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80"/>
        <v>2.6227999999999998</v>
      </c>
      <c r="R1967" s="8">
        <f t="shared" si="181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57.6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2">
        <f t="shared" si="182"/>
        <v>41835.540486111109</v>
      </c>
      <c r="L1968" s="12">
        <f t="shared" si="183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80"/>
        <v>2.0674309000000002</v>
      </c>
      <c r="R1968" s="8">
        <f t="shared" si="181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2">
        <f t="shared" si="182"/>
        <v>41730.663530092592</v>
      </c>
      <c r="L1969" s="12">
        <f t="shared" si="183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80"/>
        <v>3.7012999999999998</v>
      </c>
      <c r="R1969" s="8">
        <f t="shared" si="181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2">
        <f t="shared" si="182"/>
        <v>42676.586979166663</v>
      </c>
      <c r="L1970" s="12">
        <f t="shared" si="183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80"/>
        <v>2.8496600000000001</v>
      </c>
      <c r="R1970" s="8">
        <f t="shared" si="181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57.6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2">
        <f t="shared" si="182"/>
        <v>42557.792453703703</v>
      </c>
      <c r="L1971" s="12">
        <f t="shared" si="183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80"/>
        <v>5.7907999999999999</v>
      </c>
      <c r="R1971" s="8">
        <f t="shared" si="181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2">
        <f t="shared" si="182"/>
        <v>41324.193298611113</v>
      </c>
      <c r="L1972" s="12">
        <f t="shared" si="183"/>
        <v>41384.151631944442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80"/>
        <v>11.318</v>
      </c>
      <c r="R1972" s="8">
        <f t="shared" si="181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2">
        <f t="shared" si="182"/>
        <v>41561.500706018516</v>
      </c>
      <c r="L1973" s="12">
        <f t="shared" si="183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80"/>
        <v>2.6302771750000002</v>
      </c>
      <c r="R1973" s="8">
        <f t="shared" si="181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2">
        <f t="shared" si="182"/>
        <v>41201.012083333335</v>
      </c>
      <c r="L1974" s="12">
        <f t="shared" si="183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80"/>
        <v>6.7447999999999997</v>
      </c>
      <c r="R1974" s="8">
        <f t="shared" si="181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57.6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2">
        <f t="shared" si="182"/>
        <v>42549.722962962958</v>
      </c>
      <c r="L1975" s="12">
        <f t="shared" si="183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80"/>
        <v>2.5683081313131315</v>
      </c>
      <c r="R1975" s="8">
        <f t="shared" si="181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57.6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2">
        <f t="shared" si="182"/>
        <v>41445.334131944444</v>
      </c>
      <c r="L1976" s="12">
        <f t="shared" si="183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80"/>
        <v>3.7549600000000001</v>
      </c>
      <c r="R1976" s="8">
        <f t="shared" si="181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2">
        <f t="shared" si="182"/>
        <v>41313.755219907405</v>
      </c>
      <c r="L1977" s="12">
        <f t="shared" si="183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80"/>
        <v>2.0870837499999997</v>
      </c>
      <c r="R1977" s="8">
        <f t="shared" si="181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2">
        <f t="shared" si="182"/>
        <v>41438.899594907409</v>
      </c>
      <c r="L1978" s="12">
        <f t="shared" si="183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80"/>
        <v>3.4660000000000002</v>
      </c>
      <c r="R1978" s="8">
        <f t="shared" si="181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2">
        <f t="shared" si="182"/>
        <v>42311.216898148152</v>
      </c>
      <c r="L1979" s="12">
        <f t="shared" si="183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80"/>
        <v>4.0232999999999999</v>
      </c>
      <c r="R1979" s="8">
        <f t="shared" si="181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57.6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2">
        <f t="shared" si="182"/>
        <v>41039.225601851853</v>
      </c>
      <c r="L1980" s="12">
        <f t="shared" si="183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80"/>
        <v>10.2684514</v>
      </c>
      <c r="R1980" s="8">
        <f t="shared" si="181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2">
        <f t="shared" si="182"/>
        <v>42290.460023148145</v>
      </c>
      <c r="L1981" s="12">
        <f t="shared" si="183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80"/>
        <v>1.14901155</v>
      </c>
      <c r="R1981" s="8">
        <f t="shared" si="181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2">
        <f t="shared" si="182"/>
        <v>42423.542384259257</v>
      </c>
      <c r="L1982" s="12">
        <f t="shared" si="183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80"/>
        <v>3.5482402000000004</v>
      </c>
      <c r="R1982" s="8">
        <f t="shared" si="181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2">
        <f t="shared" si="182"/>
        <v>41799.725289351853</v>
      </c>
      <c r="L1983" s="12">
        <f t="shared" si="183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80"/>
        <v>5.0799999999999998E-2</v>
      </c>
      <c r="R1983" s="8">
        <f t="shared" si="181"/>
        <v>31.75</v>
      </c>
      <c r="S1983" t="str">
        <f t="shared" si="184"/>
        <v>photography</v>
      </c>
      <c r="T1983" t="str">
        <f t="shared" si="185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2">
        <f t="shared" si="182"/>
        <v>42678.586655092593</v>
      </c>
      <c r="L1984" s="12">
        <f t="shared" si="183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80"/>
        <v>0</v>
      </c>
      <c r="R1984" s="8" t="e">
        <f t="shared" si="181"/>
        <v>#DIV/0!</v>
      </c>
      <c r="S1984" t="str">
        <f t="shared" si="184"/>
        <v>photography</v>
      </c>
      <c r="T1984" t="str">
        <f t="shared" si="185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2">
        <f t="shared" si="182"/>
        <v>42593.011782407411</v>
      </c>
      <c r="L1985" s="12">
        <f t="shared" si="183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80"/>
        <v>4.2999999999999997E-2</v>
      </c>
      <c r="R1985" s="8">
        <f t="shared" si="181"/>
        <v>88.6875</v>
      </c>
      <c r="S1985" t="str">
        <f t="shared" si="184"/>
        <v>photography</v>
      </c>
      <c r="T1985" t="str">
        <f t="shared" si="185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2">
        <f t="shared" si="182"/>
        <v>41913.790289351848</v>
      </c>
      <c r="L1986" s="12">
        <f t="shared" si="183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6">
        <f t="shared" ref="Q1986:Q2049" si="186">E1986/D1986</f>
        <v>0.21146666666666666</v>
      </c>
      <c r="R1986" s="8">
        <f t="shared" ref="R1986:R2049" si="187">E1986/N1986</f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57.6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2">
        <f t="shared" ref="K1987:K2050" si="188">(J1987/86400)+DATE(1970,1,1)</f>
        <v>42555.698738425926</v>
      </c>
      <c r="L1987" s="12">
        <f t="shared" ref="L1987:L2050" si="189">(I1987/86400)+DATE(1970,1,1)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6">
        <f t="shared" si="186"/>
        <v>3.1875000000000001E-2</v>
      </c>
      <c r="R1987" s="8">
        <f t="shared" si="187"/>
        <v>12.75</v>
      </c>
      <c r="S1987" t="str">
        <f t="shared" ref="S1987:S2050" si="190">LEFT(P1987,FIND("/",P1987)-1)</f>
        <v>photography</v>
      </c>
      <c r="T1987" t="str">
        <f t="shared" ref="T1987:T2050" si="191">RIGHT(P1987,LEN(P1987)-FIND("/",P1987))</f>
        <v>people</v>
      </c>
    </row>
    <row r="1988" spans="1:20" ht="57.6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2">
        <f t="shared" si="188"/>
        <v>42413.433831018519</v>
      </c>
      <c r="L1988" s="12">
        <f t="shared" si="189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86"/>
        <v>5.0000000000000001E-4</v>
      </c>
      <c r="R1988" s="8">
        <f t="shared" si="187"/>
        <v>1</v>
      </c>
      <c r="S1988" t="str">
        <f t="shared" si="190"/>
        <v>photography</v>
      </c>
      <c r="T1988" t="str">
        <f t="shared" si="191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2">
        <f t="shared" si="188"/>
        <v>42034.639768518522</v>
      </c>
      <c r="L1989" s="12">
        <f t="shared" si="189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86"/>
        <v>0.42472727272727273</v>
      </c>
      <c r="R1989" s="8">
        <f t="shared" si="187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2">
        <f t="shared" si="188"/>
        <v>42206.763217592597</v>
      </c>
      <c r="L1990" s="12">
        <f t="shared" si="189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86"/>
        <v>4.1666666666666666E-3</v>
      </c>
      <c r="R1990" s="8">
        <f t="shared" si="187"/>
        <v>25</v>
      </c>
      <c r="S1990" t="str">
        <f t="shared" si="190"/>
        <v>photography</v>
      </c>
      <c r="T1990" t="str">
        <f t="shared" si="191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2">
        <f t="shared" si="188"/>
        <v>42685.680648148147</v>
      </c>
      <c r="L1991" s="12">
        <f t="shared" si="189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86"/>
        <v>0.01</v>
      </c>
      <c r="R1991" s="8">
        <f t="shared" si="187"/>
        <v>50</v>
      </c>
      <c r="S1991" t="str">
        <f t="shared" si="190"/>
        <v>photography</v>
      </c>
      <c r="T1991" t="str">
        <f t="shared" si="191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2">
        <f t="shared" si="188"/>
        <v>42398.195972222224</v>
      </c>
      <c r="L1992" s="12">
        <f t="shared" si="189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86"/>
        <v>0.16966666666666666</v>
      </c>
      <c r="R1992" s="8">
        <f t="shared" si="187"/>
        <v>101.8</v>
      </c>
      <c r="S1992" t="str">
        <f t="shared" si="190"/>
        <v>photography</v>
      </c>
      <c r="T1992" t="str">
        <f t="shared" si="191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2">
        <f t="shared" si="188"/>
        <v>42167.89335648148</v>
      </c>
      <c r="L1993" s="12">
        <f t="shared" si="189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86"/>
        <v>7.0000000000000007E-2</v>
      </c>
      <c r="R1993" s="8">
        <f t="shared" si="187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2">
        <f t="shared" si="188"/>
        <v>42023.143414351856</v>
      </c>
      <c r="L1994" s="12">
        <f t="shared" si="189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86"/>
        <v>1.3333333333333333E-3</v>
      </c>
      <c r="R1994" s="8">
        <f t="shared" si="187"/>
        <v>1</v>
      </c>
      <c r="S1994" t="str">
        <f t="shared" si="190"/>
        <v>photography</v>
      </c>
      <c r="T1994" t="str">
        <f t="shared" si="191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2">
        <f t="shared" si="188"/>
        <v>42329.588391203702</v>
      </c>
      <c r="L1995" s="12">
        <f t="shared" si="189"/>
        <v>42359.588391203702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86"/>
        <v>0</v>
      </c>
      <c r="R1995" s="8" t="e">
        <f t="shared" si="187"/>
        <v>#DIV/0!</v>
      </c>
      <c r="S1995" t="str">
        <f t="shared" si="190"/>
        <v>photography</v>
      </c>
      <c r="T1995" t="str">
        <f t="shared" si="191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2">
        <f t="shared" si="188"/>
        <v>42651.006273148145</v>
      </c>
      <c r="L1996" s="12">
        <f t="shared" si="189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86"/>
        <v>0</v>
      </c>
      <c r="R1996" s="8" t="e">
        <f t="shared" si="187"/>
        <v>#DIV/0!</v>
      </c>
      <c r="S1996" t="str">
        <f t="shared" si="190"/>
        <v>photography</v>
      </c>
      <c r="T1996" t="str">
        <f t="shared" si="191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2">
        <f t="shared" si="188"/>
        <v>42181.902037037042</v>
      </c>
      <c r="L1997" s="12">
        <f t="shared" si="189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86"/>
        <v>7.8E-2</v>
      </c>
      <c r="R1997" s="8">
        <f t="shared" si="187"/>
        <v>26</v>
      </c>
      <c r="S1997" t="str">
        <f t="shared" si="190"/>
        <v>photography</v>
      </c>
      <c r="T1997" t="str">
        <f t="shared" si="191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2">
        <f t="shared" si="188"/>
        <v>41800.819571759261</v>
      </c>
      <c r="L1998" s="12">
        <f t="shared" si="189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86"/>
        <v>0</v>
      </c>
      <c r="R1998" s="8" t="e">
        <f t="shared" si="187"/>
        <v>#DIV/0!</v>
      </c>
      <c r="S1998" t="str">
        <f t="shared" si="190"/>
        <v>photography</v>
      </c>
      <c r="T1998" t="str">
        <f t="shared" si="191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2">
        <f t="shared" si="188"/>
        <v>41847.930694444447</v>
      </c>
      <c r="L1999" s="12">
        <f t="shared" si="189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86"/>
        <v>0</v>
      </c>
      <c r="R1999" s="8" t="e">
        <f t="shared" si="187"/>
        <v>#DIV/0!</v>
      </c>
      <c r="S1999" t="str">
        <f t="shared" si="190"/>
        <v>photography</v>
      </c>
      <c r="T1999" t="str">
        <f t="shared" si="191"/>
        <v>people</v>
      </c>
    </row>
    <row r="2000" spans="1:20" ht="57.6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2">
        <f t="shared" si="188"/>
        <v>41807.118495370371</v>
      </c>
      <c r="L2000" s="12">
        <f t="shared" si="189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86"/>
        <v>0.26200000000000001</v>
      </c>
      <c r="R2000" s="8">
        <f t="shared" si="187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2">
        <f t="shared" si="188"/>
        <v>41926.482731481483</v>
      </c>
      <c r="L2001" s="12">
        <f t="shared" si="189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86"/>
        <v>7.6129032258064515E-3</v>
      </c>
      <c r="R2001" s="8">
        <f t="shared" si="187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57.6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2">
        <f t="shared" si="188"/>
        <v>42345.951539351852</v>
      </c>
      <c r="L2002" s="12">
        <f t="shared" si="189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86"/>
        <v>0.125</v>
      </c>
      <c r="R2002" s="8">
        <f t="shared" si="187"/>
        <v>25</v>
      </c>
      <c r="S2002" t="str">
        <f t="shared" si="190"/>
        <v>photography</v>
      </c>
      <c r="T2002" t="str">
        <f t="shared" si="191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2">
        <f t="shared" si="188"/>
        <v>42136.209675925929</v>
      </c>
      <c r="L2003" s="12">
        <f t="shared" si="189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86"/>
        <v>3.8212909090909091</v>
      </c>
      <c r="R2003" s="8">
        <f t="shared" si="187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2">
        <f t="shared" si="188"/>
        <v>42728.71230324074</v>
      </c>
      <c r="L2004" s="12">
        <f t="shared" si="189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86"/>
        <v>2.1679422000000002</v>
      </c>
      <c r="R2004" s="8">
        <f t="shared" si="187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2">
        <f t="shared" si="188"/>
        <v>40347.125601851854</v>
      </c>
      <c r="L2005" s="12">
        <f t="shared" si="189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86"/>
        <v>3.12</v>
      </c>
      <c r="R2005" s="8">
        <f t="shared" si="187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2">
        <f t="shared" si="188"/>
        <v>41800.604895833334</v>
      </c>
      <c r="L2006" s="12">
        <f t="shared" si="189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86"/>
        <v>2.3442048</v>
      </c>
      <c r="R2006" s="8">
        <f t="shared" si="187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2">
        <f t="shared" si="188"/>
        <v>41535.812708333331</v>
      </c>
      <c r="L2007" s="12">
        <f t="shared" si="189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86"/>
        <v>1.236801</v>
      </c>
      <c r="R2007" s="8">
        <f t="shared" si="187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2">
        <f t="shared" si="188"/>
        <v>41941.500520833331</v>
      </c>
      <c r="L2008" s="12">
        <f t="shared" si="189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86"/>
        <v>2.4784000000000002</v>
      </c>
      <c r="R2008" s="8">
        <f t="shared" si="187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2">
        <f t="shared" si="188"/>
        <v>40347.837800925925</v>
      </c>
      <c r="L2009" s="12">
        <f t="shared" si="189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86"/>
        <v>1.157092</v>
      </c>
      <c r="R2009" s="8">
        <f t="shared" si="187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57.6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2">
        <f t="shared" si="188"/>
        <v>40761.604421296295</v>
      </c>
      <c r="L2010" s="12">
        <f t="shared" si="189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86"/>
        <v>1.1707484768810599</v>
      </c>
      <c r="R2010" s="8">
        <f t="shared" si="187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2">
        <f t="shared" si="188"/>
        <v>42661.323414351849</v>
      </c>
      <c r="L2011" s="12">
        <f t="shared" si="189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86"/>
        <v>3.05158</v>
      </c>
      <c r="R2011" s="8">
        <f t="shared" si="187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2">
        <f t="shared" si="188"/>
        <v>42570.996423611112</v>
      </c>
      <c r="L2012" s="12">
        <f t="shared" si="189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86"/>
        <v>3.2005299999999997</v>
      </c>
      <c r="R2012" s="8">
        <f t="shared" si="187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2">
        <f t="shared" si="188"/>
        <v>42347.358483796299</v>
      </c>
      <c r="L2013" s="12">
        <f t="shared" si="189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86"/>
        <v>8.1956399999999991</v>
      </c>
      <c r="R2013" s="8">
        <f t="shared" si="187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2">
        <f t="shared" si="188"/>
        <v>42010.822233796294</v>
      </c>
      <c r="L2014" s="12">
        <f t="shared" si="189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86"/>
        <v>2.3490000000000002</v>
      </c>
      <c r="R2014" s="8">
        <f t="shared" si="187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57.6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2">
        <f t="shared" si="188"/>
        <v>42499.960810185185</v>
      </c>
      <c r="L2015" s="12">
        <f t="shared" si="189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86"/>
        <v>4.9491375</v>
      </c>
      <c r="R2015" s="8">
        <f t="shared" si="187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2">
        <f t="shared" si="188"/>
        <v>41324.214571759258</v>
      </c>
      <c r="L2016" s="12">
        <f t="shared" si="189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86"/>
        <v>78.137822333333332</v>
      </c>
      <c r="R2016" s="8">
        <f t="shared" si="187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2">
        <f t="shared" si="188"/>
        <v>40765.876886574071</v>
      </c>
      <c r="L2017" s="12">
        <f t="shared" si="189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86"/>
        <v>1.1300013888888889</v>
      </c>
      <c r="R2017" s="8">
        <f t="shared" si="187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2">
        <f t="shared" si="188"/>
        <v>41312.880775462967</v>
      </c>
      <c r="L2018" s="12">
        <f t="shared" si="189"/>
        <v>41342.880775462967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86"/>
        <v>9.2154220000000002</v>
      </c>
      <c r="R2018" s="8">
        <f t="shared" si="187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2">
        <f t="shared" si="188"/>
        <v>40961.057349537034</v>
      </c>
      <c r="L2019" s="12">
        <f t="shared" si="189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86"/>
        <v>1.2510239999999999</v>
      </c>
      <c r="R2019" s="8">
        <f t="shared" si="187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2">
        <f t="shared" si="188"/>
        <v>42199.365844907406</v>
      </c>
      <c r="L2020" s="12">
        <f t="shared" si="189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86"/>
        <v>1.0224343076923077</v>
      </c>
      <c r="R2020" s="8">
        <f t="shared" si="187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2">
        <f t="shared" si="188"/>
        <v>42605.70857638889</v>
      </c>
      <c r="L2021" s="12">
        <f t="shared" si="189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86"/>
        <v>4.8490975000000001</v>
      </c>
      <c r="R2021" s="8">
        <f t="shared" si="187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2">
        <f t="shared" si="188"/>
        <v>41737.097500000003</v>
      </c>
      <c r="L2022" s="12">
        <f t="shared" si="189"/>
        <v>41773.961111111115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86"/>
        <v>1.9233333333333333</v>
      </c>
      <c r="R2022" s="8">
        <f t="shared" si="187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2">
        <f t="shared" si="188"/>
        <v>41861.070567129631</v>
      </c>
      <c r="L2023" s="12">
        <f t="shared" si="189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86"/>
        <v>2.8109999999999999</v>
      </c>
      <c r="R2023" s="8">
        <f t="shared" si="187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57.6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2">
        <f t="shared" si="188"/>
        <v>42502.569120370375</v>
      </c>
      <c r="L2024" s="12">
        <f t="shared" si="189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86"/>
        <v>1.2513700000000001</v>
      </c>
      <c r="R2024" s="8">
        <f t="shared" si="187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2">
        <f t="shared" si="188"/>
        <v>42136.420752314814</v>
      </c>
      <c r="L2025" s="12">
        <f t="shared" si="189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86"/>
        <v>1.61459</v>
      </c>
      <c r="R2025" s="8">
        <f t="shared" si="187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2">
        <f t="shared" si="188"/>
        <v>41099.966944444444</v>
      </c>
      <c r="L2026" s="12">
        <f t="shared" si="189"/>
        <v>41134.125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86"/>
        <v>5.8535000000000004</v>
      </c>
      <c r="R2026" s="8">
        <f t="shared" si="187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2">
        <f t="shared" si="188"/>
        <v>42136.184560185182</v>
      </c>
      <c r="L2027" s="12">
        <f t="shared" si="189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86"/>
        <v>2.0114999999999998</v>
      </c>
      <c r="R2027" s="8">
        <f t="shared" si="187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2">
        <f t="shared" si="188"/>
        <v>41704.735937500001</v>
      </c>
      <c r="L2028" s="12">
        <f t="shared" si="189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86"/>
        <v>1.3348307999999998</v>
      </c>
      <c r="R2028" s="8">
        <f t="shared" si="187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2">
        <f t="shared" si="188"/>
        <v>42048.813877314809</v>
      </c>
      <c r="L2029" s="12">
        <f t="shared" si="189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86"/>
        <v>1.2024900000000001</v>
      </c>
      <c r="R2029" s="8">
        <f t="shared" si="187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2">
        <f t="shared" si="188"/>
        <v>40215.919050925928</v>
      </c>
      <c r="L2030" s="12">
        <f t="shared" si="189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86"/>
        <v>1.2616666666666667</v>
      </c>
      <c r="R2030" s="8">
        <f t="shared" si="187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2">
        <f t="shared" si="188"/>
        <v>41848.021770833337</v>
      </c>
      <c r="L2031" s="12">
        <f t="shared" si="189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86"/>
        <v>3.6120000000000001</v>
      </c>
      <c r="R2031" s="8">
        <f t="shared" si="187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2">
        <f t="shared" si="188"/>
        <v>41212.996481481481</v>
      </c>
      <c r="L2032" s="12">
        <f t="shared" si="189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86"/>
        <v>2.26239013671875</v>
      </c>
      <c r="R2032" s="8">
        <f t="shared" si="187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2">
        <f t="shared" si="188"/>
        <v>41975.329317129625</v>
      </c>
      <c r="L2033" s="12">
        <f t="shared" si="189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86"/>
        <v>1.2035</v>
      </c>
      <c r="R2033" s="8">
        <f t="shared" si="187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2">
        <f t="shared" si="188"/>
        <v>42689.565671296295</v>
      </c>
      <c r="L2034" s="12">
        <f t="shared" si="189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86"/>
        <v>3.0418799999999999</v>
      </c>
      <c r="R2034" s="8">
        <f t="shared" si="187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57.6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2">
        <f t="shared" si="188"/>
        <v>41725.082384259258</v>
      </c>
      <c r="L2035" s="12">
        <f t="shared" si="189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86"/>
        <v>1.7867599999999999</v>
      </c>
      <c r="R2035" s="8">
        <f t="shared" si="187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2">
        <f t="shared" si="188"/>
        <v>42076.130011574074</v>
      </c>
      <c r="L2036" s="12">
        <f t="shared" si="189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86"/>
        <v>3.868199871794872</v>
      </c>
      <c r="R2036" s="8">
        <f t="shared" si="187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57.6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2">
        <f t="shared" si="188"/>
        <v>42311.625081018516</v>
      </c>
      <c r="L2037" s="12">
        <f t="shared" si="189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86"/>
        <v>2.1103642500000004</v>
      </c>
      <c r="R2037" s="8">
        <f t="shared" si="187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2">
        <f t="shared" si="188"/>
        <v>41738.864803240736</v>
      </c>
      <c r="L2038" s="12">
        <f t="shared" si="189"/>
        <v>41768.864803240736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86"/>
        <v>1.3166833333333334</v>
      </c>
      <c r="R2038" s="8">
        <f t="shared" si="187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2">
        <f t="shared" si="188"/>
        <v>41578.210104166668</v>
      </c>
      <c r="L2039" s="12">
        <f t="shared" si="189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86"/>
        <v>3.0047639999999998</v>
      </c>
      <c r="R2039" s="8">
        <f t="shared" si="187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2">
        <f t="shared" si="188"/>
        <v>41424.27107638889</v>
      </c>
      <c r="L2040" s="12">
        <f t="shared" si="189"/>
        <v>41456.75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86"/>
        <v>4.2051249999999998</v>
      </c>
      <c r="R2040" s="8">
        <f t="shared" si="187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3.2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2">
        <f t="shared" si="188"/>
        <v>42675.438946759255</v>
      </c>
      <c r="L2041" s="12">
        <f t="shared" si="189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86"/>
        <v>1.362168</v>
      </c>
      <c r="R2041" s="8">
        <f t="shared" si="187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2">
        <f t="shared" si="188"/>
        <v>41578.927118055552</v>
      </c>
      <c r="L2042" s="12">
        <f t="shared" si="189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86"/>
        <v>2.4817133333333334</v>
      </c>
      <c r="R2042" s="8">
        <f t="shared" si="187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2">
        <f t="shared" si="188"/>
        <v>42654.525775462964</v>
      </c>
      <c r="L2043" s="12">
        <f t="shared" si="189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86"/>
        <v>1.8186315789473684</v>
      </c>
      <c r="R2043" s="8">
        <f t="shared" si="187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2">
        <f t="shared" si="188"/>
        <v>42331.708032407405</v>
      </c>
      <c r="L2044" s="12">
        <f t="shared" si="189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86"/>
        <v>1.2353000000000001</v>
      </c>
      <c r="R2044" s="8">
        <f t="shared" si="187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57.6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2">
        <f t="shared" si="188"/>
        <v>42661.176817129628</v>
      </c>
      <c r="L2045" s="12">
        <f t="shared" si="189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86"/>
        <v>5.0620938628158845</v>
      </c>
      <c r="R2045" s="8">
        <f t="shared" si="187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2">
        <f t="shared" si="188"/>
        <v>42138.684189814812</v>
      </c>
      <c r="L2046" s="12">
        <f t="shared" si="189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86"/>
        <v>1.0821333333333334</v>
      </c>
      <c r="R2046" s="8">
        <f t="shared" si="187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57.6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2">
        <f t="shared" si="188"/>
        <v>41069.088506944448</v>
      </c>
      <c r="L2047" s="12">
        <f t="shared" si="189"/>
        <v>41099.088506944448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86"/>
        <v>8.1918387755102042</v>
      </c>
      <c r="R2047" s="8">
        <f t="shared" si="187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2">
        <f t="shared" si="188"/>
        <v>41387.171805555554</v>
      </c>
      <c r="L2048" s="12">
        <f t="shared" si="189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86"/>
        <v>1.2110000000000001</v>
      </c>
      <c r="R2048" s="8">
        <f t="shared" si="187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2">
        <f t="shared" si="188"/>
        <v>42081.903587962966</v>
      </c>
      <c r="L2049" s="12">
        <f t="shared" si="189"/>
        <v>42111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86"/>
        <v>1.0299897959183673</v>
      </c>
      <c r="R2049" s="8">
        <f t="shared" si="187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2">
        <f t="shared" si="188"/>
        <v>41387.651516203703</v>
      </c>
      <c r="L2050" s="12">
        <f t="shared" si="189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ref="Q2050:Q2113" si="192">E2050/D2050</f>
        <v>1.4833229411764706</v>
      </c>
      <c r="R2050" s="8">
        <f t="shared" ref="R2050:R2113" si="193">E2050/N2050</f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2">
        <f t="shared" ref="K2051:K2114" si="194">(J2051/86400)+DATE(1970,1,1)</f>
        <v>41575.527349537035</v>
      </c>
      <c r="L2051" s="12">
        <f t="shared" ref="L2051:L2114" si="195">(I2051/86400)+DATE(1970,1,1)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si="192"/>
        <v>1.2019070000000001</v>
      </c>
      <c r="R2051" s="8">
        <f t="shared" si="193"/>
        <v>80.991037735849048</v>
      </c>
      <c r="S2051" t="str">
        <f t="shared" ref="S2051:S2114" si="196">LEFT(P2051,FIND("/",P2051)-1)</f>
        <v>technology</v>
      </c>
      <c r="T2051" t="str">
        <f t="shared" ref="T2051:T2114" si="197">RIGHT(P2051,LEN(P2051)-FIND("/",P2051))</f>
        <v>hardware</v>
      </c>
    </row>
    <row r="2052" spans="1:20" ht="57.6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2">
        <f t="shared" si="194"/>
        <v>42115.071504629625</v>
      </c>
      <c r="L2052" s="12">
        <f t="shared" si="195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92"/>
        <v>4.7327000000000004</v>
      </c>
      <c r="R2052" s="8">
        <f t="shared" si="193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57.6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2">
        <f t="shared" si="194"/>
        <v>41604.022418981483</v>
      </c>
      <c r="L2053" s="12">
        <f t="shared" si="195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92"/>
        <v>1.303625</v>
      </c>
      <c r="R2053" s="8">
        <f t="shared" si="193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2">
        <f t="shared" si="194"/>
        <v>42375.08394675926</v>
      </c>
      <c r="L2054" s="12">
        <f t="shared" si="195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92"/>
        <v>3.5304799999999998</v>
      </c>
      <c r="R2054" s="8">
        <f t="shared" si="193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2">
        <f t="shared" si="194"/>
        <v>42303.617488425924</v>
      </c>
      <c r="L2055" s="12">
        <f t="shared" si="195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92"/>
        <v>1.0102</v>
      </c>
      <c r="R2055" s="8">
        <f t="shared" si="193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2">
        <f t="shared" si="194"/>
        <v>41731.520949074074</v>
      </c>
      <c r="L2056" s="12">
        <f t="shared" si="195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92"/>
        <v>1.1359142857142857</v>
      </c>
      <c r="R2056" s="8">
        <f t="shared" si="193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2">
        <f t="shared" si="194"/>
        <v>41946.674108796295</v>
      </c>
      <c r="L2057" s="12">
        <f t="shared" si="195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92"/>
        <v>1.6741666666666666</v>
      </c>
      <c r="R2057" s="8">
        <f t="shared" si="193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2">
        <f t="shared" si="194"/>
        <v>41351.76090277778</v>
      </c>
      <c r="L2058" s="12">
        <f t="shared" si="195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92"/>
        <v>1.5345200000000001</v>
      </c>
      <c r="R2058" s="8">
        <f t="shared" si="193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2">
        <f t="shared" si="194"/>
        <v>42396.494583333333</v>
      </c>
      <c r="L2059" s="12">
        <f t="shared" si="195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92"/>
        <v>2.022322</v>
      </c>
      <c r="R2059" s="8">
        <f t="shared" si="193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2">
        <f t="shared" si="194"/>
        <v>42026.370717592596</v>
      </c>
      <c r="L2060" s="12">
        <f t="shared" si="195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92"/>
        <v>1.6828125</v>
      </c>
      <c r="R2060" s="8">
        <f t="shared" si="193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2">
        <f t="shared" si="194"/>
        <v>42361.602476851855</v>
      </c>
      <c r="L2061" s="12">
        <f t="shared" si="195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92"/>
        <v>1.4345666666666668</v>
      </c>
      <c r="R2061" s="8">
        <f t="shared" si="193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57.6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2">
        <f t="shared" si="194"/>
        <v>41783.642939814818</v>
      </c>
      <c r="L2062" s="12">
        <f t="shared" si="195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92"/>
        <v>1.964</v>
      </c>
      <c r="R2062" s="8">
        <f t="shared" si="193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2">
        <f t="shared" si="194"/>
        <v>42705.764513888891</v>
      </c>
      <c r="L2063" s="12">
        <f t="shared" si="195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92"/>
        <v>1.0791999999999999</v>
      </c>
      <c r="R2063" s="8">
        <f t="shared" si="193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2">
        <f t="shared" si="194"/>
        <v>42423.3830787037</v>
      </c>
      <c r="L2064" s="12">
        <f t="shared" si="195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92"/>
        <v>1.14977</v>
      </c>
      <c r="R2064" s="8">
        <f t="shared" si="193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2">
        <f t="shared" si="194"/>
        <v>42472.73265046296</v>
      </c>
      <c r="L2065" s="12">
        <f t="shared" si="195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92"/>
        <v>1.4804999999999999</v>
      </c>
      <c r="R2065" s="8">
        <f t="shared" si="193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2">
        <f t="shared" si="194"/>
        <v>41389.364849537036</v>
      </c>
      <c r="L2066" s="12">
        <f t="shared" si="195"/>
        <v>41425.5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92"/>
        <v>1.9116676082790633</v>
      </c>
      <c r="R2066" s="8">
        <f t="shared" si="193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2">
        <f t="shared" si="194"/>
        <v>41603.333668981482</v>
      </c>
      <c r="L2067" s="12">
        <f t="shared" si="195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92"/>
        <v>1.99215125</v>
      </c>
      <c r="R2067" s="8">
        <f t="shared" si="193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2">
        <f t="shared" si="194"/>
        <v>41844.771793981483</v>
      </c>
      <c r="L2068" s="12">
        <f t="shared" si="195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92"/>
        <v>2.1859999999999999</v>
      </c>
      <c r="R2068" s="8">
        <f t="shared" si="193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2">
        <f t="shared" si="194"/>
        <v>42115.853888888887</v>
      </c>
      <c r="L2069" s="12">
        <f t="shared" si="195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92"/>
        <v>1.2686868686868686</v>
      </c>
      <c r="R2069" s="8">
        <f t="shared" si="193"/>
        <v>62.8</v>
      </c>
      <c r="S2069" t="str">
        <f t="shared" si="196"/>
        <v>technology</v>
      </c>
      <c r="T2069" t="str">
        <f t="shared" si="197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2">
        <f t="shared" si="194"/>
        <v>42633.841608796298</v>
      </c>
      <c r="L2070" s="12">
        <f t="shared" si="195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92"/>
        <v>1.0522388</v>
      </c>
      <c r="R2070" s="8">
        <f t="shared" si="193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2">
        <f t="shared" si="194"/>
        <v>42340.972118055557</v>
      </c>
      <c r="L2071" s="12">
        <f t="shared" si="195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92"/>
        <v>1.2840666000000001</v>
      </c>
      <c r="R2071" s="8">
        <f t="shared" si="193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2">
        <f t="shared" si="194"/>
        <v>42519.6565162037</v>
      </c>
      <c r="L2072" s="12">
        <f t="shared" si="195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92"/>
        <v>3.1732719999999999</v>
      </c>
      <c r="R2072" s="8">
        <f t="shared" si="193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2">
        <f t="shared" si="194"/>
        <v>42600.278749999998</v>
      </c>
      <c r="L2073" s="12">
        <f t="shared" si="195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92"/>
        <v>2.8073000000000001</v>
      </c>
      <c r="R2073" s="8">
        <f t="shared" si="193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2">
        <f t="shared" si="194"/>
        <v>42467.581388888888</v>
      </c>
      <c r="L2074" s="12">
        <f t="shared" si="195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92"/>
        <v>1.1073146853146854</v>
      </c>
      <c r="R2074" s="8">
        <f t="shared" si="193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2">
        <f t="shared" si="194"/>
        <v>42087.668032407411</v>
      </c>
      <c r="L2075" s="12">
        <f t="shared" si="195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92"/>
        <v>1.5260429999999998</v>
      </c>
      <c r="R2075" s="8">
        <f t="shared" si="193"/>
        <v>324.69</v>
      </c>
      <c r="S2075" t="str">
        <f t="shared" si="196"/>
        <v>technology</v>
      </c>
      <c r="T2075" t="str">
        <f t="shared" si="197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2">
        <f t="shared" si="194"/>
        <v>42466.826180555552</v>
      </c>
      <c r="L2076" s="12">
        <f t="shared" si="195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92"/>
        <v>1.0249999999999999</v>
      </c>
      <c r="R2076" s="8">
        <f t="shared" si="193"/>
        <v>205</v>
      </c>
      <c r="S2076" t="str">
        <f t="shared" si="196"/>
        <v>technology</v>
      </c>
      <c r="T2076" t="str">
        <f t="shared" si="197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2">
        <f t="shared" si="194"/>
        <v>41450.681574074071</v>
      </c>
      <c r="L2077" s="12">
        <f t="shared" si="195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92"/>
        <v>16.783738373837384</v>
      </c>
      <c r="R2077" s="8">
        <f t="shared" si="193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2">
        <f t="shared" si="194"/>
        <v>41803.880659722221</v>
      </c>
      <c r="L2078" s="12">
        <f t="shared" si="195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92"/>
        <v>5.4334915642458101</v>
      </c>
      <c r="R2078" s="8">
        <f t="shared" si="193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2">
        <f t="shared" si="194"/>
        <v>42103.042546296296</v>
      </c>
      <c r="L2079" s="12">
        <f t="shared" si="195"/>
        <v>42160.875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92"/>
        <v>1.1550800000000001</v>
      </c>
      <c r="R2079" s="8">
        <f t="shared" si="193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2">
        <f t="shared" si="194"/>
        <v>42692.771493055552</v>
      </c>
      <c r="L2080" s="12">
        <f t="shared" si="195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92"/>
        <v>1.3120499999999999</v>
      </c>
      <c r="R2080" s="8">
        <f t="shared" si="193"/>
        <v>546.6875</v>
      </c>
      <c r="S2080" t="str">
        <f t="shared" si="196"/>
        <v>technology</v>
      </c>
      <c r="T2080" t="str">
        <f t="shared" si="197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2">
        <f t="shared" si="194"/>
        <v>42150.71056712963</v>
      </c>
      <c r="L2081" s="12">
        <f t="shared" si="195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92"/>
        <v>2.8816999999999999</v>
      </c>
      <c r="R2081" s="8">
        <f t="shared" si="193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2">
        <f t="shared" si="194"/>
        <v>42289.957175925927</v>
      </c>
      <c r="L2082" s="12">
        <f t="shared" si="195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92"/>
        <v>5.0780000000000003</v>
      </c>
      <c r="R2082" s="8">
        <f t="shared" si="193"/>
        <v>101.56</v>
      </c>
      <c r="S2082" t="str">
        <f t="shared" si="196"/>
        <v>technology</v>
      </c>
      <c r="T2082" t="str">
        <f t="shared" si="197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2">
        <f t="shared" si="194"/>
        <v>41004.15688657407</v>
      </c>
      <c r="L2083" s="12">
        <f t="shared" si="195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92"/>
        <v>1.1457142857142857</v>
      </c>
      <c r="R2083" s="8">
        <f t="shared" si="193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57.6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2">
        <f t="shared" si="194"/>
        <v>40811.120324074072</v>
      </c>
      <c r="L2084" s="12">
        <f t="shared" si="195"/>
        <v>40871.161990740744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92"/>
        <v>1.1073333333333333</v>
      </c>
      <c r="R2084" s="8">
        <f t="shared" si="193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2">
        <f t="shared" si="194"/>
        <v>41034.72216435185</v>
      </c>
      <c r="L2085" s="12">
        <f t="shared" si="195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92"/>
        <v>1.1333333333333333</v>
      </c>
      <c r="R2085" s="8">
        <f t="shared" si="193"/>
        <v>34</v>
      </c>
      <c r="S2085" t="str">
        <f t="shared" si="196"/>
        <v>music</v>
      </c>
      <c r="T2085" t="str">
        <f t="shared" si="197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2">
        <f t="shared" si="194"/>
        <v>41731.833124999997</v>
      </c>
      <c r="L2086" s="12">
        <f t="shared" si="195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92"/>
        <v>1.0833333333333333</v>
      </c>
      <c r="R2086" s="8">
        <f t="shared" si="193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2">
        <f t="shared" si="194"/>
        <v>41075.835497685184</v>
      </c>
      <c r="L2087" s="12">
        <f t="shared" si="195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92"/>
        <v>1.2353333333333334</v>
      </c>
      <c r="R2087" s="8">
        <f t="shared" si="193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2">
        <f t="shared" si="194"/>
        <v>40860.67050925926</v>
      </c>
      <c r="L2088" s="12">
        <f t="shared" si="195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92"/>
        <v>1.0069999999999999</v>
      </c>
      <c r="R2088" s="8">
        <f t="shared" si="193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2">
        <f t="shared" si="194"/>
        <v>40764.204375000001</v>
      </c>
      <c r="L2089" s="12">
        <f t="shared" si="195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92"/>
        <v>1.0353333333333334</v>
      </c>
      <c r="R2089" s="8">
        <f t="shared" si="193"/>
        <v>62.12</v>
      </c>
      <c r="S2089" t="str">
        <f t="shared" si="196"/>
        <v>music</v>
      </c>
      <c r="T2089" t="str">
        <f t="shared" si="197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2">
        <f t="shared" si="194"/>
        <v>40395.714722222227</v>
      </c>
      <c r="L2090" s="12">
        <f t="shared" si="195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92"/>
        <v>1.1551066666666667</v>
      </c>
      <c r="R2090" s="8">
        <f t="shared" si="193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2">
        <f t="shared" si="194"/>
        <v>41453.076319444444</v>
      </c>
      <c r="L2091" s="12">
        <f t="shared" si="195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92"/>
        <v>1.2040040000000001</v>
      </c>
      <c r="R2091" s="8">
        <f t="shared" si="193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2">
        <f t="shared" si="194"/>
        <v>41299.381423611107</v>
      </c>
      <c r="L2092" s="12">
        <f t="shared" si="195"/>
        <v>41329.381423611107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92"/>
        <v>1.1504037499999999</v>
      </c>
      <c r="R2092" s="8">
        <f t="shared" si="193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2">
        <f t="shared" si="194"/>
        <v>40555.322662037041</v>
      </c>
      <c r="L2093" s="12">
        <f t="shared" si="195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92"/>
        <v>1.2046777777777777</v>
      </c>
      <c r="R2093" s="8">
        <f t="shared" si="193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2">
        <f t="shared" si="194"/>
        <v>40763.707546296297</v>
      </c>
      <c r="L2094" s="12">
        <f t="shared" si="195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92"/>
        <v>1.0128333333333333</v>
      </c>
      <c r="R2094" s="8">
        <f t="shared" si="193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2">
        <f t="shared" si="194"/>
        <v>41205.854537037041</v>
      </c>
      <c r="L2095" s="12">
        <f t="shared" si="195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92"/>
        <v>1.0246666666666666</v>
      </c>
      <c r="R2095" s="8">
        <f t="shared" si="193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2">
        <f t="shared" si="194"/>
        <v>40939.02002314815</v>
      </c>
      <c r="L2096" s="12">
        <f t="shared" si="195"/>
        <v>40973.125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92"/>
        <v>1.2054285714285715</v>
      </c>
      <c r="R2096" s="8">
        <f t="shared" si="193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2">
        <f t="shared" si="194"/>
        <v>40758.733483796299</v>
      </c>
      <c r="L2097" s="12">
        <f t="shared" si="195"/>
        <v>40818.733483796299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92"/>
        <v>1</v>
      </c>
      <c r="R2097" s="8">
        <f t="shared" si="193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2">
        <f t="shared" si="194"/>
        <v>41192.758506944447</v>
      </c>
      <c r="L2098" s="12">
        <f t="shared" si="195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92"/>
        <v>1.0166666666666666</v>
      </c>
      <c r="R2098" s="8">
        <f t="shared" si="193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2">
        <f t="shared" si="194"/>
        <v>40818.584895833337</v>
      </c>
      <c r="L2099" s="12">
        <f t="shared" si="195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92"/>
        <v>1</v>
      </c>
      <c r="R2099" s="8">
        <f t="shared" si="193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2">
        <f t="shared" si="194"/>
        <v>40946.11383101852</v>
      </c>
      <c r="L2100" s="12">
        <f t="shared" si="195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92"/>
        <v>1.0033333333333334</v>
      </c>
      <c r="R2100" s="8">
        <f t="shared" si="193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2">
        <f t="shared" si="194"/>
        <v>42173.746342592596</v>
      </c>
      <c r="L2101" s="12">
        <f t="shared" si="195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92"/>
        <v>1.3236666666666668</v>
      </c>
      <c r="R2101" s="8">
        <f t="shared" si="193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57.6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2">
        <f t="shared" si="194"/>
        <v>41074.834965277776</v>
      </c>
      <c r="L2102" s="12">
        <f t="shared" si="195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92"/>
        <v>1.3666666666666667</v>
      </c>
      <c r="R2102" s="8">
        <f t="shared" si="193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2">
        <f t="shared" si="194"/>
        <v>40892.149467592593</v>
      </c>
      <c r="L2103" s="12">
        <f t="shared" si="195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92"/>
        <v>1.1325000000000001</v>
      </c>
      <c r="R2103" s="8">
        <f t="shared" si="193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2">
        <f t="shared" si="194"/>
        <v>40638.868611111109</v>
      </c>
      <c r="L2104" s="12">
        <f t="shared" si="195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92"/>
        <v>1.36</v>
      </c>
      <c r="R2104" s="8">
        <f t="shared" si="193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2">
        <f t="shared" si="194"/>
        <v>41192.754942129628</v>
      </c>
      <c r="L2105" s="12">
        <f t="shared" si="195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92"/>
        <v>1.4612318374694613</v>
      </c>
      <c r="R2105" s="8">
        <f t="shared" si="193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2">
        <f t="shared" si="194"/>
        <v>41394.074467592596</v>
      </c>
      <c r="L2106" s="12">
        <f t="shared" si="195"/>
        <v>41425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92"/>
        <v>1.2949999999999999</v>
      </c>
      <c r="R2106" s="8">
        <f t="shared" si="193"/>
        <v>28</v>
      </c>
      <c r="S2106" t="str">
        <f t="shared" si="196"/>
        <v>music</v>
      </c>
      <c r="T2106" t="str">
        <f t="shared" si="197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2">
        <f t="shared" si="194"/>
        <v>41951.788807870369</v>
      </c>
      <c r="L2107" s="12">
        <f t="shared" si="195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92"/>
        <v>2.54</v>
      </c>
      <c r="R2107" s="8">
        <f t="shared" si="193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2">
        <f t="shared" si="194"/>
        <v>41270.21497685185</v>
      </c>
      <c r="L2108" s="12">
        <f t="shared" si="195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92"/>
        <v>1.0704545454545455</v>
      </c>
      <c r="R2108" s="8">
        <f t="shared" si="193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2">
        <f t="shared" si="194"/>
        <v>41934.71056712963</v>
      </c>
      <c r="L2109" s="12">
        <f t="shared" si="195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92"/>
        <v>1.0773299999999999</v>
      </c>
      <c r="R2109" s="8">
        <f t="shared" si="193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2">
        <f t="shared" si="194"/>
        <v>41135.175694444442</v>
      </c>
      <c r="L2110" s="12">
        <f t="shared" si="195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92"/>
        <v>1.0731250000000001</v>
      </c>
      <c r="R2110" s="8">
        <f t="shared" si="193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2">
        <f t="shared" si="194"/>
        <v>42160.708530092597</v>
      </c>
      <c r="L2111" s="12">
        <f t="shared" si="195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92"/>
        <v>1.06525</v>
      </c>
      <c r="R2111" s="8">
        <f t="shared" si="193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2">
        <f t="shared" si="194"/>
        <v>41759.670937499999</v>
      </c>
      <c r="L2112" s="12">
        <f t="shared" si="195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92"/>
        <v>1.0035000000000001</v>
      </c>
      <c r="R2112" s="8">
        <f t="shared" si="193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57.6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2">
        <f t="shared" si="194"/>
        <v>40703.197048611109</v>
      </c>
      <c r="L2113" s="12">
        <f t="shared" si="195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92"/>
        <v>1.0649999999999999</v>
      </c>
      <c r="R2113" s="8">
        <f t="shared" si="193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2">
        <f t="shared" si="194"/>
        <v>41365.928159722222</v>
      </c>
      <c r="L2114" s="12">
        <f t="shared" si="195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ref="Q2114:Q2177" si="198">E2114/D2114</f>
        <v>1</v>
      </c>
      <c r="R2114" s="8">
        <f t="shared" ref="R2114:R2177" si="199">E2114/N2114</f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2">
        <f t="shared" ref="K2115:K2178" si="200">(J2115/86400)+DATE(1970,1,1)</f>
        <v>41870.86546296296</v>
      </c>
      <c r="L2115" s="12">
        <f t="shared" ref="L2115:L2178" si="201">(I2115/86400)+DATE(1970,1,1)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si="198"/>
        <v>1.0485714285714285</v>
      </c>
      <c r="R2115" s="8">
        <f t="shared" si="199"/>
        <v>68.598130841121488</v>
      </c>
      <c r="S2115" t="str">
        <f t="shared" ref="S2115:S2178" si="202">LEFT(P2115,FIND("/",P2115)-1)</f>
        <v>music</v>
      </c>
      <c r="T2115" t="str">
        <f t="shared" ref="T2115:T2178" si="203">RIGHT(P2115,LEN(P2115)-FIND("/",P2115))</f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2">
        <f t="shared" si="200"/>
        <v>40458.815625000003</v>
      </c>
      <c r="L2116" s="12">
        <f t="shared" si="201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98"/>
        <v>1.0469999999999999</v>
      </c>
      <c r="R2116" s="8">
        <f t="shared" si="199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2">
        <f t="shared" si="200"/>
        <v>40564.081030092595</v>
      </c>
      <c r="L2117" s="12">
        <f t="shared" si="201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98"/>
        <v>2.2566666666666668</v>
      </c>
      <c r="R2117" s="8">
        <f t="shared" si="199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2">
        <f t="shared" si="200"/>
        <v>41136.777812500004</v>
      </c>
      <c r="L2118" s="12">
        <f t="shared" si="201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98"/>
        <v>1.0090416666666666</v>
      </c>
      <c r="R2118" s="8">
        <f t="shared" si="199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57.6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2">
        <f t="shared" si="200"/>
        <v>42290.059594907405</v>
      </c>
      <c r="L2119" s="12">
        <f t="shared" si="201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98"/>
        <v>1.4775</v>
      </c>
      <c r="R2119" s="8">
        <f t="shared" si="199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2">
        <f t="shared" si="200"/>
        <v>40718.839537037034</v>
      </c>
      <c r="L2120" s="12">
        <f t="shared" si="201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98"/>
        <v>1.3461099999999999</v>
      </c>
      <c r="R2120" s="8">
        <f t="shared" si="199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2">
        <f t="shared" si="200"/>
        <v>41107.130150462966</v>
      </c>
      <c r="L2121" s="12">
        <f t="shared" si="201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98"/>
        <v>1.0075000000000001</v>
      </c>
      <c r="R2121" s="8">
        <f t="shared" si="199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2">
        <f t="shared" si="200"/>
        <v>41591.964537037034</v>
      </c>
      <c r="L2122" s="12">
        <f t="shared" si="201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98"/>
        <v>1.00880375</v>
      </c>
      <c r="R2122" s="8">
        <f t="shared" si="199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2">
        <f t="shared" si="200"/>
        <v>42716.7424537037</v>
      </c>
      <c r="L2123" s="12">
        <f t="shared" si="201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98"/>
        <v>5.6800000000000002E-3</v>
      </c>
      <c r="R2123" s="8">
        <f t="shared" si="199"/>
        <v>28.4</v>
      </c>
      <c r="S2123" t="str">
        <f t="shared" si="202"/>
        <v>games</v>
      </c>
      <c r="T2123" t="str">
        <f t="shared" si="203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2">
        <f t="shared" si="200"/>
        <v>42712.300567129627</v>
      </c>
      <c r="L2124" s="12">
        <f t="shared" si="201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98"/>
        <v>3.875E-3</v>
      </c>
      <c r="R2124" s="8">
        <f t="shared" si="199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2">
        <f t="shared" si="200"/>
        <v>40198.424849537041</v>
      </c>
      <c r="L2125" s="12">
        <f t="shared" si="201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98"/>
        <v>0.1</v>
      </c>
      <c r="R2125" s="8">
        <f t="shared" si="199"/>
        <v>10</v>
      </c>
      <c r="S2125" t="str">
        <f t="shared" si="202"/>
        <v>games</v>
      </c>
      <c r="T2125" t="str">
        <f t="shared" si="203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2">
        <f t="shared" si="200"/>
        <v>40464.028182870374</v>
      </c>
      <c r="L2126" s="12">
        <f t="shared" si="201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98"/>
        <v>0.10454545454545454</v>
      </c>
      <c r="R2126" s="8">
        <f t="shared" si="199"/>
        <v>23</v>
      </c>
      <c r="S2126" t="str">
        <f t="shared" si="202"/>
        <v>games</v>
      </c>
      <c r="T2126" t="str">
        <f t="shared" si="203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2">
        <f t="shared" si="200"/>
        <v>42191.023530092592</v>
      </c>
      <c r="L2127" s="12">
        <f t="shared" si="201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98"/>
        <v>1.4200000000000001E-2</v>
      </c>
      <c r="R2127" s="8">
        <f t="shared" si="199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2">
        <f t="shared" si="200"/>
        <v>41951.973229166666</v>
      </c>
      <c r="L2128" s="12">
        <f t="shared" si="201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98"/>
        <v>5.0000000000000001E-4</v>
      </c>
      <c r="R2128" s="8">
        <f t="shared" si="199"/>
        <v>5</v>
      </c>
      <c r="S2128" t="str">
        <f t="shared" si="202"/>
        <v>games</v>
      </c>
      <c r="T2128" t="str">
        <f t="shared" si="203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2">
        <f t="shared" si="200"/>
        <v>42045.505358796298</v>
      </c>
      <c r="L2129" s="12">
        <f t="shared" si="201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98"/>
        <v>0.28842857142857142</v>
      </c>
      <c r="R2129" s="8">
        <f t="shared" si="199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2">
        <f t="shared" si="200"/>
        <v>41843.772789351853</v>
      </c>
      <c r="L2130" s="12">
        <f t="shared" si="201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98"/>
        <v>1.6666666666666668E-3</v>
      </c>
      <c r="R2130" s="8">
        <f t="shared" si="199"/>
        <v>25</v>
      </c>
      <c r="S2130" t="str">
        <f t="shared" si="202"/>
        <v>games</v>
      </c>
      <c r="T2130" t="str">
        <f t="shared" si="203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2">
        <f t="shared" si="200"/>
        <v>42409.024305555555</v>
      </c>
      <c r="L2131" s="12">
        <f t="shared" si="201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98"/>
        <v>0.11799999999999999</v>
      </c>
      <c r="R2131" s="8">
        <f t="shared" si="199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2">
        <f t="shared" si="200"/>
        <v>41832.086377314816</v>
      </c>
      <c r="L2132" s="12">
        <f t="shared" si="201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98"/>
        <v>2.0238095238095236E-3</v>
      </c>
      <c r="R2132" s="8">
        <f t="shared" si="199"/>
        <v>21.25</v>
      </c>
      <c r="S2132" t="str">
        <f t="shared" si="202"/>
        <v>games</v>
      </c>
      <c r="T2132" t="str">
        <f t="shared" si="203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2">
        <f t="shared" si="200"/>
        <v>42167.207071759258</v>
      </c>
      <c r="L2133" s="12">
        <f t="shared" si="201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98"/>
        <v>0.05</v>
      </c>
      <c r="R2133" s="8">
        <f t="shared" si="199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2">
        <f t="shared" si="200"/>
        <v>41643.487175925926</v>
      </c>
      <c r="L2134" s="12">
        <f t="shared" si="201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98"/>
        <v>2.1129899999999997E-2</v>
      </c>
      <c r="R2134" s="8">
        <f t="shared" si="199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57.6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2">
        <f t="shared" si="200"/>
        <v>40619.097210648149</v>
      </c>
      <c r="L2135" s="12">
        <f t="shared" si="201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98"/>
        <v>1.6E-2</v>
      </c>
      <c r="R2135" s="8">
        <f t="shared" si="199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2">
        <f t="shared" si="200"/>
        <v>41361.886469907404</v>
      </c>
      <c r="L2136" s="12">
        <f t="shared" si="201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98"/>
        <v>1.7333333333333333E-2</v>
      </c>
      <c r="R2136" s="8">
        <f t="shared" si="199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2">
        <f t="shared" si="200"/>
        <v>41156.96334490741</v>
      </c>
      <c r="L2137" s="12">
        <f t="shared" si="201"/>
        <v>41186.96334490741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98"/>
        <v>9.5600000000000004E-2</v>
      </c>
      <c r="R2137" s="8">
        <f t="shared" si="199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2">
        <f t="shared" si="200"/>
        <v>41536.509097222224</v>
      </c>
      <c r="L2138" s="12">
        <f t="shared" si="201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98"/>
        <v>5.9612499999999998E-4</v>
      </c>
      <c r="R2138" s="8">
        <f t="shared" si="199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2">
        <f t="shared" si="200"/>
        <v>41948.771168981482</v>
      </c>
      <c r="L2139" s="12">
        <f t="shared" si="201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98"/>
        <v>0.28405999999999998</v>
      </c>
      <c r="R2139" s="8">
        <f t="shared" si="199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2">
        <f t="shared" si="200"/>
        <v>41557.013182870374</v>
      </c>
      <c r="L2140" s="12">
        <f t="shared" si="201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98"/>
        <v>0.128</v>
      </c>
      <c r="R2140" s="8">
        <f t="shared" si="199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57.6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2">
        <f t="shared" si="200"/>
        <v>42647.750092592592</v>
      </c>
      <c r="L2141" s="12">
        <f t="shared" si="201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98"/>
        <v>5.4199999999999998E-2</v>
      </c>
      <c r="R2141" s="8">
        <f t="shared" si="199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2">
        <f t="shared" si="200"/>
        <v>41255.833611111113</v>
      </c>
      <c r="L2142" s="12">
        <f t="shared" si="201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98"/>
        <v>1.1199999999999999E-3</v>
      </c>
      <c r="R2142" s="8">
        <f t="shared" si="199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57.6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2">
        <f t="shared" si="200"/>
        <v>41927.235636574071</v>
      </c>
      <c r="L2143" s="12">
        <f t="shared" si="201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98"/>
        <v>0</v>
      </c>
      <c r="R2143" s="8" t="e">
        <f t="shared" si="199"/>
        <v>#DIV/0!</v>
      </c>
      <c r="S2143" t="str">
        <f t="shared" si="202"/>
        <v>games</v>
      </c>
      <c r="T2143" t="str">
        <f t="shared" si="203"/>
        <v>video games</v>
      </c>
    </row>
    <row r="2144" spans="1:20" ht="57.6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2">
        <f t="shared" si="200"/>
        <v>42340.701504629629</v>
      </c>
      <c r="L2144" s="12">
        <f t="shared" si="201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98"/>
        <v>5.7238095238095241E-2</v>
      </c>
      <c r="R2144" s="8">
        <f t="shared" si="199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2">
        <f t="shared" si="200"/>
        <v>40332.886712962965</v>
      </c>
      <c r="L2145" s="12">
        <f t="shared" si="201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98"/>
        <v>0.1125</v>
      </c>
      <c r="R2145" s="8">
        <f t="shared" si="199"/>
        <v>45</v>
      </c>
      <c r="S2145" t="str">
        <f t="shared" si="202"/>
        <v>games</v>
      </c>
      <c r="T2145" t="str">
        <f t="shared" si="203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2">
        <f t="shared" si="200"/>
        <v>41499.546759259261</v>
      </c>
      <c r="L2146" s="12">
        <f t="shared" si="201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98"/>
        <v>1.7098591549295775E-2</v>
      </c>
      <c r="R2146" s="8">
        <f t="shared" si="199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2">
        <f t="shared" si="200"/>
        <v>41575.237430555557</v>
      </c>
      <c r="L2147" s="12">
        <f t="shared" si="201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98"/>
        <v>0.30433333333333334</v>
      </c>
      <c r="R2147" s="8">
        <f t="shared" si="199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57.6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2">
        <f t="shared" si="200"/>
        <v>42397.679513888885</v>
      </c>
      <c r="L2148" s="12">
        <f t="shared" si="201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98"/>
        <v>2.0000000000000001E-4</v>
      </c>
      <c r="R2148" s="8">
        <f t="shared" si="199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2">
        <f t="shared" si="200"/>
        <v>41927.295694444445</v>
      </c>
      <c r="L2149" s="12">
        <f t="shared" si="201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98"/>
        <v>6.9641025641025639E-3</v>
      </c>
      <c r="R2149" s="8">
        <f t="shared" si="199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2">
        <f t="shared" si="200"/>
        <v>42066.733587962968</v>
      </c>
      <c r="L2150" s="12">
        <f t="shared" si="201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98"/>
        <v>0.02</v>
      </c>
      <c r="R2150" s="8">
        <f t="shared" si="199"/>
        <v>1</v>
      </c>
      <c r="S2150" t="str">
        <f t="shared" si="202"/>
        <v>games</v>
      </c>
      <c r="T2150" t="str">
        <f t="shared" si="203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2">
        <f t="shared" si="200"/>
        <v>40355.024953703702</v>
      </c>
      <c r="L2151" s="12">
        <f t="shared" si="201"/>
        <v>40390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98"/>
        <v>0</v>
      </c>
      <c r="R2151" s="8" t="e">
        <f t="shared" si="199"/>
        <v>#DIV/0!</v>
      </c>
      <c r="S2151" t="str">
        <f t="shared" si="202"/>
        <v>games</v>
      </c>
      <c r="T2151" t="str">
        <f t="shared" si="203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2">
        <f t="shared" si="200"/>
        <v>42534.284710648149</v>
      </c>
      <c r="L2152" s="12">
        <f t="shared" si="201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98"/>
        <v>8.0999999999999996E-3</v>
      </c>
      <c r="R2152" s="8">
        <f t="shared" si="199"/>
        <v>101.25</v>
      </c>
      <c r="S2152" t="str">
        <f t="shared" si="202"/>
        <v>games</v>
      </c>
      <c r="T2152" t="str">
        <f t="shared" si="203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2">
        <f t="shared" si="200"/>
        <v>42520.847384259258</v>
      </c>
      <c r="L2153" s="12">
        <f t="shared" si="201"/>
        <v>42550.847384259258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98"/>
        <v>2.6222222222222224E-3</v>
      </c>
      <c r="R2153" s="8">
        <f t="shared" si="199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2">
        <f t="shared" si="200"/>
        <v>41683.832280092596</v>
      </c>
      <c r="L2154" s="12">
        <f t="shared" si="201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98"/>
        <v>1.6666666666666668E-3</v>
      </c>
      <c r="R2154" s="8">
        <f t="shared" si="199"/>
        <v>12.5</v>
      </c>
      <c r="S2154" t="str">
        <f t="shared" si="202"/>
        <v>games</v>
      </c>
      <c r="T2154" t="str">
        <f t="shared" si="203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2">
        <f t="shared" si="200"/>
        <v>41974.911087962959</v>
      </c>
      <c r="L2155" s="12">
        <f t="shared" si="201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98"/>
        <v>9.1244548809124457E-5</v>
      </c>
      <c r="R2155" s="8">
        <f t="shared" si="199"/>
        <v>8.5</v>
      </c>
      <c r="S2155" t="str">
        <f t="shared" si="202"/>
        <v>games</v>
      </c>
      <c r="T2155" t="str">
        <f t="shared" si="203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2">
        <f t="shared" si="200"/>
        <v>41647.632256944446</v>
      </c>
      <c r="L2156" s="12">
        <f t="shared" si="201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98"/>
        <v>8.0000000000000002E-3</v>
      </c>
      <c r="R2156" s="8">
        <f t="shared" si="199"/>
        <v>1</v>
      </c>
      <c r="S2156" t="str">
        <f t="shared" si="202"/>
        <v>games</v>
      </c>
      <c r="T2156" t="str">
        <f t="shared" si="203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2">
        <f t="shared" si="200"/>
        <v>42430.747511574074</v>
      </c>
      <c r="L2157" s="12">
        <f t="shared" si="201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98"/>
        <v>2.3E-2</v>
      </c>
      <c r="R2157" s="8">
        <f t="shared" si="199"/>
        <v>23</v>
      </c>
      <c r="S2157" t="str">
        <f t="shared" si="202"/>
        <v>games</v>
      </c>
      <c r="T2157" t="str">
        <f t="shared" si="203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2">
        <f t="shared" si="200"/>
        <v>41488.85423611111</v>
      </c>
      <c r="L2158" s="12">
        <f t="shared" si="201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98"/>
        <v>2.6660714285714284E-2</v>
      </c>
      <c r="R2158" s="8">
        <f t="shared" si="199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2">
        <f t="shared" si="200"/>
        <v>42694.98128472222</v>
      </c>
      <c r="L2159" s="12">
        <f t="shared" si="201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98"/>
        <v>0.28192</v>
      </c>
      <c r="R2159" s="8">
        <f t="shared" si="199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2">
        <f t="shared" si="200"/>
        <v>41264.853865740741</v>
      </c>
      <c r="L2160" s="12">
        <f t="shared" si="201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98"/>
        <v>6.5900366666666668E-2</v>
      </c>
      <c r="R2160" s="8">
        <f t="shared" si="199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2">
        <f t="shared" si="200"/>
        <v>40710.731180555558</v>
      </c>
      <c r="L2161" s="12">
        <f t="shared" si="201"/>
        <v>40740.731180555558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98"/>
        <v>7.2222222222222219E-3</v>
      </c>
      <c r="R2161" s="8">
        <f t="shared" si="199"/>
        <v>13</v>
      </c>
      <c r="S2161" t="str">
        <f t="shared" si="202"/>
        <v>games</v>
      </c>
      <c r="T2161" t="str">
        <f t="shared" si="203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2">
        <f t="shared" si="200"/>
        <v>41018.711863425924</v>
      </c>
      <c r="L2162" s="12">
        <f t="shared" si="201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98"/>
        <v>8.5000000000000006E-3</v>
      </c>
      <c r="R2162" s="8">
        <f t="shared" si="199"/>
        <v>5.3125</v>
      </c>
      <c r="S2162" t="str">
        <f t="shared" si="202"/>
        <v>games</v>
      </c>
      <c r="T2162" t="str">
        <f t="shared" si="203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2">
        <f t="shared" si="200"/>
        <v>42240.852534722224</v>
      </c>
      <c r="L2163" s="12">
        <f t="shared" si="201"/>
        <v>42270.852534722224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98"/>
        <v>1.1575</v>
      </c>
      <c r="R2163" s="8">
        <f t="shared" si="199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57.6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2">
        <f t="shared" si="200"/>
        <v>41813.766099537039</v>
      </c>
      <c r="L2164" s="12">
        <f t="shared" si="201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98"/>
        <v>1.1226666666666667</v>
      </c>
      <c r="R2164" s="8">
        <f t="shared" si="199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2">
        <f t="shared" si="200"/>
        <v>42111.899537037039</v>
      </c>
      <c r="L2165" s="12">
        <f t="shared" si="201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98"/>
        <v>1.3220000000000001</v>
      </c>
      <c r="R2165" s="8">
        <f t="shared" si="199"/>
        <v>75.11363636363636</v>
      </c>
      <c r="S2165" t="str">
        <f t="shared" si="202"/>
        <v>music</v>
      </c>
      <c r="T2165" t="str">
        <f t="shared" si="203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2">
        <f t="shared" si="200"/>
        <v>42515.71775462963</v>
      </c>
      <c r="L2166" s="12">
        <f t="shared" si="201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98"/>
        <v>1.0263636363636364</v>
      </c>
      <c r="R2166" s="8">
        <f t="shared" si="199"/>
        <v>68.01204819277109</v>
      </c>
      <c r="S2166" t="str">
        <f t="shared" si="202"/>
        <v>music</v>
      </c>
      <c r="T2166" t="str">
        <f t="shared" si="203"/>
        <v>rock</v>
      </c>
    </row>
    <row r="2167" spans="1:20" ht="57.6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2">
        <f t="shared" si="200"/>
        <v>42438.667071759264</v>
      </c>
      <c r="L2167" s="12">
        <f t="shared" si="201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98"/>
        <v>1.3864000000000001</v>
      </c>
      <c r="R2167" s="8">
        <f t="shared" si="199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2">
        <f t="shared" si="200"/>
        <v>41933.838171296295</v>
      </c>
      <c r="L2168" s="12">
        <f t="shared" si="201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98"/>
        <v>1.466</v>
      </c>
      <c r="R2168" s="8">
        <f t="shared" si="199"/>
        <v>91.625</v>
      </c>
      <c r="S2168" t="str">
        <f t="shared" si="202"/>
        <v>music</v>
      </c>
      <c r="T2168" t="str">
        <f t="shared" si="203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2">
        <f t="shared" si="200"/>
        <v>41153.066400462965</v>
      </c>
      <c r="L2169" s="12">
        <f t="shared" si="201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98"/>
        <v>1.2</v>
      </c>
      <c r="R2169" s="8">
        <f t="shared" si="199"/>
        <v>22.5</v>
      </c>
      <c r="S2169" t="str">
        <f t="shared" si="202"/>
        <v>music</v>
      </c>
      <c r="T2169" t="str">
        <f t="shared" si="203"/>
        <v>rock</v>
      </c>
    </row>
    <row r="2170" spans="1:20" ht="43.2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2">
        <f t="shared" si="200"/>
        <v>42745.600243055553</v>
      </c>
      <c r="L2170" s="12">
        <f t="shared" si="201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98"/>
        <v>1.215816111111111</v>
      </c>
      <c r="R2170" s="8">
        <f t="shared" si="199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2">
        <f t="shared" si="200"/>
        <v>42793.700821759259</v>
      </c>
      <c r="L2171" s="12">
        <f t="shared" si="201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98"/>
        <v>1</v>
      </c>
      <c r="R2171" s="8">
        <f t="shared" si="199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2">
        <f t="shared" si="200"/>
        <v>42198.750254629631</v>
      </c>
      <c r="L2172" s="12">
        <f t="shared" si="201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98"/>
        <v>1.8085714285714285</v>
      </c>
      <c r="R2172" s="8">
        <f t="shared" si="199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2">
        <f t="shared" si="200"/>
        <v>42141.95711805555</v>
      </c>
      <c r="L2173" s="12">
        <f t="shared" si="201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98"/>
        <v>1.0607500000000001</v>
      </c>
      <c r="R2173" s="8">
        <f t="shared" si="199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2">
        <f t="shared" si="200"/>
        <v>42082.580092592594</v>
      </c>
      <c r="L2174" s="12">
        <f t="shared" si="201"/>
        <v>42112.580092592594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98"/>
        <v>1</v>
      </c>
      <c r="R2174" s="8">
        <f t="shared" si="199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2">
        <f t="shared" si="200"/>
        <v>41495.692627314813</v>
      </c>
      <c r="L2175" s="12">
        <f t="shared" si="201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98"/>
        <v>1.2692857142857144</v>
      </c>
      <c r="R2175" s="8">
        <f t="shared" si="199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2">
        <f t="shared" si="200"/>
        <v>42465.542905092589</v>
      </c>
      <c r="L2176" s="12">
        <f t="shared" si="201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98"/>
        <v>1.0297499999999999</v>
      </c>
      <c r="R2176" s="8">
        <f t="shared" si="199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2">
        <f t="shared" si="200"/>
        <v>42565.009097222224</v>
      </c>
      <c r="L2177" s="12">
        <f t="shared" si="201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98"/>
        <v>2.5</v>
      </c>
      <c r="R2177" s="8">
        <f t="shared" si="199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2">
        <f t="shared" si="200"/>
        <v>42096.633206018523</v>
      </c>
      <c r="L2178" s="12">
        <f t="shared" si="201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ref="Q2178:Q2241" si="204">E2178/D2178</f>
        <v>1.2602</v>
      </c>
      <c r="R2178" s="8">
        <f t="shared" ref="R2178:R2241" si="205">E2178/N2178</f>
        <v>88.74647887323944</v>
      </c>
      <c r="S2178" t="str">
        <f t="shared" si="202"/>
        <v>music</v>
      </c>
      <c r="T2178" t="str">
        <f t="shared" si="203"/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2">
        <f t="shared" ref="K2179:K2242" si="206">(J2179/86400)+DATE(1970,1,1)</f>
        <v>42502.250775462962</v>
      </c>
      <c r="L2179" s="12">
        <f t="shared" ref="L2179:L2242" si="207">(I2179/86400)+DATE(1970,1,1)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si="204"/>
        <v>1.0012000000000001</v>
      </c>
      <c r="R2179" s="8">
        <f t="shared" si="205"/>
        <v>65.868421052631575</v>
      </c>
      <c r="S2179" t="str">
        <f t="shared" ref="S2179:S2242" si="208">LEFT(P2179,FIND("/",P2179)-1)</f>
        <v>music</v>
      </c>
      <c r="T2179" t="str">
        <f t="shared" ref="T2179:T2242" si="209">RIGHT(P2179,LEN(P2179)-FIND("/",P2179))</f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2">
        <f t="shared" si="206"/>
        <v>42723.63653935185</v>
      </c>
      <c r="L2180" s="12">
        <f t="shared" si="207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204"/>
        <v>1.3864000000000001</v>
      </c>
      <c r="R2180" s="8">
        <f t="shared" si="205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2">
        <f t="shared" si="206"/>
        <v>42075.171203703707</v>
      </c>
      <c r="L2181" s="12">
        <f t="shared" si="207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204"/>
        <v>1.6140000000000001</v>
      </c>
      <c r="R2181" s="8">
        <f t="shared" si="205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2">
        <f t="shared" si="206"/>
        <v>42279.669768518521</v>
      </c>
      <c r="L2182" s="12">
        <f t="shared" si="207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204"/>
        <v>1.071842</v>
      </c>
      <c r="R2182" s="8">
        <f t="shared" si="205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2">
        <f t="shared" si="206"/>
        <v>42773.005243055552</v>
      </c>
      <c r="L2183" s="12">
        <f t="shared" si="207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204"/>
        <v>1.5309999999999999</v>
      </c>
      <c r="R2183" s="8">
        <f t="shared" si="205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2">
        <f t="shared" si="206"/>
        <v>41879.900752314818</v>
      </c>
      <c r="L2184" s="12">
        <f t="shared" si="207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204"/>
        <v>5.2416666666666663</v>
      </c>
      <c r="R2184" s="8">
        <f t="shared" si="205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2">
        <f t="shared" si="206"/>
        <v>42745.365474537037</v>
      </c>
      <c r="L2185" s="12">
        <f t="shared" si="207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204"/>
        <v>4.8927777777777779</v>
      </c>
      <c r="R2185" s="8">
        <f t="shared" si="205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2">
        <f t="shared" si="206"/>
        <v>42380.690289351856</v>
      </c>
      <c r="L2186" s="12">
        <f t="shared" si="207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204"/>
        <v>2.8473999999999999</v>
      </c>
      <c r="R2186" s="8">
        <f t="shared" si="205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57.6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2">
        <f t="shared" si="206"/>
        <v>41319.349988425922</v>
      </c>
      <c r="L2187" s="12">
        <f t="shared" si="207"/>
        <v>41359.349988425922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204"/>
        <v>18.569700000000001</v>
      </c>
      <c r="R2187" s="8">
        <f t="shared" si="205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2">
        <f t="shared" si="206"/>
        <v>42583.615081018521</v>
      </c>
      <c r="L2188" s="12">
        <f t="shared" si="207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204"/>
        <v>1.0967499999999999</v>
      </c>
      <c r="R2188" s="8">
        <f t="shared" si="205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57.6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2">
        <f t="shared" si="206"/>
        <v>42068.209097222221</v>
      </c>
      <c r="L2189" s="12">
        <f t="shared" si="207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204"/>
        <v>10.146425000000001</v>
      </c>
      <c r="R2189" s="8">
        <f t="shared" si="205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2">
        <f t="shared" si="206"/>
        <v>42633.586122685185</v>
      </c>
      <c r="L2190" s="12">
        <f t="shared" si="207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204"/>
        <v>4.1217692027666546</v>
      </c>
      <c r="R2190" s="8">
        <f t="shared" si="205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57.6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2">
        <f t="shared" si="206"/>
        <v>42467.788194444445</v>
      </c>
      <c r="L2191" s="12">
        <f t="shared" si="207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204"/>
        <v>5.0324999999999998</v>
      </c>
      <c r="R2191" s="8">
        <f t="shared" si="205"/>
        <v>68.625</v>
      </c>
      <c r="S2191" t="str">
        <f t="shared" si="208"/>
        <v>games</v>
      </c>
      <c r="T2191" t="str">
        <f t="shared" si="209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2">
        <f t="shared" si="206"/>
        <v>42417.625046296293</v>
      </c>
      <c r="L2192" s="12">
        <f t="shared" si="207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204"/>
        <v>1.8461052631578947</v>
      </c>
      <c r="R2192" s="8">
        <f t="shared" si="205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57.6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2">
        <f t="shared" si="206"/>
        <v>42768.833645833336</v>
      </c>
      <c r="L2193" s="12">
        <f t="shared" si="207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204"/>
        <v>1.1973333333333334</v>
      </c>
      <c r="R2193" s="8">
        <f t="shared" si="205"/>
        <v>35.92</v>
      </c>
      <c r="S2193" t="str">
        <f t="shared" si="208"/>
        <v>games</v>
      </c>
      <c r="T2193" t="str">
        <f t="shared" si="209"/>
        <v>tabletop games</v>
      </c>
    </row>
    <row r="2194" spans="1:20" ht="57.6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2">
        <f t="shared" si="206"/>
        <v>42691.8512037037</v>
      </c>
      <c r="L2194" s="12">
        <f t="shared" si="207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204"/>
        <v>10.812401666666668</v>
      </c>
      <c r="R2194" s="8">
        <f t="shared" si="205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2">
        <f t="shared" si="206"/>
        <v>42664.405925925923</v>
      </c>
      <c r="L2195" s="12">
        <f t="shared" si="207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204"/>
        <v>4.5237333333333334</v>
      </c>
      <c r="R2195" s="8">
        <f t="shared" si="205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2">
        <f t="shared" si="206"/>
        <v>42425.757986111115</v>
      </c>
      <c r="L2196" s="12">
        <f t="shared" si="207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204"/>
        <v>5.3737000000000004</v>
      </c>
      <c r="R2196" s="8">
        <f t="shared" si="205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2">
        <f t="shared" si="206"/>
        <v>42197.771990740745</v>
      </c>
      <c r="L2197" s="12">
        <f t="shared" si="207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204"/>
        <v>1.2032608695652174</v>
      </c>
      <c r="R2197" s="8">
        <f t="shared" si="205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2">
        <f t="shared" si="206"/>
        <v>42675.487291666665</v>
      </c>
      <c r="L2198" s="12">
        <f t="shared" si="207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204"/>
        <v>1.1383571428571428</v>
      </c>
      <c r="R2198" s="8">
        <f t="shared" si="205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2">
        <f t="shared" si="206"/>
        <v>42033.584016203706</v>
      </c>
      <c r="L2199" s="12">
        <f t="shared" si="207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204"/>
        <v>9.5103109999999997</v>
      </c>
      <c r="R2199" s="8">
        <f t="shared" si="205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2">
        <f t="shared" si="206"/>
        <v>42292.513888888891</v>
      </c>
      <c r="L2200" s="12">
        <f t="shared" si="207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204"/>
        <v>1.3289249999999999</v>
      </c>
      <c r="R2200" s="8">
        <f t="shared" si="205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2">
        <f t="shared" si="206"/>
        <v>42262.416643518518</v>
      </c>
      <c r="L2201" s="12">
        <f t="shared" si="207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204"/>
        <v>1.4697777777777778</v>
      </c>
      <c r="R2201" s="8">
        <f t="shared" si="205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2">
        <f t="shared" si="206"/>
        <v>42163.625787037032</v>
      </c>
      <c r="L2202" s="12">
        <f t="shared" si="207"/>
        <v>42191.125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204"/>
        <v>5.4215</v>
      </c>
      <c r="R2202" s="8">
        <f t="shared" si="205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2">
        <f t="shared" si="206"/>
        <v>41276.846817129626</v>
      </c>
      <c r="L2203" s="12">
        <f t="shared" si="207"/>
        <v>41290.846817129626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204"/>
        <v>3.8271818181818182</v>
      </c>
      <c r="R2203" s="8">
        <f t="shared" si="205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2">
        <f t="shared" si="206"/>
        <v>41184.849166666667</v>
      </c>
      <c r="L2204" s="12">
        <f t="shared" si="207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204"/>
        <v>7.0418124999999998</v>
      </c>
      <c r="R2204" s="8">
        <f t="shared" si="205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2">
        <f t="shared" si="206"/>
        <v>42241.85974537037</v>
      </c>
      <c r="L2205" s="12">
        <f t="shared" si="207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204"/>
        <v>1.0954999999999999</v>
      </c>
      <c r="R2205" s="8">
        <f t="shared" si="205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2">
        <f t="shared" si="206"/>
        <v>41312.311562499999</v>
      </c>
      <c r="L2206" s="12">
        <f t="shared" si="207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204"/>
        <v>1.3286666666666667</v>
      </c>
      <c r="R2206" s="8">
        <f t="shared" si="205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2">
        <f t="shared" si="206"/>
        <v>41031.821631944447</v>
      </c>
      <c r="L2207" s="12">
        <f t="shared" si="207"/>
        <v>41061.821631944447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204"/>
        <v>1.52</v>
      </c>
      <c r="R2207" s="8">
        <f t="shared" si="205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2">
        <f t="shared" si="206"/>
        <v>40997.257222222222</v>
      </c>
      <c r="L2208" s="12">
        <f t="shared" si="207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204"/>
        <v>1.0272727272727273</v>
      </c>
      <c r="R2208" s="8">
        <f t="shared" si="205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2">
        <f t="shared" si="206"/>
        <v>41564.194131944445</v>
      </c>
      <c r="L2209" s="12">
        <f t="shared" si="207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204"/>
        <v>1</v>
      </c>
      <c r="R2209" s="8">
        <f t="shared" si="205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2">
        <f t="shared" si="206"/>
        <v>40946.882245370369</v>
      </c>
      <c r="L2210" s="12">
        <f t="shared" si="207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204"/>
        <v>1.016</v>
      </c>
      <c r="R2210" s="8">
        <f t="shared" si="205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43.2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2">
        <f t="shared" si="206"/>
        <v>41732.479675925926</v>
      </c>
      <c r="L2211" s="12">
        <f t="shared" si="207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204"/>
        <v>1.508</v>
      </c>
      <c r="R2211" s="8">
        <f t="shared" si="205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57.6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2">
        <f t="shared" si="206"/>
        <v>40956.066087962965</v>
      </c>
      <c r="L2212" s="12">
        <f t="shared" si="207"/>
        <v>41013.733333333337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204"/>
        <v>1.11425</v>
      </c>
      <c r="R2212" s="8">
        <f t="shared" si="205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57.6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2">
        <f t="shared" si="206"/>
        <v>41716.785011574073</v>
      </c>
      <c r="L2213" s="12">
        <f t="shared" si="207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204"/>
        <v>1.956</v>
      </c>
      <c r="R2213" s="8">
        <f t="shared" si="205"/>
        <v>40.75</v>
      </c>
      <c r="S2213" t="str">
        <f t="shared" si="208"/>
        <v>music</v>
      </c>
      <c r="T2213" t="str">
        <f t="shared" si="209"/>
        <v>electronic music</v>
      </c>
    </row>
    <row r="2214" spans="1:20" ht="57.6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2">
        <f t="shared" si="206"/>
        <v>41548.747418981482</v>
      </c>
      <c r="L2214" s="12">
        <f t="shared" si="207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204"/>
        <v>1.1438333333333333</v>
      </c>
      <c r="R2214" s="8">
        <f t="shared" si="205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2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2">
        <f t="shared" si="206"/>
        <v>42109.826145833329</v>
      </c>
      <c r="L2215" s="12">
        <f t="shared" si="207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204"/>
        <v>2</v>
      </c>
      <c r="R2215" s="8">
        <f t="shared" si="205"/>
        <v>10</v>
      </c>
      <c r="S2215" t="str">
        <f t="shared" si="208"/>
        <v>music</v>
      </c>
      <c r="T2215" t="str">
        <f t="shared" si="209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2">
        <f t="shared" si="206"/>
        <v>41646.792222222226</v>
      </c>
      <c r="L2216" s="12">
        <f t="shared" si="207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204"/>
        <v>2.9250166666666666</v>
      </c>
      <c r="R2216" s="8">
        <f t="shared" si="205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2">
        <f t="shared" si="206"/>
        <v>40958.717268518521</v>
      </c>
      <c r="L2217" s="12">
        <f t="shared" si="207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204"/>
        <v>1.5636363636363637</v>
      </c>
      <c r="R2217" s="8">
        <f t="shared" si="205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2">
        <f t="shared" si="206"/>
        <v>42194.75167824074</v>
      </c>
      <c r="L2218" s="12">
        <f t="shared" si="207"/>
        <v>42208.75167824074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204"/>
        <v>1.0566666666666666</v>
      </c>
      <c r="R2218" s="8">
        <f t="shared" si="205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2">
        <f t="shared" si="206"/>
        <v>42299.776770833334</v>
      </c>
      <c r="L2219" s="12">
        <f t="shared" si="207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204"/>
        <v>1.0119047619047619</v>
      </c>
      <c r="R2219" s="8">
        <f t="shared" si="205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2">
        <f t="shared" si="206"/>
        <v>41127.812303240738</v>
      </c>
      <c r="L2220" s="12">
        <f t="shared" si="207"/>
        <v>41150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204"/>
        <v>1.2283299999999999</v>
      </c>
      <c r="R2220" s="8">
        <f t="shared" si="205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2">
        <f t="shared" si="206"/>
        <v>42205.718888888892</v>
      </c>
      <c r="L2221" s="12">
        <f t="shared" si="207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204"/>
        <v>1.0149999999999999</v>
      </c>
      <c r="R2221" s="8">
        <f t="shared" si="205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2">
        <f t="shared" si="206"/>
        <v>41452.060601851852</v>
      </c>
      <c r="L2222" s="12">
        <f t="shared" si="207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204"/>
        <v>1.0114285714285713</v>
      </c>
      <c r="R2222" s="8">
        <f t="shared" si="205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2">
        <f t="shared" si="206"/>
        <v>42452.666770833333</v>
      </c>
      <c r="L2223" s="12">
        <f t="shared" si="207"/>
        <v>42483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204"/>
        <v>1.0811999999999999</v>
      </c>
      <c r="R2223" s="8">
        <f t="shared" si="205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2">
        <f t="shared" si="206"/>
        <v>40906.787581018521</v>
      </c>
      <c r="L2224" s="12">
        <f t="shared" si="207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204"/>
        <v>1.6259999999999999</v>
      </c>
      <c r="R2224" s="8">
        <f t="shared" si="205"/>
        <v>27.1</v>
      </c>
      <c r="S2224" t="str">
        <f t="shared" si="208"/>
        <v>games</v>
      </c>
      <c r="T2224" t="str">
        <f t="shared" si="209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2">
        <f t="shared" si="206"/>
        <v>42152.640833333338</v>
      </c>
      <c r="L2225" s="12">
        <f t="shared" si="207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204"/>
        <v>1.0580000000000001</v>
      </c>
      <c r="R2225" s="8">
        <f t="shared" si="205"/>
        <v>206.31</v>
      </c>
      <c r="S2225" t="str">
        <f t="shared" si="208"/>
        <v>games</v>
      </c>
      <c r="T2225" t="str">
        <f t="shared" si="209"/>
        <v>tabletop games</v>
      </c>
    </row>
    <row r="2226" spans="1:20" ht="57.6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2">
        <f t="shared" si="206"/>
        <v>42644.667534722219</v>
      </c>
      <c r="L2226" s="12">
        <f t="shared" si="207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204"/>
        <v>2.4315000000000002</v>
      </c>
      <c r="R2226" s="8">
        <f t="shared" si="205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2">
        <f t="shared" si="206"/>
        <v>41873.79184027778</v>
      </c>
      <c r="L2227" s="12">
        <f t="shared" si="207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204"/>
        <v>9.4483338095238096</v>
      </c>
      <c r="R2227" s="8">
        <f t="shared" si="205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2">
        <f t="shared" si="206"/>
        <v>42381.79886574074</v>
      </c>
      <c r="L2228" s="12">
        <f t="shared" si="207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204"/>
        <v>1.0846283333333333</v>
      </c>
      <c r="R2228" s="8">
        <f t="shared" si="205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2">
        <f t="shared" si="206"/>
        <v>41561.807349537034</v>
      </c>
      <c r="L2229" s="12">
        <f t="shared" si="207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204"/>
        <v>1.5737692307692308</v>
      </c>
      <c r="R2229" s="8">
        <f t="shared" si="205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2">
        <f t="shared" si="206"/>
        <v>42202.278194444443</v>
      </c>
      <c r="L2230" s="12">
        <f t="shared" si="207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204"/>
        <v>11.744899999999999</v>
      </c>
      <c r="R2230" s="8">
        <f t="shared" si="205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57.6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2">
        <f t="shared" si="206"/>
        <v>41484.664247685185</v>
      </c>
      <c r="L2231" s="12">
        <f t="shared" si="207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204"/>
        <v>1.7104755366949576</v>
      </c>
      <c r="R2231" s="8">
        <f t="shared" si="205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57.6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2">
        <f t="shared" si="206"/>
        <v>41724.881099537037</v>
      </c>
      <c r="L2232" s="12">
        <f t="shared" si="207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204"/>
        <v>1.2595294117647058</v>
      </c>
      <c r="R2232" s="8">
        <f t="shared" si="205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2">
        <f t="shared" si="206"/>
        <v>41423.910891203705</v>
      </c>
      <c r="L2233" s="12">
        <f t="shared" si="207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204"/>
        <v>12.121296000000001</v>
      </c>
      <c r="R2233" s="8">
        <f t="shared" si="205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2">
        <f t="shared" si="206"/>
        <v>41806.794074074074</v>
      </c>
      <c r="L2234" s="12">
        <f t="shared" si="207"/>
        <v>41839.125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204"/>
        <v>4.9580000000000002</v>
      </c>
      <c r="R2234" s="8">
        <f t="shared" si="205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2">
        <f t="shared" si="206"/>
        <v>42331.378923611112</v>
      </c>
      <c r="L2235" s="12">
        <f t="shared" si="207"/>
        <v>42352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204"/>
        <v>3.3203999999999998</v>
      </c>
      <c r="R2235" s="8">
        <f t="shared" si="205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2">
        <f t="shared" si="206"/>
        <v>42710.824618055558</v>
      </c>
      <c r="L2236" s="12">
        <f t="shared" si="207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204"/>
        <v>11.65</v>
      </c>
      <c r="R2236" s="8">
        <f t="shared" si="205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2">
        <f t="shared" si="206"/>
        <v>42062.022118055553</v>
      </c>
      <c r="L2237" s="12">
        <f t="shared" si="207"/>
        <v>42091.980451388888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204"/>
        <v>1.5331538461538461</v>
      </c>
      <c r="R2237" s="8">
        <f t="shared" si="205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2">
        <f t="shared" si="206"/>
        <v>42371.617164351846</v>
      </c>
      <c r="L2238" s="12">
        <f t="shared" si="207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204"/>
        <v>5.3710714285714287</v>
      </c>
      <c r="R2238" s="8">
        <f t="shared" si="205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2">
        <f t="shared" si="206"/>
        <v>41915.003275462965</v>
      </c>
      <c r="L2239" s="12">
        <f t="shared" si="207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204"/>
        <v>3.5292777777777777</v>
      </c>
      <c r="R2239" s="8">
        <f t="shared" si="205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2">
        <f t="shared" si="206"/>
        <v>42774.621712962966</v>
      </c>
      <c r="L2240" s="12">
        <f t="shared" si="207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204"/>
        <v>1.3740000000000001</v>
      </c>
      <c r="R2240" s="8">
        <f t="shared" si="205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2">
        <f t="shared" si="206"/>
        <v>41572.958495370374</v>
      </c>
      <c r="L2241" s="12">
        <f t="shared" si="207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204"/>
        <v>1.2802667999999999</v>
      </c>
      <c r="R2241" s="8">
        <f t="shared" si="205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2">
        <f t="shared" si="206"/>
        <v>42452.825740740736</v>
      </c>
      <c r="L2242" s="12">
        <f t="shared" si="207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ref="Q2242:Q2305" si="210">E2242/D2242</f>
        <v>2.7067999999999999</v>
      </c>
      <c r="R2242" s="8">
        <f t="shared" ref="R2242:R2305" si="211">E2242/N2242</f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2">
        <f t="shared" ref="K2243:K2306" si="212">(J2243/86400)+DATE(1970,1,1)</f>
        <v>42766.827546296292</v>
      </c>
      <c r="L2243" s="12">
        <f t="shared" ref="L2243:L2306" si="213">(I2243/86400)+DATE(1970,1,1)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si="210"/>
        <v>8.0640000000000001</v>
      </c>
      <c r="R2243" s="8">
        <f t="shared" si="211"/>
        <v>49.472392638036808</v>
      </c>
      <c r="S2243" t="str">
        <f t="shared" ref="S2243:S2306" si="214">LEFT(P2243,FIND("/",P2243)-1)</f>
        <v>games</v>
      </c>
      <c r="T2243" t="str">
        <f t="shared" ref="T2243:T2306" si="215">RIGHT(P2243,LEN(P2243)-FIND("/",P2243))</f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2">
        <f t="shared" si="212"/>
        <v>41569.575613425928</v>
      </c>
      <c r="L2244" s="12">
        <f t="shared" si="213"/>
        <v>41605.126388888893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210"/>
        <v>13.600976000000001</v>
      </c>
      <c r="R2244" s="8">
        <f t="shared" si="211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57.6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2">
        <f t="shared" si="212"/>
        <v>42800.751041666663</v>
      </c>
      <c r="L2245" s="12">
        <f t="shared" si="213"/>
        <v>42807.125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210"/>
        <v>9302.5</v>
      </c>
      <c r="R2245" s="8">
        <f t="shared" si="211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2">
        <f t="shared" si="212"/>
        <v>42647.818819444445</v>
      </c>
      <c r="L2246" s="12">
        <f t="shared" si="213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210"/>
        <v>3.7702</v>
      </c>
      <c r="R2246" s="8">
        <f t="shared" si="211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2">
        <f t="shared" si="212"/>
        <v>41660.70853009259</v>
      </c>
      <c r="L2247" s="12">
        <f t="shared" si="213"/>
        <v>41691.75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210"/>
        <v>26.47025</v>
      </c>
      <c r="R2247" s="8">
        <f t="shared" si="211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2">
        <f t="shared" si="212"/>
        <v>42221.79178240741</v>
      </c>
      <c r="L2248" s="12">
        <f t="shared" si="213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210"/>
        <v>1.0012000000000001</v>
      </c>
      <c r="R2248" s="8">
        <f t="shared" si="211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43.2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2">
        <f t="shared" si="212"/>
        <v>42200.666261574079</v>
      </c>
      <c r="L2249" s="12">
        <f t="shared" si="213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210"/>
        <v>1.0445405405405406</v>
      </c>
      <c r="R2249" s="8">
        <f t="shared" si="211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2">
        <f t="shared" si="212"/>
        <v>42688.875902777778</v>
      </c>
      <c r="L2250" s="12">
        <f t="shared" si="213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210"/>
        <v>1.0721428571428571</v>
      </c>
      <c r="R2250" s="8">
        <f t="shared" si="211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2">
        <f t="shared" si="212"/>
        <v>41336.703298611115</v>
      </c>
      <c r="L2251" s="12">
        <f t="shared" si="213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210"/>
        <v>1.6877142857142857</v>
      </c>
      <c r="R2251" s="8">
        <f t="shared" si="211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2">
        <f t="shared" si="212"/>
        <v>42677.005474537036</v>
      </c>
      <c r="L2252" s="12">
        <f t="shared" si="213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210"/>
        <v>9.7511200000000002</v>
      </c>
      <c r="R2252" s="8">
        <f t="shared" si="211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2">
        <f t="shared" si="212"/>
        <v>41846.34579861111</v>
      </c>
      <c r="L2253" s="12">
        <f t="shared" si="213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210"/>
        <v>1.3444929411764706</v>
      </c>
      <c r="R2253" s="8">
        <f t="shared" si="211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2">
        <f t="shared" si="212"/>
        <v>42573.327986111108</v>
      </c>
      <c r="L2254" s="12">
        <f t="shared" si="213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210"/>
        <v>2.722777777777778</v>
      </c>
      <c r="R2254" s="8">
        <f t="shared" si="211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57.6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2">
        <f t="shared" si="212"/>
        <v>42296.631331018521</v>
      </c>
      <c r="L2255" s="12">
        <f t="shared" si="213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210"/>
        <v>1.1268750000000001</v>
      </c>
      <c r="R2255" s="8">
        <f t="shared" si="211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2">
        <f t="shared" si="212"/>
        <v>42752.647777777776</v>
      </c>
      <c r="L2256" s="12">
        <f t="shared" si="213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210"/>
        <v>4.5979999999999999</v>
      </c>
      <c r="R2256" s="8">
        <f t="shared" si="211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2">
        <f t="shared" si="212"/>
        <v>42467.951979166668</v>
      </c>
      <c r="L2257" s="12">
        <f t="shared" si="213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210"/>
        <v>2.8665822784810127</v>
      </c>
      <c r="R2257" s="8">
        <f t="shared" si="211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2">
        <f t="shared" si="212"/>
        <v>42682.451921296291</v>
      </c>
      <c r="L2258" s="12">
        <f t="shared" si="213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210"/>
        <v>2.2270833333333333</v>
      </c>
      <c r="R2258" s="8">
        <f t="shared" si="211"/>
        <v>21.38</v>
      </c>
      <c r="S2258" t="str">
        <f t="shared" si="214"/>
        <v>games</v>
      </c>
      <c r="T2258" t="str">
        <f t="shared" si="215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2">
        <f t="shared" si="212"/>
        <v>42505.936678240745</v>
      </c>
      <c r="L2259" s="12">
        <f t="shared" si="213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210"/>
        <v>6.3613999999999997</v>
      </c>
      <c r="R2259" s="8">
        <f t="shared" si="211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2">
        <f t="shared" si="212"/>
        <v>42136.75100694444</v>
      </c>
      <c r="L2260" s="12">
        <f t="shared" si="213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210"/>
        <v>1.4650000000000001</v>
      </c>
      <c r="R2260" s="8">
        <f t="shared" si="211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2">
        <f t="shared" si="212"/>
        <v>42702.804814814815</v>
      </c>
      <c r="L2261" s="12">
        <f t="shared" si="213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210"/>
        <v>18.670999999999999</v>
      </c>
      <c r="R2261" s="8">
        <f t="shared" si="211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2">
        <f t="shared" si="212"/>
        <v>41695.016782407409</v>
      </c>
      <c r="L2262" s="12">
        <f t="shared" si="213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210"/>
        <v>3.2692000000000001</v>
      </c>
      <c r="R2262" s="8">
        <f t="shared" si="211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57.6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2">
        <f t="shared" si="212"/>
        <v>42759.724768518514</v>
      </c>
      <c r="L2263" s="12">
        <f t="shared" si="213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210"/>
        <v>7.7949999999999999</v>
      </c>
      <c r="R2263" s="8">
        <f t="shared" si="211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2">
        <f t="shared" si="212"/>
        <v>41926.585162037038</v>
      </c>
      <c r="L2264" s="12">
        <f t="shared" si="213"/>
        <v>41961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210"/>
        <v>1.5415151515151515</v>
      </c>
      <c r="R2264" s="8">
        <f t="shared" si="211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2">
        <f t="shared" si="212"/>
        <v>42014.832326388889</v>
      </c>
      <c r="L2265" s="12">
        <f t="shared" si="213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210"/>
        <v>1.1554666666666666</v>
      </c>
      <c r="R2265" s="8">
        <f t="shared" si="211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2">
        <f t="shared" si="212"/>
        <v>42496.582337962958</v>
      </c>
      <c r="L2266" s="12">
        <f t="shared" si="213"/>
        <v>42513.125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210"/>
        <v>1.8003333333333333</v>
      </c>
      <c r="R2266" s="8">
        <f t="shared" si="211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2">
        <f t="shared" si="212"/>
        <v>42689.853090277778</v>
      </c>
      <c r="L2267" s="12">
        <f t="shared" si="213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210"/>
        <v>2.9849999999999999</v>
      </c>
      <c r="R2267" s="8">
        <f t="shared" si="211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2">
        <f t="shared" si="212"/>
        <v>42469.874907407408</v>
      </c>
      <c r="L2268" s="12">
        <f t="shared" si="213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210"/>
        <v>3.2026666666666666</v>
      </c>
      <c r="R2268" s="8">
        <f t="shared" si="211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57.6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2">
        <f t="shared" si="212"/>
        <v>41968.829826388886</v>
      </c>
      <c r="L2269" s="12">
        <f t="shared" si="213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210"/>
        <v>3.80525</v>
      </c>
      <c r="R2269" s="8">
        <f t="shared" si="211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57.6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2">
        <f t="shared" si="212"/>
        <v>42776.082349537042</v>
      </c>
      <c r="L2270" s="12">
        <f t="shared" si="213"/>
        <v>42806.082349537042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210"/>
        <v>1.026</v>
      </c>
      <c r="R2270" s="8">
        <f t="shared" si="211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2">
        <f t="shared" si="212"/>
        <v>42776.704432870371</v>
      </c>
      <c r="L2271" s="12">
        <f t="shared" si="213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210"/>
        <v>18.016400000000001</v>
      </c>
      <c r="R2271" s="8">
        <f t="shared" si="211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2">
        <f t="shared" si="212"/>
        <v>42725.869363425925</v>
      </c>
      <c r="L2272" s="12">
        <f t="shared" si="213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210"/>
        <v>7.2024800000000004</v>
      </c>
      <c r="R2272" s="8">
        <f t="shared" si="211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2">
        <f t="shared" si="212"/>
        <v>42684.000046296293</v>
      </c>
      <c r="L2273" s="12">
        <f t="shared" si="213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210"/>
        <v>2.8309000000000002</v>
      </c>
      <c r="R2273" s="8">
        <f t="shared" si="211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2">
        <f t="shared" si="212"/>
        <v>42315.699490740742</v>
      </c>
      <c r="L2274" s="12">
        <f t="shared" si="213"/>
        <v>42345.699490740742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210"/>
        <v>13.566000000000001</v>
      </c>
      <c r="R2274" s="8">
        <f t="shared" si="211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2">
        <f t="shared" si="212"/>
        <v>42781.549097222218</v>
      </c>
      <c r="L2275" s="12">
        <f t="shared" si="213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210"/>
        <v>2.2035999999999998</v>
      </c>
      <c r="R2275" s="8">
        <f t="shared" si="211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2">
        <f t="shared" si="212"/>
        <v>41663.500659722224</v>
      </c>
      <c r="L2276" s="12">
        <f t="shared" si="213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210"/>
        <v>1.196</v>
      </c>
      <c r="R2276" s="8">
        <f t="shared" si="211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2">
        <f t="shared" si="212"/>
        <v>41965.616655092592</v>
      </c>
      <c r="L2277" s="12">
        <f t="shared" si="213"/>
        <v>41995.616655092592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210"/>
        <v>4.0776923076923079</v>
      </c>
      <c r="R2277" s="8">
        <f t="shared" si="211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2">
        <f t="shared" si="212"/>
        <v>41614.651493055557</v>
      </c>
      <c r="L2278" s="12">
        <f t="shared" si="213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210"/>
        <v>1.0581826105905425</v>
      </c>
      <c r="R2278" s="8">
        <f t="shared" si="211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2">
        <f t="shared" si="212"/>
        <v>40936.678506944445</v>
      </c>
      <c r="L2279" s="12">
        <f t="shared" si="213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210"/>
        <v>1.4108235294117648</v>
      </c>
      <c r="R2279" s="8">
        <f t="shared" si="211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2">
        <f t="shared" si="212"/>
        <v>42338.709108796298</v>
      </c>
      <c r="L2280" s="12">
        <f t="shared" si="213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210"/>
        <v>2.7069999999999999</v>
      </c>
      <c r="R2280" s="8">
        <f t="shared" si="211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57.6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2">
        <f t="shared" si="212"/>
        <v>42020.806701388894</v>
      </c>
      <c r="L2281" s="12">
        <f t="shared" si="213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210"/>
        <v>1.538</v>
      </c>
      <c r="R2281" s="8">
        <f t="shared" si="211"/>
        <v>48.0625</v>
      </c>
      <c r="S2281" t="str">
        <f t="shared" si="214"/>
        <v>games</v>
      </c>
      <c r="T2281" t="str">
        <f t="shared" si="215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2">
        <f t="shared" si="212"/>
        <v>42234.624895833331</v>
      </c>
      <c r="L2282" s="12">
        <f t="shared" si="213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210"/>
        <v>4.0357653061224488</v>
      </c>
      <c r="R2282" s="8">
        <f t="shared" si="211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2">
        <f t="shared" si="212"/>
        <v>40687.285844907405</v>
      </c>
      <c r="L2283" s="12">
        <f t="shared" si="213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210"/>
        <v>1.85</v>
      </c>
      <c r="R2283" s="8">
        <f t="shared" si="211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43.2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2">
        <f t="shared" si="212"/>
        <v>42323.17460648148</v>
      </c>
      <c r="L2284" s="12">
        <f t="shared" si="213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210"/>
        <v>1.8533333333333333</v>
      </c>
      <c r="R2284" s="8">
        <f t="shared" si="211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2">
        <f t="shared" si="212"/>
        <v>40978.125046296293</v>
      </c>
      <c r="L2285" s="12">
        <f t="shared" si="213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210"/>
        <v>1.0085533333333332</v>
      </c>
      <c r="R2285" s="8">
        <f t="shared" si="211"/>
        <v>63.03458333333333</v>
      </c>
      <c r="S2285" t="str">
        <f t="shared" si="214"/>
        <v>music</v>
      </c>
      <c r="T2285" t="str">
        <f t="shared" si="215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2">
        <f t="shared" si="212"/>
        <v>40585.796817129631</v>
      </c>
      <c r="L2286" s="12">
        <f t="shared" si="213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210"/>
        <v>1.0622116666666668</v>
      </c>
      <c r="R2286" s="8">
        <f t="shared" si="211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2">
        <f t="shared" si="212"/>
        <v>41059.185682870375</v>
      </c>
      <c r="L2287" s="12">
        <f t="shared" si="213"/>
        <v>41089.185682870375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210"/>
        <v>1.2136666666666667</v>
      </c>
      <c r="R2287" s="8">
        <f t="shared" si="211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2">
        <f t="shared" si="212"/>
        <v>41494.963587962964</v>
      </c>
      <c r="L2288" s="12">
        <f t="shared" si="213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210"/>
        <v>1.0006666666666666</v>
      </c>
      <c r="R2288" s="8">
        <f t="shared" si="211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2">
        <f t="shared" si="212"/>
        <v>41792.667361111111</v>
      </c>
      <c r="L2289" s="12">
        <f t="shared" si="213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210"/>
        <v>1.1997755555555556</v>
      </c>
      <c r="R2289" s="8">
        <f t="shared" si="211"/>
        <v>50.9338679245283</v>
      </c>
      <c r="S2289" t="str">
        <f t="shared" si="214"/>
        <v>music</v>
      </c>
      <c r="T2289" t="str">
        <f t="shared" si="215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2">
        <f t="shared" si="212"/>
        <v>41067.827418981484</v>
      </c>
      <c r="L2290" s="12">
        <f t="shared" si="213"/>
        <v>41086.75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210"/>
        <v>1.0009999999999999</v>
      </c>
      <c r="R2290" s="8">
        <f t="shared" si="211"/>
        <v>40.04</v>
      </c>
      <c r="S2290" t="str">
        <f t="shared" si="214"/>
        <v>music</v>
      </c>
      <c r="T2290" t="str">
        <f t="shared" si="215"/>
        <v>rock</v>
      </c>
    </row>
    <row r="2291" spans="1:20" ht="57.6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2">
        <f t="shared" si="212"/>
        <v>41571.998379629629</v>
      </c>
      <c r="L2291" s="12">
        <f t="shared" si="213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210"/>
        <v>1.0740000000000001</v>
      </c>
      <c r="R2291" s="8">
        <f t="shared" si="211"/>
        <v>64.44</v>
      </c>
      <c r="S2291" t="str">
        <f t="shared" si="214"/>
        <v>music</v>
      </c>
      <c r="T2291" t="str">
        <f t="shared" si="215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2">
        <f t="shared" si="212"/>
        <v>40070.253819444442</v>
      </c>
      <c r="L2292" s="12">
        <f t="shared" si="213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210"/>
        <v>1.0406666666666666</v>
      </c>
      <c r="R2292" s="8">
        <f t="shared" si="211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57.6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2">
        <f t="shared" si="212"/>
        <v>40987.977060185185</v>
      </c>
      <c r="L2293" s="12">
        <f t="shared" si="213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210"/>
        <v>1.728</v>
      </c>
      <c r="R2293" s="8">
        <f t="shared" si="211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2">
        <f t="shared" si="212"/>
        <v>40987.697638888887</v>
      </c>
      <c r="L2294" s="12">
        <f t="shared" si="213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210"/>
        <v>1.072505</v>
      </c>
      <c r="R2294" s="8">
        <f t="shared" si="211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2">
        <f t="shared" si="212"/>
        <v>41151.708321759259</v>
      </c>
      <c r="L2295" s="12">
        <f t="shared" si="213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210"/>
        <v>1.0823529411764705</v>
      </c>
      <c r="R2295" s="8">
        <f t="shared" si="211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57.6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2">
        <f t="shared" si="212"/>
        <v>41264.72314814815</v>
      </c>
      <c r="L2296" s="12">
        <f t="shared" si="213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210"/>
        <v>1.4608079999999999</v>
      </c>
      <c r="R2296" s="8">
        <f t="shared" si="211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2">
        <f t="shared" si="212"/>
        <v>41270.954351851848</v>
      </c>
      <c r="L2297" s="12">
        <f t="shared" si="213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210"/>
        <v>1.2524999999999999</v>
      </c>
      <c r="R2297" s="8">
        <f t="shared" si="211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2">
        <f t="shared" si="212"/>
        <v>40927.731782407405</v>
      </c>
      <c r="L2298" s="12">
        <f t="shared" si="213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210"/>
        <v>1.4907142857142857</v>
      </c>
      <c r="R2298" s="8">
        <f t="shared" si="211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2">
        <f t="shared" si="212"/>
        <v>40948.042233796295</v>
      </c>
      <c r="L2299" s="12">
        <f t="shared" si="213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210"/>
        <v>1.006</v>
      </c>
      <c r="R2299" s="8">
        <f t="shared" si="211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2">
        <f t="shared" si="212"/>
        <v>41694.84065972222</v>
      </c>
      <c r="L2300" s="12">
        <f t="shared" si="213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210"/>
        <v>1.0507333333333333</v>
      </c>
      <c r="R2300" s="8">
        <f t="shared" si="211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2">
        <f t="shared" si="212"/>
        <v>40565.032511574071</v>
      </c>
      <c r="L2301" s="12">
        <f t="shared" si="213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210"/>
        <v>3.5016666666666665</v>
      </c>
      <c r="R2301" s="8">
        <f t="shared" si="211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2">
        <f t="shared" si="212"/>
        <v>41074.727037037039</v>
      </c>
      <c r="L2302" s="12">
        <f t="shared" si="213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210"/>
        <v>1.0125</v>
      </c>
      <c r="R2302" s="8">
        <f t="shared" si="211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2">
        <f t="shared" si="212"/>
        <v>41416.146944444445</v>
      </c>
      <c r="L2303" s="12">
        <f t="shared" si="213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210"/>
        <v>1.336044</v>
      </c>
      <c r="R2303" s="8">
        <f t="shared" si="211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2">
        <f t="shared" si="212"/>
        <v>41605.868449074071</v>
      </c>
      <c r="L2304" s="12">
        <f t="shared" si="213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210"/>
        <v>1.7065217391304348</v>
      </c>
      <c r="R2304" s="8">
        <f t="shared" si="211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2">
        <f t="shared" si="212"/>
        <v>40850.111064814817</v>
      </c>
      <c r="L2305" s="12">
        <f t="shared" si="213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210"/>
        <v>1.0935829457364341</v>
      </c>
      <c r="R2305" s="8">
        <f t="shared" si="211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2">
        <f t="shared" si="212"/>
        <v>40502.815868055557</v>
      </c>
      <c r="L2306" s="12">
        <f t="shared" si="213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6">
        <f t="shared" ref="Q2306:Q2369" si="216">E2306/D2306</f>
        <v>1.0070033333333335</v>
      </c>
      <c r="R2306" s="8">
        <f t="shared" ref="R2306:R2369" si="217">E2306/N2306</f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2">
        <f t="shared" ref="K2307:K2370" si="218">(J2307/86400)+DATE(1970,1,1)</f>
        <v>41834.695277777777</v>
      </c>
      <c r="L2307" s="12">
        <f t="shared" ref="L2307:L2370" si="219">(I2307/86400)+DATE(1970,1,1)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6">
        <f t="shared" si="216"/>
        <v>1.0122777777777778</v>
      </c>
      <c r="R2307" s="8">
        <f t="shared" si="217"/>
        <v>109.10778443113773</v>
      </c>
      <c r="S2307" t="str">
        <f t="shared" ref="S2307:S2370" si="220">LEFT(P2307,FIND("/",P2307)-1)</f>
        <v>music</v>
      </c>
      <c r="T2307" t="str">
        <f t="shared" ref="T2307:T2370" si="221">RIGHT(P2307,LEN(P2307)-FIND("/",P2307))</f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2">
        <f t="shared" si="218"/>
        <v>40948.16815972222</v>
      </c>
      <c r="L2308" s="12">
        <f t="shared" si="219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216"/>
        <v>1.0675857142857144</v>
      </c>
      <c r="R2308" s="8">
        <f t="shared" si="217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2">
        <f t="shared" si="218"/>
        <v>41004.802465277782</v>
      </c>
      <c r="L2309" s="12">
        <f t="shared" si="219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216"/>
        <v>1.0665777537961894</v>
      </c>
      <c r="R2309" s="8">
        <f t="shared" si="217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2">
        <f t="shared" si="218"/>
        <v>41851.962916666671</v>
      </c>
      <c r="L2310" s="12">
        <f t="shared" si="219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216"/>
        <v>1.0130622</v>
      </c>
      <c r="R2310" s="8">
        <f t="shared" si="217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2">
        <f t="shared" si="218"/>
        <v>41307.987696759257</v>
      </c>
      <c r="L2311" s="12">
        <f t="shared" si="219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216"/>
        <v>1.0667450000000001</v>
      </c>
      <c r="R2311" s="8">
        <f t="shared" si="217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2">
        <f t="shared" si="218"/>
        <v>41324.79415509259</v>
      </c>
      <c r="L2312" s="12">
        <f t="shared" si="219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216"/>
        <v>4.288397837837838</v>
      </c>
      <c r="R2312" s="8">
        <f t="shared" si="217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2">
        <f t="shared" si="218"/>
        <v>41736.004502314812</v>
      </c>
      <c r="L2313" s="12">
        <f t="shared" si="219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216"/>
        <v>1.0411111111111111</v>
      </c>
      <c r="R2313" s="8">
        <f t="shared" si="217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2">
        <f t="shared" si="218"/>
        <v>41716.632847222223</v>
      </c>
      <c r="L2314" s="12">
        <f t="shared" si="219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216"/>
        <v>1.0786666666666667</v>
      </c>
      <c r="R2314" s="8">
        <f t="shared" si="217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2">
        <f t="shared" si="218"/>
        <v>41002.958634259259</v>
      </c>
      <c r="L2315" s="12">
        <f t="shared" si="219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216"/>
        <v>1.7584040000000001</v>
      </c>
      <c r="R2315" s="8">
        <f t="shared" si="217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2">
        <f t="shared" si="218"/>
        <v>41037.551585648151</v>
      </c>
      <c r="L2316" s="12">
        <f t="shared" si="219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216"/>
        <v>1.5697000000000001</v>
      </c>
      <c r="R2316" s="8">
        <f t="shared" si="217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2">
        <f t="shared" si="218"/>
        <v>41004.72619212963</v>
      </c>
      <c r="L2317" s="12">
        <f t="shared" si="219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216"/>
        <v>1.026</v>
      </c>
      <c r="R2317" s="8">
        <f t="shared" si="217"/>
        <v>40.078125</v>
      </c>
      <c r="S2317" t="str">
        <f t="shared" si="220"/>
        <v>music</v>
      </c>
      <c r="T2317" t="str">
        <f t="shared" si="221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2">
        <f t="shared" si="218"/>
        <v>40079.725115740745</v>
      </c>
      <c r="L2318" s="12">
        <f t="shared" si="219"/>
        <v>40156.766666666663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216"/>
        <v>1.0404266666666666</v>
      </c>
      <c r="R2318" s="8">
        <f t="shared" si="217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2">
        <f t="shared" si="218"/>
        <v>40192.542233796295</v>
      </c>
      <c r="L2319" s="12">
        <f t="shared" si="219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216"/>
        <v>1.04</v>
      </c>
      <c r="R2319" s="8">
        <f t="shared" si="217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2">
        <f t="shared" si="218"/>
        <v>40050.643680555557</v>
      </c>
      <c r="L2320" s="12">
        <f t="shared" si="219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216"/>
        <v>1.2105999999999999</v>
      </c>
      <c r="R2320" s="8">
        <f t="shared" si="217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2">
        <f t="shared" si="218"/>
        <v>41593.082002314812</v>
      </c>
      <c r="L2321" s="12">
        <f t="shared" si="219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216"/>
        <v>1.077</v>
      </c>
      <c r="R2321" s="8">
        <f t="shared" si="217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2">
        <f t="shared" si="218"/>
        <v>41696.817129629628</v>
      </c>
      <c r="L2322" s="12">
        <f t="shared" si="219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216"/>
        <v>1.0866</v>
      </c>
      <c r="R2322" s="8">
        <f t="shared" si="217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2">
        <f t="shared" si="218"/>
        <v>42799.260428240741</v>
      </c>
      <c r="L2323" s="12">
        <f t="shared" si="219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216"/>
        <v>0.39120962394619685</v>
      </c>
      <c r="R2323" s="8">
        <f t="shared" si="217"/>
        <v>64.53125</v>
      </c>
      <c r="S2323" t="str">
        <f t="shared" si="220"/>
        <v>food</v>
      </c>
      <c r="T2323" t="str">
        <f t="shared" si="221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2">
        <f t="shared" si="218"/>
        <v>42804.895474537036</v>
      </c>
      <c r="L2324" s="12">
        <f t="shared" si="219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216"/>
        <v>3.1481481481481478E-2</v>
      </c>
      <c r="R2324" s="8">
        <f t="shared" si="217"/>
        <v>21.25</v>
      </c>
      <c r="S2324" t="str">
        <f t="shared" si="220"/>
        <v>food</v>
      </c>
      <c r="T2324" t="str">
        <f t="shared" si="221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2">
        <f t="shared" si="218"/>
        <v>42807.755173611113</v>
      </c>
      <c r="L2325" s="12">
        <f t="shared" si="219"/>
        <v>42814.755173611113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216"/>
        <v>0.48</v>
      </c>
      <c r="R2325" s="8">
        <f t="shared" si="217"/>
        <v>30</v>
      </c>
      <c r="S2325" t="str">
        <f t="shared" si="220"/>
        <v>food</v>
      </c>
      <c r="T2325" t="str">
        <f t="shared" si="221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2">
        <f t="shared" si="218"/>
        <v>42790.885243055556</v>
      </c>
      <c r="L2326" s="12">
        <f t="shared" si="219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216"/>
        <v>0.20733333333333334</v>
      </c>
      <c r="R2326" s="8">
        <f t="shared" si="217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2">
        <f t="shared" si="218"/>
        <v>42794.022349537037</v>
      </c>
      <c r="L2327" s="12">
        <f t="shared" si="219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216"/>
        <v>0.08</v>
      </c>
      <c r="R2327" s="8">
        <f t="shared" si="217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2">
        <f t="shared" si="218"/>
        <v>42804.034120370372</v>
      </c>
      <c r="L2328" s="12">
        <f t="shared" si="219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216"/>
        <v>7.1999999999999998E-3</v>
      </c>
      <c r="R2328" s="8">
        <f t="shared" si="217"/>
        <v>108</v>
      </c>
      <c r="S2328" t="str">
        <f t="shared" si="220"/>
        <v>food</v>
      </c>
      <c r="T2328" t="str">
        <f t="shared" si="221"/>
        <v>small batch</v>
      </c>
    </row>
    <row r="2329" spans="1:20" ht="43.2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2">
        <f t="shared" si="218"/>
        <v>41842.917129629626</v>
      </c>
      <c r="L2329" s="12">
        <f t="shared" si="219"/>
        <v>41877.917129629626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216"/>
        <v>5.2609431428571432</v>
      </c>
      <c r="R2329" s="8">
        <f t="shared" si="217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2">
        <f t="shared" si="218"/>
        <v>42139.781678240739</v>
      </c>
      <c r="L2330" s="12">
        <f t="shared" si="219"/>
        <v>42169.781678240739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216"/>
        <v>2.5445000000000002</v>
      </c>
      <c r="R2330" s="8">
        <f t="shared" si="217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2">
        <f t="shared" si="218"/>
        <v>41807.624374999999</v>
      </c>
      <c r="L2331" s="12">
        <f t="shared" si="219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216"/>
        <v>1.0591999999999999</v>
      </c>
      <c r="R2331" s="8">
        <f t="shared" si="217"/>
        <v>211.84</v>
      </c>
      <c r="S2331" t="str">
        <f t="shared" si="220"/>
        <v>food</v>
      </c>
      <c r="T2331" t="str">
        <f t="shared" si="221"/>
        <v>small batch</v>
      </c>
    </row>
    <row r="2332" spans="1:20" ht="57.6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2">
        <f t="shared" si="218"/>
        <v>42332.89980324074</v>
      </c>
      <c r="L2332" s="12">
        <f t="shared" si="219"/>
        <v>42363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216"/>
        <v>1.0242285714285715</v>
      </c>
      <c r="R2332" s="8">
        <f t="shared" si="217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2">
        <f t="shared" si="218"/>
        <v>41839.005671296298</v>
      </c>
      <c r="L2333" s="12">
        <f t="shared" si="219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216"/>
        <v>1.4431375</v>
      </c>
      <c r="R2333" s="8">
        <f t="shared" si="217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57.6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2">
        <f t="shared" si="218"/>
        <v>42011.628136574072</v>
      </c>
      <c r="L2334" s="12">
        <f t="shared" si="219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216"/>
        <v>1.06308</v>
      </c>
      <c r="R2334" s="8">
        <f t="shared" si="217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57.6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2">
        <f t="shared" si="218"/>
        <v>41767.650347222225</v>
      </c>
      <c r="L2335" s="12">
        <f t="shared" si="219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216"/>
        <v>2.1216666666666666</v>
      </c>
      <c r="R2335" s="8">
        <f t="shared" si="217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2">
        <f t="shared" si="218"/>
        <v>41918.670115740737</v>
      </c>
      <c r="L2336" s="12">
        <f t="shared" si="219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216"/>
        <v>1.0195000000000001</v>
      </c>
      <c r="R2336" s="8">
        <f t="shared" si="217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57.6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2">
        <f t="shared" si="218"/>
        <v>41771.572256944448</v>
      </c>
      <c r="L2337" s="12">
        <f t="shared" si="219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216"/>
        <v>1.0227200000000001</v>
      </c>
      <c r="R2337" s="8">
        <f t="shared" si="217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2">
        <f t="shared" si="218"/>
        <v>41666.924710648149</v>
      </c>
      <c r="L2338" s="12">
        <f t="shared" si="219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216"/>
        <v>5.2073254999999996</v>
      </c>
      <c r="R2338" s="8">
        <f t="shared" si="217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2">
        <f t="shared" si="218"/>
        <v>41786.640543981484</v>
      </c>
      <c r="L2339" s="12">
        <f t="shared" si="219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216"/>
        <v>1.1065833333333333</v>
      </c>
      <c r="R2339" s="8">
        <f t="shared" si="217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2">
        <f t="shared" si="218"/>
        <v>41789.89680555556</v>
      </c>
      <c r="L2340" s="12">
        <f t="shared" si="219"/>
        <v>41819.89680555556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216"/>
        <v>1.0114333333333334</v>
      </c>
      <c r="R2340" s="8">
        <f t="shared" si="217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2">
        <f t="shared" si="218"/>
        <v>42692.79987268518</v>
      </c>
      <c r="L2341" s="12">
        <f t="shared" si="219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216"/>
        <v>2.9420799999999998</v>
      </c>
      <c r="R2341" s="8">
        <f t="shared" si="217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2">
        <f t="shared" si="218"/>
        <v>42643.642800925925</v>
      </c>
      <c r="L2342" s="12">
        <f t="shared" si="219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216"/>
        <v>1.0577749999999999</v>
      </c>
      <c r="R2342" s="8">
        <f t="shared" si="217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2">
        <f t="shared" si="218"/>
        <v>42167.813703703709</v>
      </c>
      <c r="L2343" s="12">
        <f t="shared" si="219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216"/>
        <v>0</v>
      </c>
      <c r="R2343" s="8" t="e">
        <f t="shared" si="217"/>
        <v>#DIV/0!</v>
      </c>
      <c r="S2343" t="str">
        <f t="shared" si="220"/>
        <v>technology</v>
      </c>
      <c r="T2343" t="str">
        <f t="shared" si="221"/>
        <v>web</v>
      </c>
    </row>
    <row r="2344" spans="1:20" ht="57.6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2">
        <f t="shared" si="218"/>
        <v>41897.702199074076</v>
      </c>
      <c r="L2344" s="12">
        <f t="shared" si="219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216"/>
        <v>0</v>
      </c>
      <c r="R2344" s="8" t="e">
        <f t="shared" si="217"/>
        <v>#DIV/0!</v>
      </c>
      <c r="S2344" t="str">
        <f t="shared" si="220"/>
        <v>technology</v>
      </c>
      <c r="T2344" t="str">
        <f t="shared" si="221"/>
        <v>web</v>
      </c>
    </row>
    <row r="2345" spans="1:20" ht="57.6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2">
        <f t="shared" si="218"/>
        <v>42327.825289351851</v>
      </c>
      <c r="L2345" s="12">
        <f t="shared" si="219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216"/>
        <v>0.03</v>
      </c>
      <c r="R2345" s="8">
        <f t="shared" si="217"/>
        <v>300</v>
      </c>
      <c r="S2345" t="str">
        <f t="shared" si="220"/>
        <v>technology</v>
      </c>
      <c r="T2345" t="str">
        <f t="shared" si="221"/>
        <v>web</v>
      </c>
    </row>
    <row r="2346" spans="1:20" ht="57.6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2">
        <f t="shared" si="218"/>
        <v>42515.727650462963</v>
      </c>
      <c r="L2346" s="12">
        <f t="shared" si="219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216"/>
        <v>1E-3</v>
      </c>
      <c r="R2346" s="8">
        <f t="shared" si="217"/>
        <v>1</v>
      </c>
      <c r="S2346" t="str">
        <f t="shared" si="220"/>
        <v>technology</v>
      </c>
      <c r="T2346" t="str">
        <f t="shared" si="221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2">
        <f t="shared" si="218"/>
        <v>42060.001805555556</v>
      </c>
      <c r="L2347" s="12">
        <f t="shared" si="219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216"/>
        <v>0</v>
      </c>
      <c r="R2347" s="8" t="e">
        <f t="shared" si="217"/>
        <v>#DIV/0!</v>
      </c>
      <c r="S2347" t="str">
        <f t="shared" si="220"/>
        <v>technology</v>
      </c>
      <c r="T2347" t="str">
        <f t="shared" si="221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2">
        <f t="shared" si="218"/>
        <v>42615.79896990741</v>
      </c>
      <c r="L2348" s="12">
        <f t="shared" si="219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216"/>
        <v>6.4999999999999997E-4</v>
      </c>
      <c r="R2348" s="8">
        <f t="shared" si="217"/>
        <v>13</v>
      </c>
      <c r="S2348" t="str">
        <f t="shared" si="220"/>
        <v>technology</v>
      </c>
      <c r="T2348" t="str">
        <f t="shared" si="221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2">
        <f t="shared" si="218"/>
        <v>42577.607361111106</v>
      </c>
      <c r="L2349" s="12">
        <f t="shared" si="219"/>
        <v>42607.607361111106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216"/>
        <v>1.4999999999999999E-2</v>
      </c>
      <c r="R2349" s="8">
        <f t="shared" si="217"/>
        <v>15</v>
      </c>
      <c r="S2349" t="str">
        <f t="shared" si="220"/>
        <v>technology</v>
      </c>
      <c r="T2349" t="str">
        <f t="shared" si="221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2">
        <f t="shared" si="218"/>
        <v>42360.932152777779</v>
      </c>
      <c r="L2350" s="12">
        <f t="shared" si="219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216"/>
        <v>3.8571428571428572E-3</v>
      </c>
      <c r="R2350" s="8">
        <f t="shared" si="217"/>
        <v>54</v>
      </c>
      <c r="S2350" t="str">
        <f t="shared" si="220"/>
        <v>technology</v>
      </c>
      <c r="T2350" t="str">
        <f t="shared" si="221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2">
        <f t="shared" si="218"/>
        <v>42198.775787037041</v>
      </c>
      <c r="L2351" s="12">
        <f t="shared" si="219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216"/>
        <v>0</v>
      </c>
      <c r="R2351" s="8" t="e">
        <f t="shared" si="217"/>
        <v>#DIV/0!</v>
      </c>
      <c r="S2351" t="str">
        <f t="shared" si="220"/>
        <v>technology</v>
      </c>
      <c r="T2351" t="str">
        <f t="shared" si="221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2">
        <f t="shared" si="218"/>
        <v>42708.842245370368</v>
      </c>
      <c r="L2352" s="12">
        <f t="shared" si="219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216"/>
        <v>0</v>
      </c>
      <c r="R2352" s="8" t="e">
        <f t="shared" si="217"/>
        <v>#DIV/0!</v>
      </c>
      <c r="S2352" t="str">
        <f t="shared" si="220"/>
        <v>technology</v>
      </c>
      <c r="T2352" t="str">
        <f t="shared" si="221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2">
        <f t="shared" si="218"/>
        <v>42094.101145833338</v>
      </c>
      <c r="L2353" s="12">
        <f t="shared" si="219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216"/>
        <v>5.7142857142857143E-3</v>
      </c>
      <c r="R2353" s="8">
        <f t="shared" si="217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2">
        <f t="shared" si="218"/>
        <v>42101.633703703701</v>
      </c>
      <c r="L2354" s="12">
        <f t="shared" si="219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216"/>
        <v>0</v>
      </c>
      <c r="R2354" s="8" t="e">
        <f t="shared" si="217"/>
        <v>#DIV/0!</v>
      </c>
      <c r="S2354" t="str">
        <f t="shared" si="220"/>
        <v>technology</v>
      </c>
      <c r="T2354" t="str">
        <f t="shared" si="221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2">
        <f t="shared" si="218"/>
        <v>42103.676180555558</v>
      </c>
      <c r="L2355" s="12">
        <f t="shared" si="219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216"/>
        <v>0</v>
      </c>
      <c r="R2355" s="8" t="e">
        <f t="shared" si="217"/>
        <v>#DIV/0!</v>
      </c>
      <c r="S2355" t="str">
        <f t="shared" si="220"/>
        <v>technology</v>
      </c>
      <c r="T2355" t="str">
        <f t="shared" si="221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2">
        <f t="shared" si="218"/>
        <v>41954.722916666666</v>
      </c>
      <c r="L2356" s="12">
        <f t="shared" si="219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216"/>
        <v>7.1428571428571429E-4</v>
      </c>
      <c r="R2356" s="8">
        <f t="shared" si="217"/>
        <v>25</v>
      </c>
      <c r="S2356" t="str">
        <f t="shared" si="220"/>
        <v>technology</v>
      </c>
      <c r="T2356" t="str">
        <f t="shared" si="221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2">
        <f t="shared" si="218"/>
        <v>42096.918240740742</v>
      </c>
      <c r="L2357" s="12">
        <f t="shared" si="219"/>
        <v>42126.918240740742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216"/>
        <v>6.875E-3</v>
      </c>
      <c r="R2357" s="8">
        <f t="shared" si="217"/>
        <v>27.5</v>
      </c>
      <c r="S2357" t="str">
        <f t="shared" si="220"/>
        <v>technology</v>
      </c>
      <c r="T2357" t="str">
        <f t="shared" si="221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2">
        <f t="shared" si="218"/>
        <v>42130.78361111111</v>
      </c>
      <c r="L2358" s="12">
        <f t="shared" si="219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216"/>
        <v>0</v>
      </c>
      <c r="R2358" s="8" t="e">
        <f t="shared" si="217"/>
        <v>#DIV/0!</v>
      </c>
      <c r="S2358" t="str">
        <f t="shared" si="220"/>
        <v>technology</v>
      </c>
      <c r="T2358" t="str">
        <f t="shared" si="221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2">
        <f t="shared" si="218"/>
        <v>42264.620115740741</v>
      </c>
      <c r="L2359" s="12">
        <f t="shared" si="219"/>
        <v>42294.620115740741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216"/>
        <v>0</v>
      </c>
      <c r="R2359" s="8" t="e">
        <f t="shared" si="217"/>
        <v>#DIV/0!</v>
      </c>
      <c r="S2359" t="str">
        <f t="shared" si="220"/>
        <v>technology</v>
      </c>
      <c r="T2359" t="str">
        <f t="shared" si="221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2">
        <f t="shared" si="218"/>
        <v>41978.930972222224</v>
      </c>
      <c r="L2360" s="12">
        <f t="shared" si="219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216"/>
        <v>0</v>
      </c>
      <c r="R2360" s="8" t="e">
        <f t="shared" si="217"/>
        <v>#DIV/0!</v>
      </c>
      <c r="S2360" t="str">
        <f t="shared" si="220"/>
        <v>technology</v>
      </c>
      <c r="T2360" t="str">
        <f t="shared" si="221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2">
        <f t="shared" si="218"/>
        <v>42159.649583333332</v>
      </c>
      <c r="L2361" s="12">
        <f t="shared" si="219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216"/>
        <v>0.14680000000000001</v>
      </c>
      <c r="R2361" s="8">
        <f t="shared" si="217"/>
        <v>367</v>
      </c>
      <c r="S2361" t="str">
        <f t="shared" si="220"/>
        <v>technology</v>
      </c>
      <c r="T2361" t="str">
        <f t="shared" si="221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2">
        <f t="shared" si="218"/>
        <v>42377.70694444445</v>
      </c>
      <c r="L2362" s="12">
        <f t="shared" si="219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216"/>
        <v>4.0000000000000002E-4</v>
      </c>
      <c r="R2362" s="8">
        <f t="shared" si="217"/>
        <v>2</v>
      </c>
      <c r="S2362" t="str">
        <f t="shared" si="220"/>
        <v>technology</v>
      </c>
      <c r="T2362" t="str">
        <f t="shared" si="221"/>
        <v>web</v>
      </c>
    </row>
    <row r="2363" spans="1:20" ht="57.6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2">
        <f t="shared" si="218"/>
        <v>42466.858888888892</v>
      </c>
      <c r="L2363" s="12">
        <f t="shared" si="219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216"/>
        <v>0</v>
      </c>
      <c r="R2363" s="8" t="e">
        <f t="shared" si="217"/>
        <v>#DIV/0!</v>
      </c>
      <c r="S2363" t="str">
        <f t="shared" si="220"/>
        <v>technology</v>
      </c>
      <c r="T2363" t="str">
        <f t="shared" si="221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2">
        <f t="shared" si="218"/>
        <v>41954.688310185185</v>
      </c>
      <c r="L2364" s="12">
        <f t="shared" si="219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216"/>
        <v>0.2857142857142857</v>
      </c>
      <c r="R2364" s="8">
        <f t="shared" si="217"/>
        <v>60</v>
      </c>
      <c r="S2364" t="str">
        <f t="shared" si="220"/>
        <v>technology</v>
      </c>
      <c r="T2364" t="str">
        <f t="shared" si="221"/>
        <v>web</v>
      </c>
    </row>
    <row r="2365" spans="1:20" ht="57.6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2">
        <f t="shared" si="218"/>
        <v>42322.011574074073</v>
      </c>
      <c r="L2365" s="12">
        <f t="shared" si="219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216"/>
        <v>0</v>
      </c>
      <c r="R2365" s="8" t="e">
        <f t="shared" si="217"/>
        <v>#DIV/0!</v>
      </c>
      <c r="S2365" t="str">
        <f t="shared" si="220"/>
        <v>technology</v>
      </c>
      <c r="T2365" t="str">
        <f t="shared" si="221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2">
        <f t="shared" si="218"/>
        <v>42248.934675925921</v>
      </c>
      <c r="L2366" s="12">
        <f t="shared" si="219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216"/>
        <v>0</v>
      </c>
      <c r="R2366" s="8" t="e">
        <f t="shared" si="217"/>
        <v>#DIV/0!</v>
      </c>
      <c r="S2366" t="str">
        <f t="shared" si="220"/>
        <v>technology</v>
      </c>
      <c r="T2366" t="str">
        <f t="shared" si="221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2">
        <f t="shared" si="218"/>
        <v>42346.736400462964</v>
      </c>
      <c r="L2367" s="12">
        <f t="shared" si="219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216"/>
        <v>0</v>
      </c>
      <c r="R2367" s="8" t="e">
        <f t="shared" si="217"/>
        <v>#DIV/0!</v>
      </c>
      <c r="S2367" t="str">
        <f t="shared" si="220"/>
        <v>technology</v>
      </c>
      <c r="T2367" t="str">
        <f t="shared" si="221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2">
        <f t="shared" si="218"/>
        <v>42268.531631944439</v>
      </c>
      <c r="L2368" s="12">
        <f t="shared" si="219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216"/>
        <v>0.1052</v>
      </c>
      <c r="R2368" s="8">
        <f t="shared" si="217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2">
        <f t="shared" si="218"/>
        <v>42425.970092592594</v>
      </c>
      <c r="L2369" s="12">
        <f t="shared" si="219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216"/>
        <v>1.34E-2</v>
      </c>
      <c r="R2369" s="8">
        <f t="shared" si="217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2">
        <f t="shared" si="218"/>
        <v>42063.721817129626</v>
      </c>
      <c r="L2370" s="12">
        <f t="shared" si="219"/>
        <v>42108.680150462962</v>
      </c>
      <c r="M2370" t="b">
        <v>0</v>
      </c>
      <c r="N2370">
        <v>2</v>
      </c>
      <c r="O2370" t="b">
        <v>0</v>
      </c>
      <c r="P2370" t="s">
        <v>8272</v>
      </c>
      <c r="Q2370" s="6">
        <f t="shared" ref="Q2370:Q2433" si="222">E2370/D2370</f>
        <v>2.5000000000000001E-3</v>
      </c>
      <c r="R2370" s="8">
        <f t="shared" ref="R2370:R2433" si="223">E2370/N2370</f>
        <v>50</v>
      </c>
      <c r="S2370" t="str">
        <f t="shared" si="220"/>
        <v>technology</v>
      </c>
      <c r="T2370" t="str">
        <f t="shared" si="221"/>
        <v>web</v>
      </c>
    </row>
    <row r="2371" spans="1:20" ht="57.6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2">
        <f t="shared" ref="K2371:K2434" si="224">(J2371/86400)+DATE(1970,1,1)</f>
        <v>42380.812627314815</v>
      </c>
      <c r="L2371" s="12">
        <f t="shared" ref="L2371:L2434" si="225">(I2371/86400)+DATE(1970,1,1)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si="222"/>
        <v>0</v>
      </c>
      <c r="R2371" s="8" t="e">
        <f t="shared" si="223"/>
        <v>#DIV/0!</v>
      </c>
      <c r="S2371" t="str">
        <f t="shared" ref="S2371:S2434" si="226">LEFT(P2371,FIND("/",P2371)-1)</f>
        <v>technology</v>
      </c>
      <c r="T2371" t="str">
        <f t="shared" ref="T2371:T2434" si="227">RIGHT(P2371,LEN(P2371)-FIND("/",P2371))</f>
        <v>web</v>
      </c>
    </row>
    <row r="2372" spans="1:20" ht="57.6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2">
        <f t="shared" si="224"/>
        <v>41961.18913194444</v>
      </c>
      <c r="L2372" s="12">
        <f t="shared" si="225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222"/>
        <v>3.2799999999999999E-3</v>
      </c>
      <c r="R2372" s="8">
        <f t="shared" si="223"/>
        <v>20.5</v>
      </c>
      <c r="S2372" t="str">
        <f t="shared" si="226"/>
        <v>technology</v>
      </c>
      <c r="T2372" t="str">
        <f t="shared" si="227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2">
        <f t="shared" si="224"/>
        <v>42150.777731481481</v>
      </c>
      <c r="L2373" s="12">
        <f t="shared" si="225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222"/>
        <v>0</v>
      </c>
      <c r="R2373" s="8" t="e">
        <f t="shared" si="223"/>
        <v>#DIV/0!</v>
      </c>
      <c r="S2373" t="str">
        <f t="shared" si="226"/>
        <v>technology</v>
      </c>
      <c r="T2373" t="str">
        <f t="shared" si="227"/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2">
        <f t="shared" si="224"/>
        <v>42088.069108796291</v>
      </c>
      <c r="L2374" s="12">
        <f t="shared" si="225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222"/>
        <v>3.272727272727273E-2</v>
      </c>
      <c r="R2374" s="8">
        <f t="shared" si="223"/>
        <v>30</v>
      </c>
      <c r="S2374" t="str">
        <f t="shared" si="226"/>
        <v>technology</v>
      </c>
      <c r="T2374" t="str">
        <f t="shared" si="227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2">
        <f t="shared" si="224"/>
        <v>42215.662314814814</v>
      </c>
      <c r="L2375" s="12">
        <f t="shared" si="225"/>
        <v>42245.662314814814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222"/>
        <v>5.8823529411764708E-5</v>
      </c>
      <c r="R2375" s="8">
        <f t="shared" si="223"/>
        <v>50</v>
      </c>
      <c r="S2375" t="str">
        <f t="shared" si="226"/>
        <v>technology</v>
      </c>
      <c r="T2375" t="str">
        <f t="shared" si="227"/>
        <v>web</v>
      </c>
    </row>
    <row r="2376" spans="1:20" ht="57.6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2">
        <f t="shared" si="224"/>
        <v>42017.843287037038</v>
      </c>
      <c r="L2376" s="12">
        <f t="shared" si="225"/>
        <v>42047.843287037038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222"/>
        <v>4.5454545454545455E-4</v>
      </c>
      <c r="R2376" s="8">
        <f t="shared" si="223"/>
        <v>10</v>
      </c>
      <c r="S2376" t="str">
        <f t="shared" si="226"/>
        <v>technology</v>
      </c>
      <c r="T2376" t="str">
        <f t="shared" si="227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2">
        <f t="shared" si="224"/>
        <v>42592.836076388892</v>
      </c>
      <c r="L2377" s="12">
        <f t="shared" si="225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222"/>
        <v>0</v>
      </c>
      <c r="R2377" s="8" t="e">
        <f t="shared" si="223"/>
        <v>#DIV/0!</v>
      </c>
      <c r="S2377" t="str">
        <f t="shared" si="226"/>
        <v>technology</v>
      </c>
      <c r="T2377" t="str">
        <f t="shared" si="227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2">
        <f t="shared" si="224"/>
        <v>42318.925532407404</v>
      </c>
      <c r="L2378" s="12">
        <f t="shared" si="225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222"/>
        <v>0.10877666666666666</v>
      </c>
      <c r="R2378" s="8">
        <f t="shared" si="223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2">
        <f t="shared" si="224"/>
        <v>42669.870173611111</v>
      </c>
      <c r="L2379" s="12">
        <f t="shared" si="225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222"/>
        <v>0</v>
      </c>
      <c r="R2379" s="8" t="e">
        <f t="shared" si="223"/>
        <v>#DIV/0!</v>
      </c>
      <c r="S2379" t="str">
        <f t="shared" si="226"/>
        <v>technology</v>
      </c>
      <c r="T2379" t="str">
        <f t="shared" si="227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2">
        <f t="shared" si="224"/>
        <v>42213.013078703705</v>
      </c>
      <c r="L2380" s="12">
        <f t="shared" si="225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222"/>
        <v>0</v>
      </c>
      <c r="R2380" s="8" t="e">
        <f t="shared" si="223"/>
        <v>#DIV/0!</v>
      </c>
      <c r="S2380" t="str">
        <f t="shared" si="226"/>
        <v>technology</v>
      </c>
      <c r="T2380" t="str">
        <f t="shared" si="227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2">
        <f t="shared" si="224"/>
        <v>42237.016388888893</v>
      </c>
      <c r="L2381" s="12">
        <f t="shared" si="225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222"/>
        <v>0</v>
      </c>
      <c r="R2381" s="8" t="e">
        <f t="shared" si="223"/>
        <v>#DIV/0!</v>
      </c>
      <c r="S2381" t="str">
        <f t="shared" si="226"/>
        <v>technology</v>
      </c>
      <c r="T2381" t="str">
        <f t="shared" si="227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2">
        <f t="shared" si="224"/>
        <v>42248.793310185181</v>
      </c>
      <c r="L2382" s="12">
        <f t="shared" si="225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222"/>
        <v>3.6666666666666666E-3</v>
      </c>
      <c r="R2382" s="8">
        <f t="shared" si="223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2">
        <f t="shared" si="224"/>
        <v>42074.935740740737</v>
      </c>
      <c r="L2383" s="12">
        <f t="shared" si="225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222"/>
        <v>1.8193398957730169E-2</v>
      </c>
      <c r="R2383" s="8">
        <f t="shared" si="223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2">
        <f t="shared" si="224"/>
        <v>42195.187534722223</v>
      </c>
      <c r="L2384" s="12">
        <f t="shared" si="225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222"/>
        <v>2.5000000000000001E-2</v>
      </c>
      <c r="R2384" s="8">
        <f t="shared" si="223"/>
        <v>37.5</v>
      </c>
      <c r="S2384" t="str">
        <f t="shared" si="226"/>
        <v>technology</v>
      </c>
      <c r="T2384" t="str">
        <f t="shared" si="227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2">
        <f t="shared" si="224"/>
        <v>42027.056793981479</v>
      </c>
      <c r="L2385" s="12">
        <f t="shared" si="225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222"/>
        <v>4.3499999999999997E-2</v>
      </c>
      <c r="R2385" s="8">
        <f t="shared" si="223"/>
        <v>145</v>
      </c>
      <c r="S2385" t="str">
        <f t="shared" si="226"/>
        <v>technology</v>
      </c>
      <c r="T2385" t="str">
        <f t="shared" si="227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2">
        <f t="shared" si="224"/>
        <v>41927.067627314813</v>
      </c>
      <c r="L2386" s="12">
        <f t="shared" si="225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222"/>
        <v>8.0000000000000002E-3</v>
      </c>
      <c r="R2386" s="8">
        <f t="shared" si="223"/>
        <v>1</v>
      </c>
      <c r="S2386" t="str">
        <f t="shared" si="226"/>
        <v>technology</v>
      </c>
      <c r="T2386" t="str">
        <f t="shared" si="227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2">
        <f t="shared" si="224"/>
        <v>42191.70175925926</v>
      </c>
      <c r="L2387" s="12">
        <f t="shared" si="225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222"/>
        <v>1.2123076923076924E-2</v>
      </c>
      <c r="R2387" s="8">
        <f t="shared" si="223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2">
        <f t="shared" si="224"/>
        <v>41954.838240740741</v>
      </c>
      <c r="L2388" s="12">
        <f t="shared" si="225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222"/>
        <v>0</v>
      </c>
      <c r="R2388" s="8" t="e">
        <f t="shared" si="223"/>
        <v>#DIV/0!</v>
      </c>
      <c r="S2388" t="str">
        <f t="shared" si="226"/>
        <v>technology</v>
      </c>
      <c r="T2388" t="str">
        <f t="shared" si="227"/>
        <v>web</v>
      </c>
    </row>
    <row r="2389" spans="1:20" ht="57.6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2">
        <f t="shared" si="224"/>
        <v>42528.626620370371</v>
      </c>
      <c r="L2389" s="12">
        <f t="shared" si="225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222"/>
        <v>6.8399999999999997E-3</v>
      </c>
      <c r="R2389" s="8">
        <f t="shared" si="223"/>
        <v>342</v>
      </c>
      <c r="S2389" t="str">
        <f t="shared" si="226"/>
        <v>technology</v>
      </c>
      <c r="T2389" t="str">
        <f t="shared" si="227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2">
        <f t="shared" si="224"/>
        <v>41989.853692129633</v>
      </c>
      <c r="L2390" s="12">
        <f t="shared" si="225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222"/>
        <v>1.2513513513513513E-2</v>
      </c>
      <c r="R2390" s="8">
        <f t="shared" si="223"/>
        <v>57.875</v>
      </c>
      <c r="S2390" t="str">
        <f t="shared" si="226"/>
        <v>technology</v>
      </c>
      <c r="T2390" t="str">
        <f t="shared" si="227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2">
        <f t="shared" si="224"/>
        <v>42179.653379629628</v>
      </c>
      <c r="L2391" s="12">
        <f t="shared" si="225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222"/>
        <v>1.8749999999999999E-3</v>
      </c>
      <c r="R2391" s="8">
        <f t="shared" si="223"/>
        <v>30</v>
      </c>
      <c r="S2391" t="str">
        <f t="shared" si="226"/>
        <v>technology</v>
      </c>
      <c r="T2391" t="str">
        <f t="shared" si="227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2">
        <f t="shared" si="224"/>
        <v>41968.262314814812</v>
      </c>
      <c r="L2392" s="12">
        <f t="shared" si="225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222"/>
        <v>0</v>
      </c>
      <c r="R2392" s="8" t="e">
        <f t="shared" si="223"/>
        <v>#DIV/0!</v>
      </c>
      <c r="S2392" t="str">
        <f t="shared" si="226"/>
        <v>technology</v>
      </c>
      <c r="T2392" t="str">
        <f t="shared" si="227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2">
        <f t="shared" si="224"/>
        <v>42064.794490740736</v>
      </c>
      <c r="L2393" s="12">
        <f t="shared" si="225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222"/>
        <v>1.25E-3</v>
      </c>
      <c r="R2393" s="8">
        <f t="shared" si="223"/>
        <v>25</v>
      </c>
      <c r="S2393" t="str">
        <f t="shared" si="226"/>
        <v>technology</v>
      </c>
      <c r="T2393" t="str">
        <f t="shared" si="227"/>
        <v>web</v>
      </c>
    </row>
    <row r="2394" spans="1:20" ht="57.6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2">
        <f t="shared" si="224"/>
        <v>42276.120636574073</v>
      </c>
      <c r="L2394" s="12">
        <f t="shared" si="225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222"/>
        <v>0</v>
      </c>
      <c r="R2394" s="8" t="e">
        <f t="shared" si="223"/>
        <v>#DIV/0!</v>
      </c>
      <c r="S2394" t="str">
        <f t="shared" si="226"/>
        <v>technology</v>
      </c>
      <c r="T2394" t="str">
        <f t="shared" si="227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2">
        <f t="shared" si="224"/>
        <v>42194.648344907408</v>
      </c>
      <c r="L2395" s="12">
        <f t="shared" si="225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222"/>
        <v>5.0000000000000001E-4</v>
      </c>
      <c r="R2395" s="8">
        <f t="shared" si="223"/>
        <v>50</v>
      </c>
      <c r="S2395" t="str">
        <f t="shared" si="226"/>
        <v>technology</v>
      </c>
      <c r="T2395" t="str">
        <f t="shared" si="227"/>
        <v>web</v>
      </c>
    </row>
    <row r="2396" spans="1:20" ht="57.6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2">
        <f t="shared" si="224"/>
        <v>42031.362187499995</v>
      </c>
      <c r="L2396" s="12">
        <f t="shared" si="225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222"/>
        <v>5.9999999999999995E-4</v>
      </c>
      <c r="R2396" s="8">
        <f t="shared" si="223"/>
        <v>1.5</v>
      </c>
      <c r="S2396" t="str">
        <f t="shared" si="226"/>
        <v>technology</v>
      </c>
      <c r="T2396" t="str">
        <f t="shared" si="227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2">
        <f t="shared" si="224"/>
        <v>42717.121377314819</v>
      </c>
      <c r="L2397" s="12">
        <f t="shared" si="225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222"/>
        <v>0</v>
      </c>
      <c r="R2397" s="8" t="e">
        <f t="shared" si="223"/>
        <v>#DIV/0!</v>
      </c>
      <c r="S2397" t="str">
        <f t="shared" si="226"/>
        <v>technology</v>
      </c>
      <c r="T2397" t="str">
        <f t="shared" si="227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2">
        <f t="shared" si="224"/>
        <v>42262.849050925928</v>
      </c>
      <c r="L2398" s="12">
        <f t="shared" si="225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222"/>
        <v>2E-3</v>
      </c>
      <c r="R2398" s="8">
        <f t="shared" si="223"/>
        <v>10</v>
      </c>
      <c r="S2398" t="str">
        <f t="shared" si="226"/>
        <v>technology</v>
      </c>
      <c r="T2398" t="str">
        <f t="shared" si="227"/>
        <v>web</v>
      </c>
    </row>
    <row r="2399" spans="1:20" ht="57.6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2">
        <f t="shared" si="224"/>
        <v>41976.88490740741</v>
      </c>
      <c r="L2399" s="12">
        <f t="shared" si="225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222"/>
        <v>0</v>
      </c>
      <c r="R2399" s="8" t="e">
        <f t="shared" si="223"/>
        <v>#DIV/0!</v>
      </c>
      <c r="S2399" t="str">
        <f t="shared" si="226"/>
        <v>technology</v>
      </c>
      <c r="T2399" t="str">
        <f t="shared" si="227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2">
        <f t="shared" si="224"/>
        <v>42157.916481481487</v>
      </c>
      <c r="L2400" s="12">
        <f t="shared" si="225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222"/>
        <v>0</v>
      </c>
      <c r="R2400" s="8" t="e">
        <f t="shared" si="223"/>
        <v>#DIV/0!</v>
      </c>
      <c r="S2400" t="str">
        <f t="shared" si="226"/>
        <v>technology</v>
      </c>
      <c r="T2400" t="str">
        <f t="shared" si="227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2">
        <f t="shared" si="224"/>
        <v>41956.853078703702</v>
      </c>
      <c r="L2401" s="12">
        <f t="shared" si="225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222"/>
        <v>0</v>
      </c>
      <c r="R2401" s="8" t="e">
        <f t="shared" si="223"/>
        <v>#DIV/0!</v>
      </c>
      <c r="S2401" t="str">
        <f t="shared" si="226"/>
        <v>technology</v>
      </c>
      <c r="T2401" t="str">
        <f t="shared" si="227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2">
        <f t="shared" si="224"/>
        <v>42444.268101851849</v>
      </c>
      <c r="L2402" s="12">
        <f t="shared" si="225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222"/>
        <v>0</v>
      </c>
      <c r="R2402" s="8" t="e">
        <f t="shared" si="223"/>
        <v>#DIV/0!</v>
      </c>
      <c r="S2402" t="str">
        <f t="shared" si="226"/>
        <v>technology</v>
      </c>
      <c r="T2402" t="str">
        <f t="shared" si="227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2">
        <f t="shared" si="224"/>
        <v>42374.822870370372</v>
      </c>
      <c r="L2403" s="12">
        <f t="shared" si="225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222"/>
        <v>7.1785714285714283E-3</v>
      </c>
      <c r="R2403" s="8">
        <f t="shared" si="223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28.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2">
        <f t="shared" si="224"/>
        <v>42107.679756944446</v>
      </c>
      <c r="L2404" s="12">
        <f t="shared" si="225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222"/>
        <v>4.3333333333333331E-3</v>
      </c>
      <c r="R2404" s="8">
        <f t="shared" si="223"/>
        <v>52</v>
      </c>
      <c r="S2404" t="str">
        <f t="shared" si="226"/>
        <v>food</v>
      </c>
      <c r="T2404" t="str">
        <f t="shared" si="227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2">
        <f t="shared" si="224"/>
        <v>42399.882615740746</v>
      </c>
      <c r="L2405" s="12">
        <f t="shared" si="225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222"/>
        <v>0.16833333333333333</v>
      </c>
      <c r="R2405" s="8">
        <f t="shared" si="223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2">
        <f t="shared" si="224"/>
        <v>42342.03943287037</v>
      </c>
      <c r="L2406" s="12">
        <f t="shared" si="225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222"/>
        <v>0</v>
      </c>
      <c r="R2406" s="8" t="e">
        <f t="shared" si="223"/>
        <v>#DIV/0!</v>
      </c>
      <c r="S2406" t="str">
        <f t="shared" si="226"/>
        <v>food</v>
      </c>
      <c r="T2406" t="str">
        <f t="shared" si="227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2">
        <f t="shared" si="224"/>
        <v>42595.585358796292</v>
      </c>
      <c r="L2407" s="12">
        <f t="shared" si="225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222"/>
        <v>0.22520000000000001</v>
      </c>
      <c r="R2407" s="8">
        <f t="shared" si="223"/>
        <v>56.3</v>
      </c>
      <c r="S2407" t="str">
        <f t="shared" si="226"/>
        <v>food</v>
      </c>
      <c r="T2407" t="str">
        <f t="shared" si="227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2">
        <f t="shared" si="224"/>
        <v>41983.110995370371</v>
      </c>
      <c r="L2408" s="12">
        <f t="shared" si="225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222"/>
        <v>0.41384615384615386</v>
      </c>
      <c r="R2408" s="8">
        <f t="shared" si="223"/>
        <v>84.0625</v>
      </c>
      <c r="S2408" t="str">
        <f t="shared" si="226"/>
        <v>food</v>
      </c>
      <c r="T2408" t="str">
        <f t="shared" si="227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2">
        <f t="shared" si="224"/>
        <v>42082.575555555552</v>
      </c>
      <c r="L2409" s="12">
        <f t="shared" si="225"/>
        <v>42105.25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222"/>
        <v>0.25259090909090909</v>
      </c>
      <c r="R2409" s="8">
        <f t="shared" si="223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2">
        <f t="shared" si="224"/>
        <v>41919.140706018516</v>
      </c>
      <c r="L2410" s="12">
        <f t="shared" si="225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222"/>
        <v>2E-3</v>
      </c>
      <c r="R2410" s="8">
        <f t="shared" si="223"/>
        <v>15</v>
      </c>
      <c r="S2410" t="str">
        <f t="shared" si="226"/>
        <v>food</v>
      </c>
      <c r="T2410" t="str">
        <f t="shared" si="227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2">
        <f t="shared" si="224"/>
        <v>42204.875868055555</v>
      </c>
      <c r="L2411" s="12">
        <f t="shared" si="225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222"/>
        <v>1.84E-2</v>
      </c>
      <c r="R2411" s="8">
        <f t="shared" si="223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2">
        <f t="shared" si="224"/>
        <v>42224.408275462964</v>
      </c>
      <c r="L2412" s="12">
        <f t="shared" si="225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222"/>
        <v>0</v>
      </c>
      <c r="R2412" s="8" t="e">
        <f t="shared" si="223"/>
        <v>#DIV/0!</v>
      </c>
      <c r="S2412" t="str">
        <f t="shared" si="226"/>
        <v>food</v>
      </c>
      <c r="T2412" t="str">
        <f t="shared" si="227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2">
        <f t="shared" si="224"/>
        <v>42211.732430555552</v>
      </c>
      <c r="L2413" s="12">
        <f t="shared" si="225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222"/>
        <v>6.0400000000000002E-3</v>
      </c>
      <c r="R2413" s="8">
        <f t="shared" si="223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2">
        <f t="shared" si="224"/>
        <v>42655.736956018518</v>
      </c>
      <c r="L2414" s="12">
        <f t="shared" si="225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222"/>
        <v>0</v>
      </c>
      <c r="R2414" s="8" t="e">
        <f t="shared" si="223"/>
        <v>#DIV/0!</v>
      </c>
      <c r="S2414" t="str">
        <f t="shared" si="226"/>
        <v>food</v>
      </c>
      <c r="T2414" t="str">
        <f t="shared" si="227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2">
        <f t="shared" si="224"/>
        <v>41760.10974537037</v>
      </c>
      <c r="L2415" s="12">
        <f t="shared" si="225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222"/>
        <v>8.3333333333333332E-3</v>
      </c>
      <c r="R2415" s="8">
        <f t="shared" si="223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2">
        <f t="shared" si="224"/>
        <v>42198.695138888885</v>
      </c>
      <c r="L2416" s="12">
        <f t="shared" si="225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222"/>
        <v>3.0666666666666665E-2</v>
      </c>
      <c r="R2416" s="8">
        <f t="shared" si="223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2">
        <f t="shared" si="224"/>
        <v>42536.862800925926</v>
      </c>
      <c r="L2417" s="12">
        <f t="shared" si="225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222"/>
        <v>5.5833333333333334E-3</v>
      </c>
      <c r="R2417" s="8">
        <f t="shared" si="223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2">
        <f t="shared" si="224"/>
        <v>42019.737766203703</v>
      </c>
      <c r="L2418" s="12">
        <f t="shared" si="225"/>
        <v>42077.625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222"/>
        <v>2.5000000000000001E-4</v>
      </c>
      <c r="R2418" s="8">
        <f t="shared" si="223"/>
        <v>5</v>
      </c>
      <c r="S2418" t="str">
        <f t="shared" si="226"/>
        <v>food</v>
      </c>
      <c r="T2418" t="str">
        <f t="shared" si="227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2">
        <f t="shared" si="224"/>
        <v>41831.884108796294</v>
      </c>
      <c r="L2419" s="12">
        <f t="shared" si="225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222"/>
        <v>0</v>
      </c>
      <c r="R2419" s="8" t="e">
        <f t="shared" si="223"/>
        <v>#DIV/0!</v>
      </c>
      <c r="S2419" t="str">
        <f t="shared" si="226"/>
        <v>food</v>
      </c>
      <c r="T2419" t="str">
        <f t="shared" si="227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2">
        <f t="shared" si="224"/>
        <v>42027.856990740736</v>
      </c>
      <c r="L2420" s="12">
        <f t="shared" si="225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222"/>
        <v>2.0000000000000001E-4</v>
      </c>
      <c r="R2420" s="8">
        <f t="shared" si="223"/>
        <v>1</v>
      </c>
      <c r="S2420" t="str">
        <f t="shared" si="226"/>
        <v>food</v>
      </c>
      <c r="T2420" t="str">
        <f t="shared" si="227"/>
        <v>food trucks</v>
      </c>
    </row>
    <row r="2421" spans="1:20" ht="57.6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2">
        <f t="shared" si="224"/>
        <v>41993.738298611112</v>
      </c>
      <c r="L2421" s="12">
        <f t="shared" si="225"/>
        <v>42053.738298611112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222"/>
        <v>0</v>
      </c>
      <c r="R2421" s="8" t="e">
        <f t="shared" si="223"/>
        <v>#DIV/0!</v>
      </c>
      <c r="S2421" t="str">
        <f t="shared" si="226"/>
        <v>food</v>
      </c>
      <c r="T2421" t="str">
        <f t="shared" si="227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2">
        <f t="shared" si="224"/>
        <v>41893.028877314813</v>
      </c>
      <c r="L2422" s="12">
        <f t="shared" si="225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222"/>
        <v>0.14825133372851215</v>
      </c>
      <c r="R2422" s="8">
        <f t="shared" si="223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2">
        <f t="shared" si="224"/>
        <v>42026.687453703707</v>
      </c>
      <c r="L2423" s="12">
        <f t="shared" si="225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222"/>
        <v>1.6666666666666666E-4</v>
      </c>
      <c r="R2423" s="8">
        <f t="shared" si="223"/>
        <v>1</v>
      </c>
      <c r="S2423" t="str">
        <f t="shared" si="226"/>
        <v>food</v>
      </c>
      <c r="T2423" t="str">
        <f t="shared" si="227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2">
        <f t="shared" si="224"/>
        <v>42044.724953703699</v>
      </c>
      <c r="L2424" s="12">
        <f t="shared" si="225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222"/>
        <v>2E-3</v>
      </c>
      <c r="R2424" s="8">
        <f t="shared" si="223"/>
        <v>1</v>
      </c>
      <c r="S2424" t="str">
        <f t="shared" si="226"/>
        <v>food</v>
      </c>
      <c r="T2424" t="str">
        <f t="shared" si="227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2">
        <f t="shared" si="224"/>
        <v>41974.704745370371</v>
      </c>
      <c r="L2425" s="12">
        <f t="shared" si="225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222"/>
        <v>1.3333333333333334E-4</v>
      </c>
      <c r="R2425" s="8">
        <f t="shared" si="223"/>
        <v>8</v>
      </c>
      <c r="S2425" t="str">
        <f t="shared" si="226"/>
        <v>food</v>
      </c>
      <c r="T2425" t="str">
        <f t="shared" si="227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2">
        <f t="shared" si="224"/>
        <v>41909.892453703702</v>
      </c>
      <c r="L2426" s="12">
        <f t="shared" si="225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222"/>
        <v>1.24E-2</v>
      </c>
      <c r="R2426" s="8">
        <f t="shared" si="223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2">
        <f t="shared" si="224"/>
        <v>42502.913761574076</v>
      </c>
      <c r="L2427" s="12">
        <f t="shared" si="225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222"/>
        <v>2.8571428571428574E-4</v>
      </c>
      <c r="R2427" s="8">
        <f t="shared" si="223"/>
        <v>1</v>
      </c>
      <c r="S2427" t="str">
        <f t="shared" si="226"/>
        <v>food</v>
      </c>
      <c r="T2427" t="str">
        <f t="shared" si="227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2">
        <f t="shared" si="224"/>
        <v>42164.170046296298</v>
      </c>
      <c r="L2428" s="12">
        <f t="shared" si="225"/>
        <v>42224.170046296298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222"/>
        <v>0</v>
      </c>
      <c r="R2428" s="8" t="e">
        <f t="shared" si="223"/>
        <v>#DIV/0!</v>
      </c>
      <c r="S2428" t="str">
        <f t="shared" si="226"/>
        <v>food</v>
      </c>
      <c r="T2428" t="str">
        <f t="shared" si="227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2">
        <f t="shared" si="224"/>
        <v>42412.318668981483</v>
      </c>
      <c r="L2429" s="12">
        <f t="shared" si="225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222"/>
        <v>2.0000000000000002E-5</v>
      </c>
      <c r="R2429" s="8">
        <f t="shared" si="223"/>
        <v>1</v>
      </c>
      <c r="S2429" t="str">
        <f t="shared" si="226"/>
        <v>food</v>
      </c>
      <c r="T2429" t="str">
        <f t="shared" si="227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2">
        <f t="shared" si="224"/>
        <v>42045.784155092595</v>
      </c>
      <c r="L2430" s="12">
        <f t="shared" si="225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222"/>
        <v>2.8571428571428571E-5</v>
      </c>
      <c r="R2430" s="8">
        <f t="shared" si="223"/>
        <v>1</v>
      </c>
      <c r="S2430" t="str">
        <f t="shared" si="226"/>
        <v>food</v>
      </c>
      <c r="T2430" t="str">
        <f t="shared" si="227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2">
        <f t="shared" si="224"/>
        <v>42734.879236111112</v>
      </c>
      <c r="L2431" s="12">
        <f t="shared" si="225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222"/>
        <v>1.4321428571428572E-2</v>
      </c>
      <c r="R2431" s="8">
        <f t="shared" si="223"/>
        <v>501.25</v>
      </c>
      <c r="S2431" t="str">
        <f t="shared" si="226"/>
        <v>food</v>
      </c>
      <c r="T2431" t="str">
        <f t="shared" si="227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2">
        <f t="shared" si="224"/>
        <v>42382.130833333329</v>
      </c>
      <c r="L2432" s="12">
        <f t="shared" si="225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222"/>
        <v>7.0000000000000001E-3</v>
      </c>
      <c r="R2432" s="8">
        <f t="shared" si="223"/>
        <v>10.5</v>
      </c>
      <c r="S2432" t="str">
        <f t="shared" si="226"/>
        <v>food</v>
      </c>
      <c r="T2432" t="str">
        <f t="shared" si="227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2">
        <f t="shared" si="224"/>
        <v>42489.099687499998</v>
      </c>
      <c r="L2433" s="12">
        <f t="shared" si="225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222"/>
        <v>2.0000000000000002E-5</v>
      </c>
      <c r="R2433" s="8">
        <f t="shared" si="223"/>
        <v>1</v>
      </c>
      <c r="S2433" t="str">
        <f t="shared" si="226"/>
        <v>food</v>
      </c>
      <c r="T2433" t="str">
        <f t="shared" si="227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2">
        <f t="shared" si="224"/>
        <v>42041.218715277777</v>
      </c>
      <c r="L2434" s="12">
        <f t="shared" si="225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ref="Q2434:Q2497" si="228">E2434/D2434</f>
        <v>1.4285714285714287E-4</v>
      </c>
      <c r="R2434" s="8">
        <f t="shared" ref="R2434:R2497" si="229">E2434/N2434</f>
        <v>1</v>
      </c>
      <c r="S2434" t="str">
        <f t="shared" si="226"/>
        <v>food</v>
      </c>
      <c r="T2434" t="str">
        <f t="shared" si="227"/>
        <v>food trucks</v>
      </c>
    </row>
    <row r="2435" spans="1:20" ht="57.6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2">
        <f t="shared" ref="K2435:K2498" si="230">(J2435/86400)+DATE(1970,1,1)</f>
        <v>42397.89980324074</v>
      </c>
      <c r="L2435" s="12">
        <f t="shared" ref="L2435:L2498" si="231">(I2435/86400)+DATE(1970,1,1)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si="228"/>
        <v>0</v>
      </c>
      <c r="R2435" s="8" t="e">
        <f t="shared" si="229"/>
        <v>#DIV/0!</v>
      </c>
      <c r="S2435" t="str">
        <f t="shared" ref="S2435:S2498" si="232">LEFT(P2435,FIND("/",P2435)-1)</f>
        <v>food</v>
      </c>
      <c r="T2435" t="str">
        <f t="shared" ref="T2435:T2498" si="233">RIGHT(P2435,LEN(P2435)-FIND("/",P2435))</f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2">
        <f t="shared" si="230"/>
        <v>42180.186041666668</v>
      </c>
      <c r="L2436" s="12">
        <f t="shared" si="231"/>
        <v>42220.186041666668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228"/>
        <v>1.2999999999999999E-3</v>
      </c>
      <c r="R2436" s="8">
        <f t="shared" si="229"/>
        <v>13</v>
      </c>
      <c r="S2436" t="str">
        <f t="shared" si="232"/>
        <v>food</v>
      </c>
      <c r="T2436" t="str">
        <f t="shared" si="233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2">
        <f t="shared" si="230"/>
        <v>42252.277615740742</v>
      </c>
      <c r="L2437" s="12">
        <f t="shared" si="231"/>
        <v>42282.277615740742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228"/>
        <v>4.8960000000000002E-3</v>
      </c>
      <c r="R2437" s="8">
        <f t="shared" si="229"/>
        <v>306</v>
      </c>
      <c r="S2437" t="str">
        <f t="shared" si="232"/>
        <v>food</v>
      </c>
      <c r="T2437" t="str">
        <f t="shared" si="233"/>
        <v>food trucks</v>
      </c>
    </row>
    <row r="2438" spans="1:20" ht="57.6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2">
        <f t="shared" si="230"/>
        <v>42338.615393518514</v>
      </c>
      <c r="L2438" s="12">
        <f t="shared" si="231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228"/>
        <v>3.8461538461538462E-4</v>
      </c>
      <c r="R2438" s="8">
        <f t="shared" si="229"/>
        <v>22.5</v>
      </c>
      <c r="S2438" t="str">
        <f t="shared" si="232"/>
        <v>food</v>
      </c>
      <c r="T2438" t="str">
        <f t="shared" si="233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2">
        <f t="shared" si="230"/>
        <v>42031.965138888889</v>
      </c>
      <c r="L2439" s="12">
        <f t="shared" si="231"/>
        <v>42080.75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228"/>
        <v>0</v>
      </c>
      <c r="R2439" s="8" t="e">
        <f t="shared" si="229"/>
        <v>#DIV/0!</v>
      </c>
      <c r="S2439" t="str">
        <f t="shared" si="232"/>
        <v>food</v>
      </c>
      <c r="T2439" t="str">
        <f t="shared" si="233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2">
        <f t="shared" si="230"/>
        <v>42285.91506944444</v>
      </c>
      <c r="L2440" s="12">
        <f t="shared" si="231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228"/>
        <v>3.3333333333333335E-3</v>
      </c>
      <c r="R2440" s="8">
        <f t="shared" si="229"/>
        <v>50</v>
      </c>
      <c r="S2440" t="str">
        <f t="shared" si="232"/>
        <v>food</v>
      </c>
      <c r="T2440" t="str">
        <f t="shared" si="233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2">
        <f t="shared" si="230"/>
        <v>42265.818622685183</v>
      </c>
      <c r="L2441" s="12">
        <f t="shared" si="231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228"/>
        <v>0</v>
      </c>
      <c r="R2441" s="8" t="e">
        <f t="shared" si="229"/>
        <v>#DIV/0!</v>
      </c>
      <c r="S2441" t="str">
        <f t="shared" si="232"/>
        <v>food</v>
      </c>
      <c r="T2441" t="str">
        <f t="shared" si="233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2">
        <f t="shared" si="230"/>
        <v>42383.899456018524</v>
      </c>
      <c r="L2442" s="12">
        <f t="shared" si="231"/>
        <v>42413.899456018524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228"/>
        <v>2E-3</v>
      </c>
      <c r="R2442" s="8">
        <f t="shared" si="229"/>
        <v>5</v>
      </c>
      <c r="S2442" t="str">
        <f t="shared" si="232"/>
        <v>food</v>
      </c>
      <c r="T2442" t="str">
        <f t="shared" si="233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2">
        <f t="shared" si="230"/>
        <v>42187.125625000001</v>
      </c>
      <c r="L2443" s="12">
        <f t="shared" si="231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228"/>
        <v>1.0788</v>
      </c>
      <c r="R2443" s="8">
        <f t="shared" si="229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2">
        <f t="shared" si="230"/>
        <v>42052.666990740741</v>
      </c>
      <c r="L2444" s="12">
        <f t="shared" si="231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228"/>
        <v>1.2594166666666666</v>
      </c>
      <c r="R2444" s="8">
        <f t="shared" si="229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57.6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2">
        <f t="shared" si="230"/>
        <v>41836.625254629631</v>
      </c>
      <c r="L2445" s="12">
        <f t="shared" si="231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228"/>
        <v>2.0251494999999999</v>
      </c>
      <c r="R2445" s="8">
        <f t="shared" si="229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57.6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2">
        <f t="shared" si="230"/>
        <v>42485.754525462966</v>
      </c>
      <c r="L2446" s="12">
        <f t="shared" si="231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228"/>
        <v>1.0860000000000001</v>
      </c>
      <c r="R2446" s="8">
        <f t="shared" si="229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2">
        <f t="shared" si="230"/>
        <v>42243.190057870372</v>
      </c>
      <c r="L2447" s="12">
        <f t="shared" si="231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228"/>
        <v>1.728</v>
      </c>
      <c r="R2447" s="8">
        <f t="shared" si="229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2">
        <f t="shared" si="230"/>
        <v>42670.602673611109</v>
      </c>
      <c r="L2448" s="12">
        <f t="shared" si="231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228"/>
        <v>1.6798</v>
      </c>
      <c r="R2448" s="8">
        <f t="shared" si="229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2">
        <f t="shared" si="230"/>
        <v>42654.469826388886</v>
      </c>
      <c r="L2449" s="12">
        <f t="shared" si="231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228"/>
        <v>4.2720000000000002</v>
      </c>
      <c r="R2449" s="8">
        <f t="shared" si="229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57.6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2">
        <f t="shared" si="230"/>
        <v>42607.316122685181</v>
      </c>
      <c r="L2450" s="12">
        <f t="shared" si="231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228"/>
        <v>1.075</v>
      </c>
      <c r="R2450" s="8">
        <f t="shared" si="229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2">
        <f t="shared" si="230"/>
        <v>41943.142534722225</v>
      </c>
      <c r="L2451" s="12">
        <f t="shared" si="231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228"/>
        <v>1.08</v>
      </c>
      <c r="R2451" s="8">
        <f t="shared" si="229"/>
        <v>90</v>
      </c>
      <c r="S2451" t="str">
        <f t="shared" si="232"/>
        <v>food</v>
      </c>
      <c r="T2451" t="str">
        <f t="shared" si="233"/>
        <v>small batch</v>
      </c>
    </row>
    <row r="2452" spans="1:20" ht="57.6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2">
        <f t="shared" si="230"/>
        <v>41902.07240740741</v>
      </c>
      <c r="L2452" s="12">
        <f t="shared" si="231"/>
        <v>41940.132638888885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228"/>
        <v>1.0153353333333335</v>
      </c>
      <c r="R2452" s="8">
        <f t="shared" si="229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2">
        <f t="shared" si="230"/>
        <v>42779.908449074079</v>
      </c>
      <c r="L2453" s="12">
        <f t="shared" si="231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228"/>
        <v>1.1545000000000001</v>
      </c>
      <c r="R2453" s="8">
        <f t="shared" si="229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2">
        <f t="shared" si="230"/>
        <v>42338.84375</v>
      </c>
      <c r="L2454" s="12">
        <f t="shared" si="231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228"/>
        <v>1.335</v>
      </c>
      <c r="R2454" s="8">
        <f t="shared" si="229"/>
        <v>53.4</v>
      </c>
      <c r="S2454" t="str">
        <f t="shared" si="232"/>
        <v>food</v>
      </c>
      <c r="T2454" t="str">
        <f t="shared" si="233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2">
        <f t="shared" si="230"/>
        <v>42738.692233796297</v>
      </c>
      <c r="L2455" s="12">
        <f t="shared" si="231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228"/>
        <v>1.5469999999999999</v>
      </c>
      <c r="R2455" s="8">
        <f t="shared" si="229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2">
        <f t="shared" si="230"/>
        <v>42770.201481481483</v>
      </c>
      <c r="L2456" s="12">
        <f t="shared" si="231"/>
        <v>42805.201481481483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228"/>
        <v>1.0084571428571429</v>
      </c>
      <c r="R2456" s="8">
        <f t="shared" si="229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2">
        <f t="shared" si="230"/>
        <v>42452.781828703708</v>
      </c>
      <c r="L2457" s="12">
        <f t="shared" si="231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228"/>
        <v>1.82</v>
      </c>
      <c r="R2457" s="8">
        <f t="shared" si="229"/>
        <v>34.125</v>
      </c>
      <c r="S2457" t="str">
        <f t="shared" si="232"/>
        <v>food</v>
      </c>
      <c r="T2457" t="str">
        <f t="shared" si="233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2">
        <f t="shared" si="230"/>
        <v>42761.961099537039</v>
      </c>
      <c r="L2458" s="12">
        <f t="shared" si="231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228"/>
        <v>1.8086666666666666</v>
      </c>
      <c r="R2458" s="8">
        <f t="shared" si="229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2">
        <f t="shared" si="230"/>
        <v>42423.602500000001</v>
      </c>
      <c r="L2459" s="12">
        <f t="shared" si="231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228"/>
        <v>1.0230434782608695</v>
      </c>
      <c r="R2459" s="8">
        <f t="shared" si="229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2">
        <f t="shared" si="230"/>
        <v>42495.871736111112</v>
      </c>
      <c r="L2460" s="12">
        <f t="shared" si="231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228"/>
        <v>1.1017999999999999</v>
      </c>
      <c r="R2460" s="8">
        <f t="shared" si="229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2">
        <f t="shared" si="230"/>
        <v>42407.637557870374</v>
      </c>
      <c r="L2461" s="12">
        <f t="shared" si="231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228"/>
        <v>1.0225</v>
      </c>
      <c r="R2461" s="8">
        <f t="shared" si="229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57.6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2">
        <f t="shared" si="230"/>
        <v>42704.187118055561</v>
      </c>
      <c r="L2462" s="12">
        <f t="shared" si="231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228"/>
        <v>1.0078823529411765</v>
      </c>
      <c r="R2462" s="8">
        <f t="shared" si="229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2">
        <f t="shared" si="230"/>
        <v>40784.012696759259</v>
      </c>
      <c r="L2463" s="12">
        <f t="shared" si="231"/>
        <v>40817.125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228"/>
        <v>1.038</v>
      </c>
      <c r="R2463" s="8">
        <f t="shared" si="229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2">
        <f t="shared" si="230"/>
        <v>41089.186296296299</v>
      </c>
      <c r="L2464" s="12">
        <f t="shared" si="231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228"/>
        <v>1.1070833333333334</v>
      </c>
      <c r="R2464" s="8">
        <f t="shared" si="229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2">
        <f t="shared" si="230"/>
        <v>41341.111400462964</v>
      </c>
      <c r="L2465" s="12">
        <f t="shared" si="231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228"/>
        <v>1.1625000000000001</v>
      </c>
      <c r="R2465" s="8">
        <f t="shared" si="229"/>
        <v>31</v>
      </c>
      <c r="S2465" t="str">
        <f t="shared" si="232"/>
        <v>music</v>
      </c>
      <c r="T2465" t="str">
        <f t="shared" si="233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2">
        <f t="shared" si="230"/>
        <v>42248.90042824074</v>
      </c>
      <c r="L2466" s="12">
        <f t="shared" si="231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228"/>
        <v>1.111</v>
      </c>
      <c r="R2466" s="8">
        <f t="shared" si="229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3.2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2">
        <f t="shared" si="230"/>
        <v>41145.719305555554</v>
      </c>
      <c r="L2467" s="12">
        <f t="shared" si="231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228"/>
        <v>1.8014285714285714</v>
      </c>
      <c r="R2467" s="8">
        <f t="shared" si="229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2">
        <f t="shared" si="230"/>
        <v>41373.102465277778</v>
      </c>
      <c r="L2468" s="12">
        <f t="shared" si="231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228"/>
        <v>1</v>
      </c>
      <c r="R2468" s="8">
        <f t="shared" si="229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2">
        <f t="shared" si="230"/>
        <v>41025.874201388891</v>
      </c>
      <c r="L2469" s="12">
        <f t="shared" si="231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228"/>
        <v>1.1850000000000001</v>
      </c>
      <c r="R2469" s="8">
        <f t="shared" si="229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2">
        <f t="shared" si="230"/>
        <v>41174.154178240744</v>
      </c>
      <c r="L2470" s="12">
        <f t="shared" si="231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228"/>
        <v>1.0721700000000001</v>
      </c>
      <c r="R2470" s="8">
        <f t="shared" si="229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57.6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2">
        <f t="shared" si="230"/>
        <v>40557.429733796293</v>
      </c>
      <c r="L2471" s="12">
        <f t="shared" si="231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228"/>
        <v>1.1366666666666667</v>
      </c>
      <c r="R2471" s="8">
        <f t="shared" si="229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2">
        <f t="shared" si="230"/>
        <v>41023.07471064815</v>
      </c>
      <c r="L2472" s="12">
        <f t="shared" si="231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228"/>
        <v>1.0316400000000001</v>
      </c>
      <c r="R2472" s="8">
        <f t="shared" si="229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2">
        <f t="shared" si="230"/>
        <v>40893.992962962962</v>
      </c>
      <c r="L2473" s="12">
        <f t="shared" si="231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228"/>
        <v>1.28</v>
      </c>
      <c r="R2473" s="8">
        <f t="shared" si="229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2">
        <f t="shared" si="230"/>
        <v>40354.11550925926</v>
      </c>
      <c r="L2474" s="12">
        <f t="shared" si="231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228"/>
        <v>1.3576026666666667</v>
      </c>
      <c r="R2474" s="8">
        <f t="shared" si="229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2">
        <f t="shared" si="230"/>
        <v>41193.748483796298</v>
      </c>
      <c r="L2475" s="12">
        <f t="shared" si="231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228"/>
        <v>1</v>
      </c>
      <c r="R2475" s="8">
        <f t="shared" si="229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2">
        <f t="shared" si="230"/>
        <v>40417.011296296296</v>
      </c>
      <c r="L2476" s="12">
        <f t="shared" si="231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228"/>
        <v>1.0000360000000001</v>
      </c>
      <c r="R2476" s="8">
        <f t="shared" si="229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2">
        <f t="shared" si="230"/>
        <v>40310.287673611107</v>
      </c>
      <c r="L2477" s="12">
        <f t="shared" si="231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228"/>
        <v>1.0471999999999999</v>
      </c>
      <c r="R2477" s="8">
        <f t="shared" si="229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2">
        <f t="shared" si="230"/>
        <v>41913.328356481477</v>
      </c>
      <c r="L2478" s="12">
        <f t="shared" si="231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228"/>
        <v>1.050225</v>
      </c>
      <c r="R2478" s="8">
        <f t="shared" si="229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2">
        <f t="shared" si="230"/>
        <v>41088.691493055558</v>
      </c>
      <c r="L2479" s="12">
        <f t="shared" si="231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228"/>
        <v>1.7133333333333334</v>
      </c>
      <c r="R2479" s="8">
        <f t="shared" si="229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57.6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2">
        <f t="shared" si="230"/>
        <v>41257.950381944444</v>
      </c>
      <c r="L2480" s="12">
        <f t="shared" si="231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228"/>
        <v>1.2749999999999999</v>
      </c>
      <c r="R2480" s="8">
        <f t="shared" si="229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2">
        <f t="shared" si="230"/>
        <v>41107.726782407408</v>
      </c>
      <c r="L2481" s="12">
        <f t="shared" si="231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228"/>
        <v>1.3344333333333334</v>
      </c>
      <c r="R2481" s="8">
        <f t="shared" si="229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2">
        <f t="shared" si="230"/>
        <v>42227.936157407406</v>
      </c>
      <c r="L2482" s="12">
        <f t="shared" si="231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228"/>
        <v>1</v>
      </c>
      <c r="R2482" s="8">
        <f t="shared" si="229"/>
        <v>250</v>
      </c>
      <c r="S2482" t="str">
        <f t="shared" si="232"/>
        <v>music</v>
      </c>
      <c r="T2482" t="str">
        <f t="shared" si="233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2">
        <f t="shared" si="230"/>
        <v>40999.645925925928</v>
      </c>
      <c r="L2483" s="12">
        <f t="shared" si="231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228"/>
        <v>1.1291099999999998</v>
      </c>
      <c r="R2483" s="8">
        <f t="shared" si="229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57.6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2">
        <f t="shared" si="230"/>
        <v>40711.782210648147</v>
      </c>
      <c r="L2484" s="12">
        <f t="shared" si="231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228"/>
        <v>1.0009999999999999</v>
      </c>
      <c r="R2484" s="8">
        <f t="shared" si="229"/>
        <v>40.04</v>
      </c>
      <c r="S2484" t="str">
        <f t="shared" si="232"/>
        <v>music</v>
      </c>
      <c r="T2484" t="str">
        <f t="shared" si="233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2">
        <f t="shared" si="230"/>
        <v>40970.750034722223</v>
      </c>
      <c r="L2485" s="12">
        <f t="shared" si="231"/>
        <v>41030.708368055552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228"/>
        <v>1.1372727272727272</v>
      </c>
      <c r="R2485" s="8">
        <f t="shared" si="229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2">
        <f t="shared" si="230"/>
        <v>40771.916701388887</v>
      </c>
      <c r="L2486" s="12">
        <f t="shared" si="231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228"/>
        <v>1.1931742857142855</v>
      </c>
      <c r="R2486" s="8">
        <f t="shared" si="229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57.6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2">
        <f t="shared" si="230"/>
        <v>40793.998599537037</v>
      </c>
      <c r="L2487" s="12">
        <f t="shared" si="231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228"/>
        <v>1.0325</v>
      </c>
      <c r="R2487" s="8">
        <f t="shared" si="229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2">
        <f t="shared" si="230"/>
        <v>40991.708055555559</v>
      </c>
      <c r="L2488" s="12">
        <f t="shared" si="231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228"/>
        <v>2.6566666666666667</v>
      </c>
      <c r="R2488" s="8">
        <f t="shared" si="229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2">
        <f t="shared" si="230"/>
        <v>41026.083298611113</v>
      </c>
      <c r="L2489" s="12">
        <f t="shared" si="231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228"/>
        <v>1.0005066666666667</v>
      </c>
      <c r="R2489" s="8">
        <f t="shared" si="229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2">
        <f t="shared" si="230"/>
        <v>40833.633194444446</v>
      </c>
      <c r="L2490" s="12">
        <f t="shared" si="231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228"/>
        <v>1.0669999999999999</v>
      </c>
      <c r="R2490" s="8">
        <f t="shared" si="229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2">
        <f t="shared" si="230"/>
        <v>41373.690266203703</v>
      </c>
      <c r="L2491" s="12">
        <f t="shared" si="231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228"/>
        <v>1.3367142857142857</v>
      </c>
      <c r="R2491" s="8">
        <f t="shared" si="229"/>
        <v>62.38</v>
      </c>
      <c r="S2491" t="str">
        <f t="shared" si="232"/>
        <v>music</v>
      </c>
      <c r="T2491" t="str">
        <f t="shared" si="233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2">
        <f t="shared" si="230"/>
        <v>41023.227731481486</v>
      </c>
      <c r="L2492" s="12">
        <f t="shared" si="231"/>
        <v>41083.227731481486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228"/>
        <v>1.214</v>
      </c>
      <c r="R2492" s="8">
        <f t="shared" si="229"/>
        <v>37.9375</v>
      </c>
      <c r="S2492" t="str">
        <f t="shared" si="232"/>
        <v>music</v>
      </c>
      <c r="T2492" t="str">
        <f t="shared" si="233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2">
        <f t="shared" si="230"/>
        <v>40542.839282407411</v>
      </c>
      <c r="L2493" s="12">
        <f t="shared" si="231"/>
        <v>40559.077083333337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228"/>
        <v>1.032</v>
      </c>
      <c r="R2493" s="8">
        <f t="shared" si="229"/>
        <v>51.6</v>
      </c>
      <c r="S2493" t="str">
        <f t="shared" si="232"/>
        <v>music</v>
      </c>
      <c r="T2493" t="str">
        <f t="shared" si="233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2">
        <f t="shared" si="230"/>
        <v>41024.985972222225</v>
      </c>
      <c r="L2494" s="12">
        <f t="shared" si="231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228"/>
        <v>1.25</v>
      </c>
      <c r="R2494" s="8">
        <f t="shared" si="229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2">
        <f t="shared" si="230"/>
        <v>41348.168287037035</v>
      </c>
      <c r="L2495" s="12">
        <f t="shared" si="231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228"/>
        <v>1.2869999999999999</v>
      </c>
      <c r="R2495" s="8">
        <f t="shared" si="229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2">
        <f t="shared" si="230"/>
        <v>41022.645185185189</v>
      </c>
      <c r="L2496" s="12">
        <f t="shared" si="231"/>
        <v>41052.645185185189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228"/>
        <v>1.0100533333333332</v>
      </c>
      <c r="R2496" s="8">
        <f t="shared" si="229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2">
        <f t="shared" si="230"/>
        <v>41036.946469907409</v>
      </c>
      <c r="L2497" s="12">
        <f t="shared" si="231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228"/>
        <v>1.2753666666666665</v>
      </c>
      <c r="R2497" s="8">
        <f t="shared" si="229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2">
        <f t="shared" si="230"/>
        <v>41327.996435185181</v>
      </c>
      <c r="L2498" s="12">
        <f t="shared" si="231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6">
        <f t="shared" ref="Q2498:Q2561" si="234">E2498/D2498</f>
        <v>1</v>
      </c>
      <c r="R2498" s="8">
        <f t="shared" ref="R2498:R2561" si="235">E2498/N2498</f>
        <v>600</v>
      </c>
      <c r="S2498" t="str">
        <f t="shared" si="232"/>
        <v>music</v>
      </c>
      <c r="T2498" t="str">
        <f t="shared" si="233"/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2">
        <f t="shared" ref="K2499:K2562" si="236">(J2499/86400)+DATE(1970,1,1)</f>
        <v>40730.878912037035</v>
      </c>
      <c r="L2499" s="12">
        <f t="shared" ref="L2499:L2562" si="237">(I2499/86400)+DATE(1970,1,1)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si="234"/>
        <v>1.127715</v>
      </c>
      <c r="R2499" s="8">
        <f t="shared" si="235"/>
        <v>80.551071428571419</v>
      </c>
      <c r="S2499" t="str">
        <f t="shared" ref="S2499:S2562" si="238">LEFT(P2499,FIND("/",P2499)-1)</f>
        <v>music</v>
      </c>
      <c r="T2499" t="str">
        <f t="shared" ref="T2499:T2562" si="239">RIGHT(P2499,LEN(P2499)-FIND("/",P2499))</f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2">
        <f t="shared" si="236"/>
        <v>42017.967442129629</v>
      </c>
      <c r="L2500" s="12">
        <f t="shared" si="237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234"/>
        <v>1.056</v>
      </c>
      <c r="R2500" s="8">
        <f t="shared" si="235"/>
        <v>52.8</v>
      </c>
      <c r="S2500" t="str">
        <f t="shared" si="238"/>
        <v>music</v>
      </c>
      <c r="T2500" t="str">
        <f t="shared" si="239"/>
        <v>indie rock</v>
      </c>
    </row>
    <row r="2501" spans="1:20" ht="57.6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2">
        <f t="shared" si="236"/>
        <v>41226.648576388892</v>
      </c>
      <c r="L2501" s="12">
        <f t="shared" si="237"/>
        <v>41274.75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234"/>
        <v>2.0262500000000001</v>
      </c>
      <c r="R2501" s="8">
        <f t="shared" si="235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2">
        <f t="shared" si="236"/>
        <v>41053.772858796292</v>
      </c>
      <c r="L2502" s="12">
        <f t="shared" si="237"/>
        <v>41083.772858796292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234"/>
        <v>1.1333333333333333</v>
      </c>
      <c r="R2502" s="8">
        <f t="shared" si="235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57.6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2">
        <f t="shared" si="236"/>
        <v>42244.776666666672</v>
      </c>
      <c r="L2503" s="12">
        <f t="shared" si="237"/>
        <v>42274.776666666672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234"/>
        <v>2.5545454545454545E-2</v>
      </c>
      <c r="R2503" s="8">
        <f t="shared" si="235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2">
        <f t="shared" si="236"/>
        <v>41858.825439814813</v>
      </c>
      <c r="L2504" s="12">
        <f t="shared" si="237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234"/>
        <v>7.8181818181818181E-4</v>
      </c>
      <c r="R2504" s="8">
        <f t="shared" si="235"/>
        <v>17.2</v>
      </c>
      <c r="S2504" t="str">
        <f t="shared" si="238"/>
        <v>food</v>
      </c>
      <c r="T2504" t="str">
        <f t="shared" si="239"/>
        <v>restaurants</v>
      </c>
    </row>
    <row r="2505" spans="1:20" ht="57.6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2">
        <f t="shared" si="236"/>
        <v>42498.899398148147</v>
      </c>
      <c r="L2505" s="12">
        <f t="shared" si="237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234"/>
        <v>0</v>
      </c>
      <c r="R2505" s="8" t="e">
        <f t="shared" si="235"/>
        <v>#DIV/0!</v>
      </c>
      <c r="S2505" t="str">
        <f t="shared" si="238"/>
        <v>food</v>
      </c>
      <c r="T2505" t="str">
        <f t="shared" si="239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2">
        <f t="shared" si="236"/>
        <v>41928.015439814815</v>
      </c>
      <c r="L2506" s="12">
        <f t="shared" si="237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234"/>
        <v>0</v>
      </c>
      <c r="R2506" s="8" t="e">
        <f t="shared" si="235"/>
        <v>#DIV/0!</v>
      </c>
      <c r="S2506" t="str">
        <f t="shared" si="238"/>
        <v>food</v>
      </c>
      <c r="T2506" t="str">
        <f t="shared" si="239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2">
        <f t="shared" si="236"/>
        <v>42047.05574074074</v>
      </c>
      <c r="L2507" s="12">
        <f t="shared" si="237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234"/>
        <v>0</v>
      </c>
      <c r="R2507" s="8" t="e">
        <f t="shared" si="235"/>
        <v>#DIV/0!</v>
      </c>
      <c r="S2507" t="str">
        <f t="shared" si="238"/>
        <v>food</v>
      </c>
      <c r="T2507" t="str">
        <f t="shared" si="239"/>
        <v>restaurants</v>
      </c>
    </row>
    <row r="2508" spans="1:20" ht="57.6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2">
        <f t="shared" si="236"/>
        <v>42258.297094907408</v>
      </c>
      <c r="L2508" s="12">
        <f t="shared" si="237"/>
        <v>42280.875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234"/>
        <v>6.0000000000000001E-3</v>
      </c>
      <c r="R2508" s="8">
        <f t="shared" si="235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2">
        <f t="shared" si="236"/>
        <v>42105.072962962964</v>
      </c>
      <c r="L2509" s="12">
        <f t="shared" si="237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234"/>
        <v>0</v>
      </c>
      <c r="R2509" s="8" t="e">
        <f t="shared" si="235"/>
        <v>#DIV/0!</v>
      </c>
      <c r="S2509" t="str">
        <f t="shared" si="238"/>
        <v>food</v>
      </c>
      <c r="T2509" t="str">
        <f t="shared" si="239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2">
        <f t="shared" si="236"/>
        <v>41835.951782407406</v>
      </c>
      <c r="L2510" s="12">
        <f t="shared" si="237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234"/>
        <v>0</v>
      </c>
      <c r="R2510" s="8" t="e">
        <f t="shared" si="235"/>
        <v>#DIV/0!</v>
      </c>
      <c r="S2510" t="str">
        <f t="shared" si="238"/>
        <v>food</v>
      </c>
      <c r="T2510" t="str">
        <f t="shared" si="239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2">
        <f t="shared" si="236"/>
        <v>42058.809594907405</v>
      </c>
      <c r="L2511" s="12">
        <f t="shared" si="237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234"/>
        <v>1.0526315789473684E-2</v>
      </c>
      <c r="R2511" s="8">
        <f t="shared" si="235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2">
        <f t="shared" si="236"/>
        <v>42078.997361111113</v>
      </c>
      <c r="L2512" s="12">
        <f t="shared" si="237"/>
        <v>42138.997361111113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234"/>
        <v>1.5E-3</v>
      </c>
      <c r="R2512" s="8">
        <f t="shared" si="235"/>
        <v>37.5</v>
      </c>
      <c r="S2512" t="str">
        <f t="shared" si="238"/>
        <v>food</v>
      </c>
      <c r="T2512" t="str">
        <f t="shared" si="239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2">
        <f t="shared" si="236"/>
        <v>42371.446909722217</v>
      </c>
      <c r="L2513" s="12">
        <f t="shared" si="237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234"/>
        <v>0</v>
      </c>
      <c r="R2513" s="8" t="e">
        <f t="shared" si="235"/>
        <v>#DIV/0!</v>
      </c>
      <c r="S2513" t="str">
        <f t="shared" si="238"/>
        <v>food</v>
      </c>
      <c r="T2513" t="str">
        <f t="shared" si="239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2">
        <f t="shared" si="236"/>
        <v>41971.876863425925</v>
      </c>
      <c r="L2514" s="12">
        <f t="shared" si="237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234"/>
        <v>0</v>
      </c>
      <c r="R2514" s="8" t="e">
        <f t="shared" si="235"/>
        <v>#DIV/0!</v>
      </c>
      <c r="S2514" t="str">
        <f t="shared" si="238"/>
        <v>food</v>
      </c>
      <c r="T2514" t="str">
        <f t="shared" si="239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2">
        <f t="shared" si="236"/>
        <v>42732.00681712963</v>
      </c>
      <c r="L2515" s="12">
        <f t="shared" si="237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234"/>
        <v>0</v>
      </c>
      <c r="R2515" s="8" t="e">
        <f t="shared" si="235"/>
        <v>#DIV/0!</v>
      </c>
      <c r="S2515" t="str">
        <f t="shared" si="238"/>
        <v>food</v>
      </c>
      <c r="T2515" t="str">
        <f t="shared" si="239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2">
        <f t="shared" si="236"/>
        <v>41854.389780092592</v>
      </c>
      <c r="L2516" s="12">
        <f t="shared" si="237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234"/>
        <v>1.7500000000000002E-2</v>
      </c>
      <c r="R2516" s="8">
        <f t="shared" si="235"/>
        <v>52.5</v>
      </c>
      <c r="S2516" t="str">
        <f t="shared" si="238"/>
        <v>food</v>
      </c>
      <c r="T2516" t="str">
        <f t="shared" si="239"/>
        <v>restaurants</v>
      </c>
    </row>
    <row r="2517" spans="1:20" ht="57.6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2">
        <f t="shared" si="236"/>
        <v>42027.839733796296</v>
      </c>
      <c r="L2517" s="12">
        <f t="shared" si="237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234"/>
        <v>0.186</v>
      </c>
      <c r="R2517" s="8">
        <f t="shared" si="235"/>
        <v>77.5</v>
      </c>
      <c r="S2517" t="str">
        <f t="shared" si="238"/>
        <v>food</v>
      </c>
      <c r="T2517" t="str">
        <f t="shared" si="239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2">
        <f t="shared" si="236"/>
        <v>41942.653379629628</v>
      </c>
      <c r="L2518" s="12">
        <f t="shared" si="237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234"/>
        <v>0</v>
      </c>
      <c r="R2518" s="8" t="e">
        <f t="shared" si="235"/>
        <v>#DIV/0!</v>
      </c>
      <c r="S2518" t="str">
        <f t="shared" si="238"/>
        <v>food</v>
      </c>
      <c r="T2518" t="str">
        <f t="shared" si="239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2">
        <f t="shared" si="236"/>
        <v>42052.802430555559</v>
      </c>
      <c r="L2519" s="12">
        <f t="shared" si="237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234"/>
        <v>9.8166666666666666E-2</v>
      </c>
      <c r="R2519" s="8">
        <f t="shared" si="235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2">
        <f t="shared" si="236"/>
        <v>41926.680879629632</v>
      </c>
      <c r="L2520" s="12">
        <f t="shared" si="237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234"/>
        <v>0</v>
      </c>
      <c r="R2520" s="8" t="e">
        <f t="shared" si="235"/>
        <v>#DIV/0!</v>
      </c>
      <c r="S2520" t="str">
        <f t="shared" si="238"/>
        <v>food</v>
      </c>
      <c r="T2520" t="str">
        <f t="shared" si="239"/>
        <v>restaurants</v>
      </c>
    </row>
    <row r="2521" spans="1:20" ht="43.2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2">
        <f t="shared" si="236"/>
        <v>41809.155138888891</v>
      </c>
      <c r="L2521" s="12">
        <f t="shared" si="237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234"/>
        <v>4.3333333333333331E-4</v>
      </c>
      <c r="R2521" s="8">
        <f t="shared" si="235"/>
        <v>16.25</v>
      </c>
      <c r="S2521" t="str">
        <f t="shared" si="238"/>
        <v>food</v>
      </c>
      <c r="T2521" t="str">
        <f t="shared" si="239"/>
        <v>restaurants</v>
      </c>
    </row>
    <row r="2522" spans="1:20" ht="57.6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2">
        <f t="shared" si="236"/>
        <v>42612.600520833337</v>
      </c>
      <c r="L2522" s="12">
        <f t="shared" si="237"/>
        <v>42658.806250000001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234"/>
        <v>0</v>
      </c>
      <c r="R2522" s="8" t="e">
        <f t="shared" si="235"/>
        <v>#DIV/0!</v>
      </c>
      <c r="S2522" t="str">
        <f t="shared" si="238"/>
        <v>food</v>
      </c>
      <c r="T2522" t="str">
        <f t="shared" si="239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2">
        <f t="shared" si="236"/>
        <v>42269.967835648145</v>
      </c>
      <c r="L2523" s="12">
        <f t="shared" si="237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234"/>
        <v>1.0948792000000001</v>
      </c>
      <c r="R2523" s="8">
        <f t="shared" si="235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57.6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2">
        <f t="shared" si="236"/>
        <v>42460.573611111111</v>
      </c>
      <c r="L2524" s="12">
        <f t="shared" si="237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234"/>
        <v>1</v>
      </c>
      <c r="R2524" s="8">
        <f t="shared" si="235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2">
        <f t="shared" si="236"/>
        <v>41930.975601851853</v>
      </c>
      <c r="L2525" s="12">
        <f t="shared" si="237"/>
        <v>41961.017268518517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234"/>
        <v>1.5644444444444445</v>
      </c>
      <c r="R2525" s="8">
        <f t="shared" si="235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3.2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2">
        <f t="shared" si="236"/>
        <v>41961.807372685187</v>
      </c>
      <c r="L2526" s="12">
        <f t="shared" si="237"/>
        <v>41994.1875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234"/>
        <v>1.016</v>
      </c>
      <c r="R2526" s="8">
        <f t="shared" si="235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2">
        <f t="shared" si="236"/>
        <v>41058.844571759255</v>
      </c>
      <c r="L2527" s="12">
        <f t="shared" si="237"/>
        <v>41088.844571759255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234"/>
        <v>1.00325</v>
      </c>
      <c r="R2527" s="8">
        <f t="shared" si="235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2">
        <f t="shared" si="236"/>
        <v>41953.091134259259</v>
      </c>
      <c r="L2528" s="12">
        <f t="shared" si="237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234"/>
        <v>1.1294999999999999</v>
      </c>
      <c r="R2528" s="8">
        <f t="shared" si="235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2">
        <f t="shared" si="236"/>
        <v>41546.75105324074</v>
      </c>
      <c r="L2529" s="12">
        <f t="shared" si="237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234"/>
        <v>1.02125</v>
      </c>
      <c r="R2529" s="8">
        <f t="shared" si="235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2">
        <f t="shared" si="236"/>
        <v>42217.834525462968</v>
      </c>
      <c r="L2530" s="12">
        <f t="shared" si="237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234"/>
        <v>1.0724974999999999</v>
      </c>
      <c r="R2530" s="8">
        <f t="shared" si="235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2">
        <f t="shared" si="236"/>
        <v>40948.080729166664</v>
      </c>
      <c r="L2531" s="12">
        <f t="shared" si="237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234"/>
        <v>1.0428333333333333</v>
      </c>
      <c r="R2531" s="8">
        <f t="shared" si="235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2">
        <f t="shared" si="236"/>
        <v>42081.864641203705</v>
      </c>
      <c r="L2532" s="12">
        <f t="shared" si="237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234"/>
        <v>1</v>
      </c>
      <c r="R2532" s="8">
        <f t="shared" si="235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2">
        <f t="shared" si="236"/>
        <v>42208.680023148147</v>
      </c>
      <c r="L2533" s="12">
        <f t="shared" si="237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234"/>
        <v>1.004</v>
      </c>
      <c r="R2533" s="8">
        <f t="shared" si="235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2">
        <f t="shared" si="236"/>
        <v>41107.849143518521</v>
      </c>
      <c r="L2534" s="12">
        <f t="shared" si="237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234"/>
        <v>1.26125</v>
      </c>
      <c r="R2534" s="8">
        <f t="shared" si="235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2">
        <f t="shared" si="236"/>
        <v>41304.751284722224</v>
      </c>
      <c r="L2535" s="12">
        <f t="shared" si="237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234"/>
        <v>1.1066666666666667</v>
      </c>
      <c r="R2535" s="8">
        <f t="shared" si="235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2">
        <f t="shared" si="236"/>
        <v>40127.700370370367</v>
      </c>
      <c r="L2536" s="12">
        <f t="shared" si="237"/>
        <v>40179.25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234"/>
        <v>1.05</v>
      </c>
      <c r="R2536" s="8">
        <f t="shared" si="235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2">
        <f t="shared" si="236"/>
        <v>41943.791030092594</v>
      </c>
      <c r="L2537" s="12">
        <f t="shared" si="237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234"/>
        <v>1.03775</v>
      </c>
      <c r="R2537" s="8">
        <f t="shared" si="235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2">
        <f t="shared" si="236"/>
        <v>41464.106087962966</v>
      </c>
      <c r="L2538" s="12">
        <f t="shared" si="237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234"/>
        <v>1.1599999999999999</v>
      </c>
      <c r="R2538" s="8">
        <f t="shared" si="235"/>
        <v>7.25</v>
      </c>
      <c r="S2538" t="str">
        <f t="shared" si="238"/>
        <v>music</v>
      </c>
      <c r="T2538" t="str">
        <f t="shared" si="239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2">
        <f t="shared" si="236"/>
        <v>40696.648784722223</v>
      </c>
      <c r="L2539" s="12">
        <f t="shared" si="237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234"/>
        <v>1.1000000000000001</v>
      </c>
      <c r="R2539" s="8">
        <f t="shared" si="235"/>
        <v>100</v>
      </c>
      <c r="S2539" t="str">
        <f t="shared" si="238"/>
        <v>music</v>
      </c>
      <c r="T2539" t="str">
        <f t="shared" si="239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2">
        <f t="shared" si="236"/>
        <v>41298.509965277779</v>
      </c>
      <c r="L2540" s="12">
        <f t="shared" si="237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234"/>
        <v>1.130176111111111</v>
      </c>
      <c r="R2540" s="8">
        <f t="shared" si="235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2">
        <f t="shared" si="236"/>
        <v>41977.902222222227</v>
      </c>
      <c r="L2541" s="12">
        <f t="shared" si="237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234"/>
        <v>1.0024999999999999</v>
      </c>
      <c r="R2541" s="8">
        <f t="shared" si="235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2">
        <f t="shared" si="236"/>
        <v>40785.675011574072</v>
      </c>
      <c r="L2542" s="12">
        <f t="shared" si="237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234"/>
        <v>1.034</v>
      </c>
      <c r="R2542" s="8">
        <f t="shared" si="235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2">
        <f t="shared" si="236"/>
        <v>41483.449282407411</v>
      </c>
      <c r="L2543" s="12">
        <f t="shared" si="237"/>
        <v>41543.449282407411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234"/>
        <v>1.0702857142857143</v>
      </c>
      <c r="R2543" s="8">
        <f t="shared" si="235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2">
        <f t="shared" si="236"/>
        <v>41509.426585648151</v>
      </c>
      <c r="L2544" s="12">
        <f t="shared" si="237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234"/>
        <v>1.0357142857142858</v>
      </c>
      <c r="R2544" s="8">
        <f t="shared" si="235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2">
        <f t="shared" si="236"/>
        <v>40514.107615740737</v>
      </c>
      <c r="L2545" s="12">
        <f t="shared" si="237"/>
        <v>40545.125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234"/>
        <v>1.5640000000000001</v>
      </c>
      <c r="R2545" s="8">
        <f t="shared" si="235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2">
        <f t="shared" si="236"/>
        <v>41068.520474537036</v>
      </c>
      <c r="L2546" s="12">
        <f t="shared" si="237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234"/>
        <v>1.0082</v>
      </c>
      <c r="R2546" s="8">
        <f t="shared" si="235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2">
        <f t="shared" si="236"/>
        <v>42027.138171296298</v>
      </c>
      <c r="L2547" s="12">
        <f t="shared" si="237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234"/>
        <v>1.9530000000000001</v>
      </c>
      <c r="R2547" s="8">
        <f t="shared" si="235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2">
        <f t="shared" si="236"/>
        <v>41524.858553240745</v>
      </c>
      <c r="L2548" s="12">
        <f t="shared" si="237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234"/>
        <v>1.1171428571428572</v>
      </c>
      <c r="R2548" s="8">
        <f t="shared" si="235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2">
        <f t="shared" si="236"/>
        <v>40973.773182870369</v>
      </c>
      <c r="L2549" s="12">
        <f t="shared" si="237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234"/>
        <v>1.1985454545454546</v>
      </c>
      <c r="R2549" s="8">
        <f t="shared" si="235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2">
        <f t="shared" si="236"/>
        <v>42618.625428240739</v>
      </c>
      <c r="L2550" s="12">
        <f t="shared" si="237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234"/>
        <v>1.0185</v>
      </c>
      <c r="R2550" s="8">
        <f t="shared" si="235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2">
        <f t="shared" si="236"/>
        <v>41390.757754629631</v>
      </c>
      <c r="L2551" s="12">
        <f t="shared" si="237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234"/>
        <v>1.0280254777070064</v>
      </c>
      <c r="R2551" s="8">
        <f t="shared" si="235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2">
        <f t="shared" si="236"/>
        <v>42228.634328703702</v>
      </c>
      <c r="L2552" s="12">
        <f t="shared" si="237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234"/>
        <v>1.0084615384615385</v>
      </c>
      <c r="R2552" s="8">
        <f t="shared" si="235"/>
        <v>43.7</v>
      </c>
      <c r="S2552" t="str">
        <f t="shared" si="238"/>
        <v>music</v>
      </c>
      <c r="T2552" t="str">
        <f t="shared" si="239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2">
        <f t="shared" si="236"/>
        <v>40961.252141203702</v>
      </c>
      <c r="L2553" s="12">
        <f t="shared" si="237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234"/>
        <v>1.0273469387755103</v>
      </c>
      <c r="R2553" s="8">
        <f t="shared" si="235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2">
        <f t="shared" si="236"/>
        <v>42769.809965277775</v>
      </c>
      <c r="L2554" s="12">
        <f t="shared" si="237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234"/>
        <v>1.0649999999999999</v>
      </c>
      <c r="R2554" s="8">
        <f t="shared" si="235"/>
        <v>177.5</v>
      </c>
      <c r="S2554" t="str">
        <f t="shared" si="238"/>
        <v>music</v>
      </c>
      <c r="T2554" t="str">
        <f t="shared" si="239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2">
        <f t="shared" si="236"/>
        <v>41113.199155092589</v>
      </c>
      <c r="L2555" s="12">
        <f t="shared" si="237"/>
        <v>41173.199155092589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234"/>
        <v>1.5553333333333332</v>
      </c>
      <c r="R2555" s="8">
        <f t="shared" si="235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2">
        <f t="shared" si="236"/>
        <v>42125.078275462962</v>
      </c>
      <c r="L2556" s="12">
        <f t="shared" si="237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234"/>
        <v>1.228</v>
      </c>
      <c r="R2556" s="8">
        <f t="shared" si="235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2">
        <f t="shared" si="236"/>
        <v>41026.655011574076</v>
      </c>
      <c r="L2557" s="12">
        <f t="shared" si="237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234"/>
        <v>1.0734999999999999</v>
      </c>
      <c r="R2557" s="8">
        <f t="shared" si="235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2">
        <f t="shared" si="236"/>
        <v>41222.991400462961</v>
      </c>
      <c r="L2558" s="12">
        <f t="shared" si="237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234"/>
        <v>1.0550335570469798</v>
      </c>
      <c r="R2558" s="8">
        <f t="shared" si="235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2">
        <f t="shared" si="236"/>
        <v>41744.745208333334</v>
      </c>
      <c r="L2559" s="12">
        <f t="shared" si="237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234"/>
        <v>1.1844444444444444</v>
      </c>
      <c r="R2559" s="8">
        <f t="shared" si="235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2">
        <f t="shared" si="236"/>
        <v>42093.860023148147</v>
      </c>
      <c r="L2560" s="12">
        <f t="shared" si="237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234"/>
        <v>1.0888</v>
      </c>
      <c r="R2560" s="8">
        <f t="shared" si="235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2">
        <f t="shared" si="236"/>
        <v>40829.873657407406</v>
      </c>
      <c r="L2561" s="12">
        <f t="shared" si="237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234"/>
        <v>1.1125</v>
      </c>
      <c r="R2561" s="8">
        <f t="shared" si="235"/>
        <v>35.6</v>
      </c>
      <c r="S2561" t="str">
        <f t="shared" si="238"/>
        <v>music</v>
      </c>
      <c r="T2561" t="str">
        <f t="shared" si="239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2">
        <f t="shared" si="236"/>
        <v>42039.951087962967</v>
      </c>
      <c r="L2562" s="12">
        <f t="shared" si="237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ref="Q2562:Q2625" si="240">E2562/D2562</f>
        <v>1.0009999999999999</v>
      </c>
      <c r="R2562" s="8">
        <f t="shared" ref="R2562:R2625" si="241">E2562/N2562</f>
        <v>143</v>
      </c>
      <c r="S2562" t="str">
        <f t="shared" si="238"/>
        <v>music</v>
      </c>
      <c r="T2562" t="str">
        <f t="shared" si="239"/>
        <v>classical music</v>
      </c>
    </row>
    <row r="2563" spans="1:20" ht="57.6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2">
        <f t="shared" ref="K2563:K2626" si="242">(J2563/86400)+DATE(1970,1,1)</f>
        <v>42260.528807870374</v>
      </c>
      <c r="L2563" s="12">
        <f t="shared" ref="L2563:L2626" si="243">(I2563/86400)+DATE(1970,1,1)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si="240"/>
        <v>0</v>
      </c>
      <c r="R2563" s="8" t="e">
        <f t="shared" si="241"/>
        <v>#DIV/0!</v>
      </c>
      <c r="S2563" t="str">
        <f t="shared" ref="S2563:S2626" si="244">LEFT(P2563,FIND("/",P2563)-1)</f>
        <v>food</v>
      </c>
      <c r="T2563" t="str">
        <f t="shared" ref="T2563:T2626" si="245">RIGHT(P2563,LEN(P2563)-FIND("/",P2563))</f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2">
        <f t="shared" si="242"/>
        <v>42594.524756944447</v>
      </c>
      <c r="L2564" s="12">
        <f t="shared" si="243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240"/>
        <v>7.4999999999999997E-3</v>
      </c>
      <c r="R2564" s="8">
        <f t="shared" si="241"/>
        <v>25</v>
      </c>
      <c r="S2564" t="str">
        <f t="shared" si="244"/>
        <v>food</v>
      </c>
      <c r="T2564" t="str">
        <f t="shared" si="245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2">
        <f t="shared" si="242"/>
        <v>42155.139479166668</v>
      </c>
      <c r="L2565" s="12">
        <f t="shared" si="243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240"/>
        <v>0</v>
      </c>
      <c r="R2565" s="8" t="e">
        <f t="shared" si="241"/>
        <v>#DIV/0!</v>
      </c>
      <c r="S2565" t="str">
        <f t="shared" si="244"/>
        <v>food</v>
      </c>
      <c r="T2565" t="str">
        <f t="shared" si="245"/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2">
        <f t="shared" si="242"/>
        <v>41822.040497685186</v>
      </c>
      <c r="L2566" s="12">
        <f t="shared" si="243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240"/>
        <v>0</v>
      </c>
      <c r="R2566" s="8" t="e">
        <f t="shared" si="241"/>
        <v>#DIV/0!</v>
      </c>
      <c r="S2566" t="str">
        <f t="shared" si="244"/>
        <v>food</v>
      </c>
      <c r="T2566" t="str">
        <f t="shared" si="245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2">
        <f t="shared" si="242"/>
        <v>42440.650335648148</v>
      </c>
      <c r="L2567" s="12">
        <f t="shared" si="243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240"/>
        <v>0.01</v>
      </c>
      <c r="R2567" s="8">
        <f t="shared" si="241"/>
        <v>100</v>
      </c>
      <c r="S2567" t="str">
        <f t="shared" si="244"/>
        <v>food</v>
      </c>
      <c r="T2567" t="str">
        <f t="shared" si="245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2">
        <f t="shared" si="242"/>
        <v>41842.980879629627</v>
      </c>
      <c r="L2568" s="12">
        <f t="shared" si="243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240"/>
        <v>0</v>
      </c>
      <c r="R2568" s="8" t="e">
        <f t="shared" si="241"/>
        <v>#DIV/0!</v>
      </c>
      <c r="S2568" t="str">
        <f t="shared" si="244"/>
        <v>food</v>
      </c>
      <c r="T2568" t="str">
        <f t="shared" si="245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2">
        <f t="shared" si="242"/>
        <v>42087.878912037035</v>
      </c>
      <c r="L2569" s="12">
        <f t="shared" si="243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240"/>
        <v>2.6666666666666666E-3</v>
      </c>
      <c r="R2569" s="8">
        <f t="shared" si="241"/>
        <v>60</v>
      </c>
      <c r="S2569" t="str">
        <f t="shared" si="244"/>
        <v>food</v>
      </c>
      <c r="T2569" t="str">
        <f t="shared" si="245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2">
        <f t="shared" si="242"/>
        <v>42584.666597222225</v>
      </c>
      <c r="L2570" s="12">
        <f t="shared" si="243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240"/>
        <v>5.0000000000000001E-3</v>
      </c>
      <c r="R2570" s="8">
        <f t="shared" si="241"/>
        <v>50</v>
      </c>
      <c r="S2570" t="str">
        <f t="shared" si="244"/>
        <v>food</v>
      </c>
      <c r="T2570" t="str">
        <f t="shared" si="245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2">
        <f t="shared" si="242"/>
        <v>42234.105462962965</v>
      </c>
      <c r="L2571" s="12">
        <f t="shared" si="243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240"/>
        <v>2.2307692307692306E-2</v>
      </c>
      <c r="R2571" s="8">
        <f t="shared" si="241"/>
        <v>72.5</v>
      </c>
      <c r="S2571" t="str">
        <f t="shared" si="244"/>
        <v>food</v>
      </c>
      <c r="T2571" t="str">
        <f t="shared" si="245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2">
        <f t="shared" si="242"/>
        <v>42744.903182870374</v>
      </c>
      <c r="L2572" s="12">
        <f t="shared" si="243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240"/>
        <v>8.4285714285714294E-3</v>
      </c>
      <c r="R2572" s="8">
        <f t="shared" si="241"/>
        <v>29.5</v>
      </c>
      <c r="S2572" t="str">
        <f t="shared" si="244"/>
        <v>food</v>
      </c>
      <c r="T2572" t="str">
        <f t="shared" si="245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2">
        <f t="shared" si="242"/>
        <v>42449.341678240744</v>
      </c>
      <c r="L2573" s="12">
        <f t="shared" si="243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240"/>
        <v>2.5000000000000001E-3</v>
      </c>
      <c r="R2573" s="8">
        <f t="shared" si="241"/>
        <v>62.5</v>
      </c>
      <c r="S2573" t="str">
        <f t="shared" si="244"/>
        <v>food</v>
      </c>
      <c r="T2573" t="str">
        <f t="shared" si="245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2">
        <f t="shared" si="242"/>
        <v>42077.119409722218</v>
      </c>
      <c r="L2574" s="12">
        <f t="shared" si="243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240"/>
        <v>0</v>
      </c>
      <c r="R2574" s="8" t="e">
        <f t="shared" si="241"/>
        <v>#DIV/0!</v>
      </c>
      <c r="S2574" t="str">
        <f t="shared" si="244"/>
        <v>food</v>
      </c>
      <c r="T2574" t="str">
        <f t="shared" si="245"/>
        <v>food trucks</v>
      </c>
    </row>
    <row r="2575" spans="1:20" ht="57.6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2">
        <f t="shared" si="242"/>
        <v>41829.592002314814</v>
      </c>
      <c r="L2575" s="12">
        <f t="shared" si="243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240"/>
        <v>0</v>
      </c>
      <c r="R2575" s="8" t="e">
        <f t="shared" si="241"/>
        <v>#DIV/0!</v>
      </c>
      <c r="S2575" t="str">
        <f t="shared" si="244"/>
        <v>food</v>
      </c>
      <c r="T2575" t="str">
        <f t="shared" si="245"/>
        <v>food trucks</v>
      </c>
    </row>
    <row r="2576" spans="1:20" ht="57.6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2">
        <f t="shared" si="242"/>
        <v>42487.825752314813</v>
      </c>
      <c r="L2576" s="12">
        <f t="shared" si="243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240"/>
        <v>0</v>
      </c>
      <c r="R2576" s="8" t="e">
        <f t="shared" si="241"/>
        <v>#DIV/0!</v>
      </c>
      <c r="S2576" t="str">
        <f t="shared" si="244"/>
        <v>food</v>
      </c>
      <c r="T2576" t="str">
        <f t="shared" si="245"/>
        <v>food trucks</v>
      </c>
    </row>
    <row r="2577" spans="1:20" ht="57.6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2">
        <f t="shared" si="242"/>
        <v>41986.108726851853</v>
      </c>
      <c r="L2577" s="12">
        <f t="shared" si="243"/>
        <v>42016.108726851853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240"/>
        <v>0</v>
      </c>
      <c r="R2577" s="8" t="e">
        <f t="shared" si="241"/>
        <v>#DIV/0!</v>
      </c>
      <c r="S2577" t="str">
        <f t="shared" si="244"/>
        <v>food</v>
      </c>
      <c r="T2577" t="str">
        <f t="shared" si="245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2">
        <f t="shared" si="242"/>
        <v>42060.00980324074</v>
      </c>
      <c r="L2578" s="12">
        <f t="shared" si="243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240"/>
        <v>0</v>
      </c>
      <c r="R2578" s="8" t="e">
        <f t="shared" si="241"/>
        <v>#DIV/0!</v>
      </c>
      <c r="S2578" t="str">
        <f t="shared" si="244"/>
        <v>food</v>
      </c>
      <c r="T2578" t="str">
        <f t="shared" si="245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2">
        <f t="shared" si="242"/>
        <v>41830.820567129631</v>
      </c>
      <c r="L2579" s="12">
        <f t="shared" si="243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240"/>
        <v>0</v>
      </c>
      <c r="R2579" s="8" t="e">
        <f t="shared" si="241"/>
        <v>#DIV/0!</v>
      </c>
      <c r="S2579" t="str">
        <f t="shared" si="244"/>
        <v>food</v>
      </c>
      <c r="T2579" t="str">
        <f t="shared" si="245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2">
        <f t="shared" si="242"/>
        <v>42238.022905092592</v>
      </c>
      <c r="L2580" s="12">
        <f t="shared" si="243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240"/>
        <v>0</v>
      </c>
      <c r="R2580" s="8" t="e">
        <f t="shared" si="241"/>
        <v>#DIV/0!</v>
      </c>
      <c r="S2580" t="str">
        <f t="shared" si="244"/>
        <v>food</v>
      </c>
      <c r="T2580" t="str">
        <f t="shared" si="245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2">
        <f t="shared" si="242"/>
        <v>41837.829895833333</v>
      </c>
      <c r="L2581" s="12">
        <f t="shared" si="243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240"/>
        <v>1.3849999999999999E-3</v>
      </c>
      <c r="R2581" s="8">
        <f t="shared" si="241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2">
        <f t="shared" si="242"/>
        <v>42110.326423611114</v>
      </c>
      <c r="L2582" s="12">
        <f t="shared" si="243"/>
        <v>42140.125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240"/>
        <v>6.0000000000000001E-3</v>
      </c>
      <c r="R2582" s="8">
        <f t="shared" si="241"/>
        <v>25.5</v>
      </c>
      <c r="S2582" t="str">
        <f t="shared" si="244"/>
        <v>food</v>
      </c>
      <c r="T2582" t="str">
        <f t="shared" si="245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2">
        <f t="shared" si="242"/>
        <v>42294.628449074073</v>
      </c>
      <c r="L2583" s="12">
        <f t="shared" si="243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240"/>
        <v>0.106</v>
      </c>
      <c r="R2583" s="8">
        <f t="shared" si="241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2">
        <f t="shared" si="242"/>
        <v>42642.988819444443</v>
      </c>
      <c r="L2584" s="12">
        <f t="shared" si="243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240"/>
        <v>1.1111111111111112E-5</v>
      </c>
      <c r="R2584" s="8">
        <f t="shared" si="241"/>
        <v>1</v>
      </c>
      <c r="S2584" t="str">
        <f t="shared" si="244"/>
        <v>food</v>
      </c>
      <c r="T2584" t="str">
        <f t="shared" si="245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2">
        <f t="shared" si="242"/>
        <v>42019.76944444445</v>
      </c>
      <c r="L2585" s="12">
        <f t="shared" si="243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240"/>
        <v>5.0000000000000001E-3</v>
      </c>
      <c r="R2585" s="8">
        <f t="shared" si="241"/>
        <v>1</v>
      </c>
      <c r="S2585" t="str">
        <f t="shared" si="244"/>
        <v>food</v>
      </c>
      <c r="T2585" t="str">
        <f t="shared" si="245"/>
        <v>food trucks</v>
      </c>
    </row>
    <row r="2586" spans="1:20" ht="43.2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2">
        <f t="shared" si="242"/>
        <v>42140.173252314809</v>
      </c>
      <c r="L2586" s="12">
        <f t="shared" si="243"/>
        <v>42170.173252314809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240"/>
        <v>0</v>
      </c>
      <c r="R2586" s="8" t="e">
        <f t="shared" si="241"/>
        <v>#DIV/0!</v>
      </c>
      <c r="S2586" t="str">
        <f t="shared" si="244"/>
        <v>food</v>
      </c>
      <c r="T2586" t="str">
        <f t="shared" si="245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2">
        <f t="shared" si="242"/>
        <v>41795.963333333333</v>
      </c>
      <c r="L2587" s="12">
        <f t="shared" si="243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240"/>
        <v>1.6666666666666668E-3</v>
      </c>
      <c r="R2587" s="8">
        <f t="shared" si="241"/>
        <v>50</v>
      </c>
      <c r="S2587" t="str">
        <f t="shared" si="244"/>
        <v>food</v>
      </c>
      <c r="T2587" t="str">
        <f t="shared" si="245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2">
        <f t="shared" si="242"/>
        <v>42333.330277777779</v>
      </c>
      <c r="L2588" s="12">
        <f t="shared" si="243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240"/>
        <v>1.6666666666666668E-3</v>
      </c>
      <c r="R2588" s="8">
        <f t="shared" si="241"/>
        <v>5</v>
      </c>
      <c r="S2588" t="str">
        <f t="shared" si="244"/>
        <v>food</v>
      </c>
      <c r="T2588" t="str">
        <f t="shared" si="245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2">
        <f t="shared" si="242"/>
        <v>42338.675381944442</v>
      </c>
      <c r="L2589" s="12">
        <f t="shared" si="243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240"/>
        <v>2.4340000000000001E-2</v>
      </c>
      <c r="R2589" s="8">
        <f t="shared" si="241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2">
        <f t="shared" si="242"/>
        <v>42042.676226851851</v>
      </c>
      <c r="L2590" s="12">
        <f t="shared" si="243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240"/>
        <v>3.8833333333333331E-2</v>
      </c>
      <c r="R2590" s="8">
        <f t="shared" si="241"/>
        <v>29.125</v>
      </c>
      <c r="S2590" t="str">
        <f t="shared" si="244"/>
        <v>food</v>
      </c>
      <c r="T2590" t="str">
        <f t="shared" si="245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2">
        <f t="shared" si="242"/>
        <v>42422.536192129628</v>
      </c>
      <c r="L2591" s="12">
        <f t="shared" si="243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240"/>
        <v>1E-4</v>
      </c>
      <c r="R2591" s="8">
        <f t="shared" si="241"/>
        <v>5</v>
      </c>
      <c r="S2591" t="str">
        <f t="shared" si="244"/>
        <v>food</v>
      </c>
      <c r="T2591" t="str">
        <f t="shared" si="245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2">
        <f t="shared" si="242"/>
        <v>42388.589085648149</v>
      </c>
      <c r="L2592" s="12">
        <f t="shared" si="243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240"/>
        <v>0</v>
      </c>
      <c r="R2592" s="8" t="e">
        <f t="shared" si="241"/>
        <v>#DIV/0!</v>
      </c>
      <c r="S2592" t="str">
        <f t="shared" si="244"/>
        <v>food</v>
      </c>
      <c r="T2592" t="str">
        <f t="shared" si="245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2">
        <f t="shared" si="242"/>
        <v>42382.906527777777</v>
      </c>
      <c r="L2593" s="12">
        <f t="shared" si="243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240"/>
        <v>1.7333333333333333E-2</v>
      </c>
      <c r="R2593" s="8">
        <f t="shared" si="241"/>
        <v>13</v>
      </c>
      <c r="S2593" t="str">
        <f t="shared" si="244"/>
        <v>food</v>
      </c>
      <c r="T2593" t="str">
        <f t="shared" si="245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2">
        <f t="shared" si="242"/>
        <v>41887.801168981481</v>
      </c>
      <c r="L2594" s="12">
        <f t="shared" si="243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240"/>
        <v>1.6666666666666668E-3</v>
      </c>
      <c r="R2594" s="8">
        <f t="shared" si="241"/>
        <v>50</v>
      </c>
      <c r="S2594" t="str">
        <f t="shared" si="244"/>
        <v>food</v>
      </c>
      <c r="T2594" t="str">
        <f t="shared" si="245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2">
        <f t="shared" si="242"/>
        <v>42089.845208333332</v>
      </c>
      <c r="L2595" s="12">
        <f t="shared" si="243"/>
        <v>42119.845208333332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240"/>
        <v>0</v>
      </c>
      <c r="R2595" s="8" t="e">
        <f t="shared" si="241"/>
        <v>#DIV/0!</v>
      </c>
      <c r="S2595" t="str">
        <f t="shared" si="244"/>
        <v>food</v>
      </c>
      <c r="T2595" t="str">
        <f t="shared" si="245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2">
        <f t="shared" si="242"/>
        <v>41828.967916666668</v>
      </c>
      <c r="L2596" s="12">
        <f t="shared" si="243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240"/>
        <v>1.2500000000000001E-5</v>
      </c>
      <c r="R2596" s="8">
        <f t="shared" si="241"/>
        <v>1</v>
      </c>
      <c r="S2596" t="str">
        <f t="shared" si="244"/>
        <v>food</v>
      </c>
      <c r="T2596" t="str">
        <f t="shared" si="245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2">
        <f t="shared" si="242"/>
        <v>42760.244212962964</v>
      </c>
      <c r="L2597" s="12">
        <f t="shared" si="243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240"/>
        <v>0.12166666666666667</v>
      </c>
      <c r="R2597" s="8">
        <f t="shared" si="241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57.6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2">
        <f t="shared" si="242"/>
        <v>41828.664456018516</v>
      </c>
      <c r="L2598" s="12">
        <f t="shared" si="243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240"/>
        <v>0.23588571428571428</v>
      </c>
      <c r="R2598" s="8">
        <f t="shared" si="241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2">
        <f t="shared" si="242"/>
        <v>42510.341631944444</v>
      </c>
      <c r="L2599" s="12">
        <f t="shared" si="243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240"/>
        <v>5.6666666666666664E-2</v>
      </c>
      <c r="R2599" s="8">
        <f t="shared" si="241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2">
        <f t="shared" si="242"/>
        <v>42240.840289351851</v>
      </c>
      <c r="L2600" s="12">
        <f t="shared" si="243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240"/>
        <v>0.39</v>
      </c>
      <c r="R2600" s="8">
        <f t="shared" si="241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43.2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2">
        <f t="shared" si="242"/>
        <v>41809.754016203704</v>
      </c>
      <c r="L2601" s="12">
        <f t="shared" si="243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240"/>
        <v>9.9546510341776348E-3</v>
      </c>
      <c r="R2601" s="8">
        <f t="shared" si="241"/>
        <v>18</v>
      </c>
      <c r="S2601" t="str">
        <f t="shared" si="244"/>
        <v>food</v>
      </c>
      <c r="T2601" t="str">
        <f t="shared" si="245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2">
        <f t="shared" si="242"/>
        <v>42394.900462962964</v>
      </c>
      <c r="L2602" s="12">
        <f t="shared" si="243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240"/>
        <v>6.9320000000000007E-2</v>
      </c>
      <c r="R2602" s="8">
        <f t="shared" si="241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2">
        <f t="shared" si="242"/>
        <v>41150.902187500003</v>
      </c>
      <c r="L2603" s="12">
        <f t="shared" si="243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240"/>
        <v>6.6139999999999999</v>
      </c>
      <c r="R2603" s="8">
        <f t="shared" si="241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2">
        <f t="shared" si="242"/>
        <v>41915.747314814813</v>
      </c>
      <c r="L2604" s="12">
        <f t="shared" si="243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240"/>
        <v>3.2609166666666667</v>
      </c>
      <c r="R2604" s="8">
        <f t="shared" si="241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2">
        <f t="shared" si="242"/>
        <v>41617.912662037037</v>
      </c>
      <c r="L2605" s="12">
        <f t="shared" si="243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240"/>
        <v>1.0148571428571429</v>
      </c>
      <c r="R2605" s="8">
        <f t="shared" si="241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2">
        <f t="shared" si="242"/>
        <v>40998.051192129627</v>
      </c>
      <c r="L2606" s="12">
        <f t="shared" si="243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240"/>
        <v>1.0421799999999999</v>
      </c>
      <c r="R2606" s="8">
        <f t="shared" si="241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2">
        <f t="shared" si="242"/>
        <v>42508.541550925926</v>
      </c>
      <c r="L2607" s="12">
        <f t="shared" si="243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240"/>
        <v>1.0742157000000001</v>
      </c>
      <c r="R2607" s="8">
        <f t="shared" si="241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2">
        <f t="shared" si="242"/>
        <v>41726.712754629625</v>
      </c>
      <c r="L2608" s="12">
        <f t="shared" si="243"/>
        <v>41758.712754629625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240"/>
        <v>1.1005454545454545</v>
      </c>
      <c r="R2608" s="8">
        <f t="shared" si="241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2">
        <f t="shared" si="242"/>
        <v>42184.874675925923</v>
      </c>
      <c r="L2609" s="12">
        <f t="shared" si="243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240"/>
        <v>4.077</v>
      </c>
      <c r="R2609" s="8">
        <f t="shared" si="241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2">
        <f t="shared" si="242"/>
        <v>42767.801712962959</v>
      </c>
      <c r="L2610" s="12">
        <f t="shared" si="243"/>
        <v>42809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240"/>
        <v>2.2392500000000002</v>
      </c>
      <c r="R2610" s="8">
        <f t="shared" si="241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2">
        <f t="shared" si="242"/>
        <v>41075.237858796296</v>
      </c>
      <c r="L2611" s="12">
        <f t="shared" si="243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240"/>
        <v>3.038011142857143</v>
      </c>
      <c r="R2611" s="8">
        <f t="shared" si="241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2">
        <f t="shared" si="242"/>
        <v>42564.881076388891</v>
      </c>
      <c r="L2612" s="12">
        <f t="shared" si="243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240"/>
        <v>1.4132510432681749</v>
      </c>
      <c r="R2612" s="8">
        <f t="shared" si="241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2">
        <f t="shared" si="242"/>
        <v>42704.335810185185</v>
      </c>
      <c r="L2613" s="12">
        <f t="shared" si="243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240"/>
        <v>27.906363636363636</v>
      </c>
      <c r="R2613" s="8">
        <f t="shared" si="241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2">
        <f t="shared" si="242"/>
        <v>41982.143171296295</v>
      </c>
      <c r="L2614" s="12">
        <f t="shared" si="243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240"/>
        <v>1.7176130000000001</v>
      </c>
      <c r="R2614" s="8">
        <f t="shared" si="241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2">
        <f t="shared" si="242"/>
        <v>41143.81821759259</v>
      </c>
      <c r="L2615" s="12">
        <f t="shared" si="243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240"/>
        <v>1.0101333333333333</v>
      </c>
      <c r="R2615" s="8">
        <f t="shared" si="241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57.6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2">
        <f t="shared" si="242"/>
        <v>41730.708472222221</v>
      </c>
      <c r="L2616" s="12">
        <f t="shared" si="243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240"/>
        <v>1.02</v>
      </c>
      <c r="R2616" s="8">
        <f t="shared" si="241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2">
        <f t="shared" si="242"/>
        <v>42453.49726851852</v>
      </c>
      <c r="L2617" s="12">
        <f t="shared" si="243"/>
        <v>42490.5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240"/>
        <v>1.6976511744127936</v>
      </c>
      <c r="R2617" s="8">
        <f t="shared" si="241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2">
        <f t="shared" si="242"/>
        <v>42211.99454861111</v>
      </c>
      <c r="L2618" s="12">
        <f t="shared" si="243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240"/>
        <v>1.14534</v>
      </c>
      <c r="R2618" s="8">
        <f t="shared" si="241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2">
        <f t="shared" si="242"/>
        <v>41902.874432870369</v>
      </c>
      <c r="L2619" s="12">
        <f t="shared" si="243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240"/>
        <v>8.7759999999999998</v>
      </c>
      <c r="R2619" s="8">
        <f t="shared" si="241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2">
        <f t="shared" si="242"/>
        <v>42279.792372685188</v>
      </c>
      <c r="L2620" s="12">
        <f t="shared" si="243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240"/>
        <v>1.0538666666666667</v>
      </c>
      <c r="R2620" s="8">
        <f t="shared" si="241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57.6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2">
        <f t="shared" si="242"/>
        <v>42273.884305555555</v>
      </c>
      <c r="L2621" s="12">
        <f t="shared" si="243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240"/>
        <v>1.8839999999999999</v>
      </c>
      <c r="R2621" s="8">
        <f t="shared" si="241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2">
        <f t="shared" si="242"/>
        <v>42251.16715277778</v>
      </c>
      <c r="L2622" s="12">
        <f t="shared" si="243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240"/>
        <v>1.436523076923077</v>
      </c>
      <c r="R2622" s="8">
        <f t="shared" si="241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2">
        <f t="shared" si="242"/>
        <v>42115.747546296298</v>
      </c>
      <c r="L2623" s="12">
        <f t="shared" si="243"/>
        <v>42145.747546296298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240"/>
        <v>1.4588000000000001</v>
      </c>
      <c r="R2623" s="8">
        <f t="shared" si="241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2">
        <f t="shared" si="242"/>
        <v>42689.74324074074</v>
      </c>
      <c r="L2624" s="12">
        <f t="shared" si="243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240"/>
        <v>1.3118399999999999</v>
      </c>
      <c r="R2624" s="8">
        <f t="shared" si="241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2">
        <f t="shared" si="242"/>
        <v>42692.256550925929</v>
      </c>
      <c r="L2625" s="12">
        <f t="shared" si="243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240"/>
        <v>1.1399999999999999</v>
      </c>
      <c r="R2625" s="8">
        <f t="shared" si="241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2">
        <f t="shared" si="242"/>
        <v>41144.421550925923</v>
      </c>
      <c r="L2626" s="12">
        <f t="shared" si="243"/>
        <v>41165.421550925923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ref="Q2626:Q2689" si="246">E2626/D2626</f>
        <v>13.794206249999998</v>
      </c>
      <c r="R2626" s="8">
        <f t="shared" ref="R2626:R2689" si="247">E2626/N2626</f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2">
        <f t="shared" ref="K2627:K2690" si="248">(J2627/86400)+DATE(1970,1,1)</f>
        <v>42658.810277777782</v>
      </c>
      <c r="L2627" s="12">
        <f t="shared" ref="L2627:L2690" si="249">(I2627/86400)+DATE(1970,1,1)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6">
        <f t="shared" si="246"/>
        <v>9.56</v>
      </c>
      <c r="R2627" s="8">
        <f t="shared" si="247"/>
        <v>27.576923076923077</v>
      </c>
      <c r="S2627" t="str">
        <f t="shared" ref="S2627:S2690" si="250">LEFT(P2627,FIND("/",P2627)-1)</f>
        <v>technology</v>
      </c>
      <c r="T2627" t="str">
        <f t="shared" ref="T2627:T2690" si="251">RIGHT(P2627,LEN(P2627)-FIND("/",P2627))</f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2">
        <f t="shared" si="248"/>
        <v>42128.628113425926</v>
      </c>
      <c r="L2628" s="12">
        <f t="shared" si="249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246"/>
        <v>1.1200000000000001</v>
      </c>
      <c r="R2628" s="8">
        <f t="shared" si="247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2">
        <f t="shared" si="248"/>
        <v>42304.829409722224</v>
      </c>
      <c r="L2629" s="12">
        <f t="shared" si="249"/>
        <v>42334.871076388888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246"/>
        <v>6.4666666666666668</v>
      </c>
      <c r="R2629" s="8">
        <f t="shared" si="247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2">
        <f t="shared" si="248"/>
        <v>41953.966053240743</v>
      </c>
      <c r="L2630" s="12">
        <f t="shared" si="249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246"/>
        <v>1.1036948748510131</v>
      </c>
      <c r="R2630" s="8">
        <f t="shared" si="247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2">
        <f t="shared" si="248"/>
        <v>42108.538449074069</v>
      </c>
      <c r="L2631" s="12">
        <f t="shared" si="249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246"/>
        <v>1.2774000000000001</v>
      </c>
      <c r="R2631" s="8">
        <f t="shared" si="247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2">
        <f t="shared" si="248"/>
        <v>42524.105462962965</v>
      </c>
      <c r="L2632" s="12">
        <f t="shared" si="249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246"/>
        <v>1.579</v>
      </c>
      <c r="R2632" s="8">
        <f t="shared" si="247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2">
        <f t="shared" si="248"/>
        <v>42218.169293981482</v>
      </c>
      <c r="L2633" s="12">
        <f t="shared" si="249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246"/>
        <v>1.1466525000000001</v>
      </c>
      <c r="R2633" s="8">
        <f t="shared" si="247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2">
        <f t="shared" si="248"/>
        <v>42494.061793981484</v>
      </c>
      <c r="L2634" s="12">
        <f t="shared" si="249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246"/>
        <v>1.3700934579439252</v>
      </c>
      <c r="R2634" s="8">
        <f t="shared" si="247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2">
        <f t="shared" si="248"/>
        <v>41667.823287037041</v>
      </c>
      <c r="L2635" s="12">
        <f t="shared" si="249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246"/>
        <v>3.5461999999999998</v>
      </c>
      <c r="R2635" s="8">
        <f t="shared" si="247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2">
        <f t="shared" si="248"/>
        <v>42612.656493055554</v>
      </c>
      <c r="L2636" s="12">
        <f t="shared" si="249"/>
        <v>42642.656493055554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246"/>
        <v>1.0602150537634409</v>
      </c>
      <c r="R2636" s="8">
        <f t="shared" si="247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57.6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2">
        <f t="shared" si="248"/>
        <v>42037.950937500005</v>
      </c>
      <c r="L2637" s="12">
        <f t="shared" si="249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246"/>
        <v>1</v>
      </c>
      <c r="R2637" s="8">
        <f t="shared" si="247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2">
        <f t="shared" si="248"/>
        <v>42636.614745370374</v>
      </c>
      <c r="L2638" s="12">
        <f t="shared" si="249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246"/>
        <v>1.873</v>
      </c>
      <c r="R2638" s="8">
        <f t="shared" si="247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2">
        <f t="shared" si="248"/>
        <v>42639.549479166672</v>
      </c>
      <c r="L2639" s="12">
        <f t="shared" si="249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246"/>
        <v>1.6619999999999999</v>
      </c>
      <c r="R2639" s="8">
        <f t="shared" si="247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2">
        <f t="shared" si="248"/>
        <v>41989.913136574076</v>
      </c>
      <c r="L2640" s="12">
        <f t="shared" si="249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246"/>
        <v>1.0172910662824208</v>
      </c>
      <c r="R2640" s="8">
        <f t="shared" si="247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2">
        <f t="shared" si="248"/>
        <v>42024.86513888889</v>
      </c>
      <c r="L2641" s="12">
        <f t="shared" si="249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246"/>
        <v>1.64</v>
      </c>
      <c r="R2641" s="8">
        <f t="shared" si="247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2">
        <f t="shared" si="248"/>
        <v>42103.160578703704</v>
      </c>
      <c r="L2642" s="12">
        <f t="shared" si="249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246"/>
        <v>1.0566666666666666</v>
      </c>
      <c r="R2642" s="8">
        <f t="shared" si="247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2">
        <f t="shared" si="248"/>
        <v>41880.827118055553</v>
      </c>
      <c r="L2643" s="12">
        <f t="shared" si="249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246"/>
        <v>0.01</v>
      </c>
      <c r="R2643" s="8">
        <f t="shared" si="247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2">
        <f t="shared" si="248"/>
        <v>42536.246620370366</v>
      </c>
      <c r="L2644" s="12">
        <f t="shared" si="249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246"/>
        <v>0</v>
      </c>
      <c r="R2644" s="8" t="e">
        <f t="shared" si="247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57.6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2">
        <f t="shared" si="248"/>
        <v>42689.582349537042</v>
      </c>
      <c r="L2645" s="12">
        <f t="shared" si="249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246"/>
        <v>0.33559730999999998</v>
      </c>
      <c r="R2645" s="8">
        <f t="shared" si="247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2">
        <f t="shared" si="248"/>
        <v>42774.792071759264</v>
      </c>
      <c r="L2646" s="12">
        <f t="shared" si="249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246"/>
        <v>2.053E-2</v>
      </c>
      <c r="R2646" s="8">
        <f t="shared" si="247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2">
        <f t="shared" si="248"/>
        <v>41921.842627314814</v>
      </c>
      <c r="L2647" s="12">
        <f t="shared" si="249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246"/>
        <v>0.105</v>
      </c>
      <c r="R2647" s="8">
        <f t="shared" si="247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2">
        <f t="shared" si="248"/>
        <v>42226.313298611116</v>
      </c>
      <c r="L2648" s="12">
        <f t="shared" si="249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246"/>
        <v>8.4172839999999999E-2</v>
      </c>
      <c r="R2648" s="8">
        <f t="shared" si="247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2">
        <f t="shared" si="248"/>
        <v>42200.261793981481</v>
      </c>
      <c r="L2649" s="12">
        <f t="shared" si="249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246"/>
        <v>1.44E-2</v>
      </c>
      <c r="R2649" s="8">
        <f t="shared" si="247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2">
        <f t="shared" si="248"/>
        <v>42408.714814814812</v>
      </c>
      <c r="L2650" s="12">
        <f t="shared" si="249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246"/>
        <v>8.8333333333333337E-3</v>
      </c>
      <c r="R2650" s="8">
        <f t="shared" si="247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2">
        <f t="shared" si="248"/>
        <v>42341.99700231482</v>
      </c>
      <c r="L2651" s="12">
        <f t="shared" si="249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246"/>
        <v>9.9200000000000004E-4</v>
      </c>
      <c r="R2651" s="8">
        <f t="shared" si="247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2">
        <f t="shared" si="248"/>
        <v>42695.624340277776</v>
      </c>
      <c r="L2652" s="12">
        <f t="shared" si="249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246"/>
        <v>5.966666666666667E-3</v>
      </c>
      <c r="R2652" s="8">
        <f t="shared" si="247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2">
        <f t="shared" si="248"/>
        <v>42327.805659722224</v>
      </c>
      <c r="L2653" s="12">
        <f t="shared" si="249"/>
        <v>42355.805659722224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246"/>
        <v>1.8689285714285714E-2</v>
      </c>
      <c r="R2653" s="8">
        <f t="shared" si="247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2">
        <f t="shared" si="248"/>
        <v>41953.158854166672</v>
      </c>
      <c r="L2654" s="12">
        <f t="shared" si="249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246"/>
        <v>8.8500000000000002E-3</v>
      </c>
      <c r="R2654" s="8">
        <f t="shared" si="247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2">
        <f t="shared" si="248"/>
        <v>41771.651932870373</v>
      </c>
      <c r="L2655" s="12">
        <f t="shared" si="249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246"/>
        <v>0.1152156862745098</v>
      </c>
      <c r="R2655" s="8">
        <f t="shared" si="247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2">
        <f t="shared" si="248"/>
        <v>42055.600995370369</v>
      </c>
      <c r="L2656" s="12">
        <f t="shared" si="249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246"/>
        <v>5.1000000000000004E-4</v>
      </c>
      <c r="R2656" s="8">
        <f t="shared" si="247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2">
        <f t="shared" si="248"/>
        <v>42381.866284722222</v>
      </c>
      <c r="L2657" s="12">
        <f t="shared" si="249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246"/>
        <v>0.21033333333333334</v>
      </c>
      <c r="R2657" s="8">
        <f t="shared" si="247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2">
        <f t="shared" si="248"/>
        <v>42767.688518518524</v>
      </c>
      <c r="L2658" s="12">
        <f t="shared" si="249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246"/>
        <v>0.11436666666666667</v>
      </c>
      <c r="R2658" s="8">
        <f t="shared" si="247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2">
        <f t="shared" si="248"/>
        <v>42551.928854166668</v>
      </c>
      <c r="L2659" s="12">
        <f t="shared" si="249"/>
        <v>42585.0625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246"/>
        <v>0.18737933333333334</v>
      </c>
      <c r="R2659" s="8">
        <f t="shared" si="247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2">
        <f t="shared" si="248"/>
        <v>42551.884189814809</v>
      </c>
      <c r="L2660" s="12">
        <f t="shared" si="249"/>
        <v>42581.884189814809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246"/>
        <v>9.2857142857142856E-4</v>
      </c>
      <c r="R2660" s="8">
        <f t="shared" si="247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2">
        <f t="shared" si="248"/>
        <v>42082.069560185184</v>
      </c>
      <c r="L2661" s="12">
        <f t="shared" si="249"/>
        <v>42112.069560185184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246"/>
        <v>2.720408163265306E-2</v>
      </c>
      <c r="R2661" s="8">
        <f t="shared" si="247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2">
        <f t="shared" si="248"/>
        <v>42272.713171296295</v>
      </c>
      <c r="L2662" s="12">
        <f t="shared" si="249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246"/>
        <v>9.5E-4</v>
      </c>
      <c r="R2662" s="8">
        <f t="shared" si="247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2">
        <f t="shared" si="248"/>
        <v>41542.958449074074</v>
      </c>
      <c r="L2663" s="12">
        <f t="shared" si="249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246"/>
        <v>1.0289999999999999</v>
      </c>
      <c r="R2663" s="8">
        <f t="shared" si="247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2">
        <f t="shared" si="248"/>
        <v>42207.746678240743</v>
      </c>
      <c r="L2664" s="12">
        <f t="shared" si="249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246"/>
        <v>1.0680000000000001</v>
      </c>
      <c r="R2664" s="8">
        <f t="shared" si="247"/>
        <v>267</v>
      </c>
      <c r="S2664" t="str">
        <f t="shared" si="250"/>
        <v>technology</v>
      </c>
      <c r="T2664" t="str">
        <f t="shared" si="251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2">
        <f t="shared" si="248"/>
        <v>42222.622766203705</v>
      </c>
      <c r="L2665" s="12">
        <f t="shared" si="249"/>
        <v>42251.625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246"/>
        <v>1.0459624999999999</v>
      </c>
      <c r="R2665" s="8">
        <f t="shared" si="247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2">
        <f t="shared" si="248"/>
        <v>42313.02542824074</v>
      </c>
      <c r="L2666" s="12">
        <f t="shared" si="249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246"/>
        <v>1.0342857142857143</v>
      </c>
      <c r="R2666" s="8">
        <f t="shared" si="247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57.6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2">
        <f t="shared" si="248"/>
        <v>42083.895532407405</v>
      </c>
      <c r="L2667" s="12">
        <f t="shared" si="249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246"/>
        <v>1.2314285714285715</v>
      </c>
      <c r="R2667" s="8">
        <f t="shared" si="247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57.6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2">
        <f t="shared" si="248"/>
        <v>42235.764340277776</v>
      </c>
      <c r="L2668" s="12">
        <f t="shared" si="249"/>
        <v>42272.875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246"/>
        <v>1.592951</v>
      </c>
      <c r="R2668" s="8">
        <f t="shared" si="247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2">
        <f t="shared" si="248"/>
        <v>42380.926111111112</v>
      </c>
      <c r="L2669" s="12">
        <f t="shared" si="249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246"/>
        <v>1.1066666666666667</v>
      </c>
      <c r="R2669" s="8">
        <f t="shared" si="247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2">
        <f t="shared" si="248"/>
        <v>42275.58871527778</v>
      </c>
      <c r="L2670" s="12">
        <f t="shared" si="249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246"/>
        <v>1.7070000000000001</v>
      </c>
      <c r="R2670" s="8">
        <f t="shared" si="247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2">
        <f t="shared" si="248"/>
        <v>42319.035833333328</v>
      </c>
      <c r="L2671" s="12">
        <f t="shared" si="249"/>
        <v>42379.035833333328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246"/>
        <v>1.25125</v>
      </c>
      <c r="R2671" s="8">
        <f t="shared" si="247"/>
        <v>91</v>
      </c>
      <c r="S2671" t="str">
        <f t="shared" si="250"/>
        <v>technology</v>
      </c>
      <c r="T2671" t="str">
        <f t="shared" si="251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2">
        <f t="shared" si="248"/>
        <v>41821.020601851851</v>
      </c>
      <c r="L2672" s="12">
        <f t="shared" si="249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246"/>
        <v>6.4158609339642042E-2</v>
      </c>
      <c r="R2672" s="8">
        <f t="shared" si="247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2">
        <f t="shared" si="248"/>
        <v>41962.749027777776</v>
      </c>
      <c r="L2673" s="12">
        <f t="shared" si="249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246"/>
        <v>0.11344</v>
      </c>
      <c r="R2673" s="8">
        <f t="shared" si="247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57.6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2">
        <f t="shared" si="248"/>
        <v>42344.884143518517</v>
      </c>
      <c r="L2674" s="12">
        <f t="shared" si="249"/>
        <v>42366.25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246"/>
        <v>0.33189999999999997</v>
      </c>
      <c r="R2674" s="8">
        <f t="shared" si="247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57.6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2">
        <f t="shared" si="248"/>
        <v>41912.541655092595</v>
      </c>
      <c r="L2675" s="12">
        <f t="shared" si="249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246"/>
        <v>0.27579999999999999</v>
      </c>
      <c r="R2675" s="8">
        <f t="shared" si="247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2">
        <f t="shared" si="248"/>
        <v>42529.632754629631</v>
      </c>
      <c r="L2676" s="12">
        <f t="shared" si="249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246"/>
        <v>0.62839999999999996</v>
      </c>
      <c r="R2676" s="8">
        <f t="shared" si="247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2">
        <f t="shared" si="248"/>
        <v>41923.857511574075</v>
      </c>
      <c r="L2677" s="12">
        <f t="shared" si="249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246"/>
        <v>7.5880000000000003E-2</v>
      </c>
      <c r="R2677" s="8">
        <f t="shared" si="247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57.6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2">
        <f t="shared" si="248"/>
        <v>42482.624699074076</v>
      </c>
      <c r="L2678" s="12">
        <f t="shared" si="249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246"/>
        <v>0.50380952380952382</v>
      </c>
      <c r="R2678" s="8">
        <f t="shared" si="247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2">
        <f t="shared" si="248"/>
        <v>41793.029432870375</v>
      </c>
      <c r="L2679" s="12">
        <f t="shared" si="249"/>
        <v>41823.029432870375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246"/>
        <v>0.17512820512820512</v>
      </c>
      <c r="R2679" s="8">
        <f t="shared" si="247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57.6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2">
        <f t="shared" si="248"/>
        <v>42241.798206018517</v>
      </c>
      <c r="L2680" s="12">
        <f t="shared" si="249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246"/>
        <v>1.3750000000000001E-4</v>
      </c>
      <c r="R2680" s="8">
        <f t="shared" si="247"/>
        <v>550</v>
      </c>
      <c r="S2680" t="str">
        <f t="shared" si="250"/>
        <v>technology</v>
      </c>
      <c r="T2680" t="str">
        <f t="shared" si="251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2">
        <f t="shared" si="248"/>
        <v>42033.001087962963</v>
      </c>
      <c r="L2681" s="12">
        <f t="shared" si="249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246"/>
        <v>3.3E-3</v>
      </c>
      <c r="R2681" s="8">
        <f t="shared" si="247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2">
        <f t="shared" si="248"/>
        <v>42436.211701388893</v>
      </c>
      <c r="L2682" s="12">
        <f t="shared" si="249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246"/>
        <v>8.6250000000000007E-3</v>
      </c>
      <c r="R2682" s="8">
        <f t="shared" si="247"/>
        <v>69</v>
      </c>
      <c r="S2682" t="str">
        <f t="shared" si="250"/>
        <v>technology</v>
      </c>
      <c r="T2682" t="str">
        <f t="shared" si="251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2">
        <f t="shared" si="248"/>
        <v>41805.895254629628</v>
      </c>
      <c r="L2683" s="12">
        <f t="shared" si="249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246"/>
        <v>6.875E-3</v>
      </c>
      <c r="R2683" s="8">
        <f t="shared" si="247"/>
        <v>27.5</v>
      </c>
      <c r="S2683" t="str">
        <f t="shared" si="250"/>
        <v>food</v>
      </c>
      <c r="T2683" t="str">
        <f t="shared" si="251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2">
        <f t="shared" si="248"/>
        <v>41932.871990740743</v>
      </c>
      <c r="L2684" s="12">
        <f t="shared" si="249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246"/>
        <v>0.28299999999999997</v>
      </c>
      <c r="R2684" s="8">
        <f t="shared" si="247"/>
        <v>84.9</v>
      </c>
      <c r="S2684" t="str">
        <f t="shared" si="250"/>
        <v>food</v>
      </c>
      <c r="T2684" t="str">
        <f t="shared" si="251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2">
        <f t="shared" si="248"/>
        <v>42034.75509259259</v>
      </c>
      <c r="L2685" s="12">
        <f t="shared" si="249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246"/>
        <v>2.3999999999999998E-3</v>
      </c>
      <c r="R2685" s="8">
        <f t="shared" si="247"/>
        <v>12</v>
      </c>
      <c r="S2685" t="str">
        <f t="shared" si="250"/>
        <v>food</v>
      </c>
      <c r="T2685" t="str">
        <f t="shared" si="251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2">
        <f t="shared" si="248"/>
        <v>41820.914641203708</v>
      </c>
      <c r="L2686" s="12">
        <f t="shared" si="249"/>
        <v>41860.914641203708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246"/>
        <v>1.1428571428571429E-2</v>
      </c>
      <c r="R2686" s="8">
        <f t="shared" si="247"/>
        <v>200</v>
      </c>
      <c r="S2686" t="str">
        <f t="shared" si="250"/>
        <v>food</v>
      </c>
      <c r="T2686" t="str">
        <f t="shared" si="251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2">
        <f t="shared" si="248"/>
        <v>42061.69594907407</v>
      </c>
      <c r="L2687" s="12">
        <f t="shared" si="249"/>
        <v>42121.654282407406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246"/>
        <v>2.0000000000000001E-4</v>
      </c>
      <c r="R2687" s="8">
        <f t="shared" si="247"/>
        <v>10</v>
      </c>
      <c r="S2687" t="str">
        <f t="shared" si="250"/>
        <v>food</v>
      </c>
      <c r="T2687" t="str">
        <f t="shared" si="251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2">
        <f t="shared" si="248"/>
        <v>41892.974803240737</v>
      </c>
      <c r="L2688" s="12">
        <f t="shared" si="249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246"/>
        <v>0</v>
      </c>
      <c r="R2688" s="8" t="e">
        <f t="shared" si="247"/>
        <v>#DIV/0!</v>
      </c>
      <c r="S2688" t="str">
        <f t="shared" si="250"/>
        <v>food</v>
      </c>
      <c r="T2688" t="str">
        <f t="shared" si="251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2">
        <f t="shared" si="248"/>
        <v>42154.64025462963</v>
      </c>
      <c r="L2689" s="12">
        <f t="shared" si="249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246"/>
        <v>0</v>
      </c>
      <c r="R2689" s="8" t="e">
        <f t="shared" si="247"/>
        <v>#DIV/0!</v>
      </c>
      <c r="S2689" t="str">
        <f t="shared" si="250"/>
        <v>food</v>
      </c>
      <c r="T2689" t="str">
        <f t="shared" si="251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2">
        <f t="shared" si="248"/>
        <v>42028.11886574074</v>
      </c>
      <c r="L2690" s="12">
        <f t="shared" si="249"/>
        <v>42059.125</v>
      </c>
      <c r="M2690" t="b">
        <v>0</v>
      </c>
      <c r="N2690">
        <v>14</v>
      </c>
      <c r="O2690" t="b">
        <v>0</v>
      </c>
      <c r="P2690" t="s">
        <v>8284</v>
      </c>
      <c r="Q2690" s="6">
        <f t="shared" ref="Q2690:Q2753" si="252">E2690/D2690</f>
        <v>1.48E-3</v>
      </c>
      <c r="R2690" s="8">
        <f t="shared" ref="R2690:R2753" si="253">E2690/N2690</f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57.6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2">
        <f t="shared" ref="K2691:K2754" si="254">(J2691/86400)+DATE(1970,1,1)</f>
        <v>42551.961689814816</v>
      </c>
      <c r="L2691" s="12">
        <f t="shared" ref="L2691:L2754" si="255">(I2691/86400)+DATE(1970,1,1)</f>
        <v>42581.961689814816</v>
      </c>
      <c r="M2691" t="b">
        <v>0</v>
      </c>
      <c r="N2691">
        <v>1</v>
      </c>
      <c r="O2691" t="b">
        <v>0</v>
      </c>
      <c r="P2691" t="s">
        <v>8284</v>
      </c>
      <c r="Q2691" s="6">
        <f t="shared" si="252"/>
        <v>2.8571428571428571E-5</v>
      </c>
      <c r="R2691" s="8">
        <f t="shared" si="253"/>
        <v>1</v>
      </c>
      <c r="S2691" t="str">
        <f t="shared" ref="S2691:S2754" si="256">LEFT(P2691,FIND("/",P2691)-1)</f>
        <v>food</v>
      </c>
      <c r="T2691" t="str">
        <f t="shared" ref="T2691:T2754" si="257">RIGHT(P2691,LEN(P2691)-FIND("/",P2691))</f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2">
        <f t="shared" si="254"/>
        <v>42113.105046296296</v>
      </c>
      <c r="L2692" s="12">
        <f t="shared" si="255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252"/>
        <v>0.107325</v>
      </c>
      <c r="R2692" s="8">
        <f t="shared" si="253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2">
        <f t="shared" si="254"/>
        <v>42089.724039351851</v>
      </c>
      <c r="L2693" s="12">
        <f t="shared" si="255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252"/>
        <v>5.3846153846153844E-4</v>
      </c>
      <c r="R2693" s="8">
        <f t="shared" si="253"/>
        <v>17.5</v>
      </c>
      <c r="S2693" t="str">
        <f t="shared" si="256"/>
        <v>food</v>
      </c>
      <c r="T2693" t="str">
        <f t="shared" si="257"/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2">
        <f t="shared" si="254"/>
        <v>42058.334027777775</v>
      </c>
      <c r="L2694" s="12">
        <f t="shared" si="255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252"/>
        <v>7.1428571428571426E-3</v>
      </c>
      <c r="R2694" s="8">
        <f t="shared" si="253"/>
        <v>25</v>
      </c>
      <c r="S2694" t="str">
        <f t="shared" si="256"/>
        <v>food</v>
      </c>
      <c r="T2694" t="str">
        <f t="shared" si="257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2">
        <f t="shared" si="254"/>
        <v>41834.138495370367</v>
      </c>
      <c r="L2695" s="12">
        <f t="shared" si="255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252"/>
        <v>8.0000000000000002E-3</v>
      </c>
      <c r="R2695" s="8">
        <f t="shared" si="253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2">
        <f t="shared" si="254"/>
        <v>41878.140497685185</v>
      </c>
      <c r="L2696" s="12">
        <f t="shared" si="255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252"/>
        <v>3.3333333333333335E-5</v>
      </c>
      <c r="R2696" s="8">
        <f t="shared" si="253"/>
        <v>1</v>
      </c>
      <c r="S2696" t="str">
        <f t="shared" si="256"/>
        <v>food</v>
      </c>
      <c r="T2696" t="str">
        <f t="shared" si="257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2">
        <f t="shared" si="254"/>
        <v>42048.181921296295</v>
      </c>
      <c r="L2697" s="12">
        <f t="shared" si="255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252"/>
        <v>4.7333333333333333E-3</v>
      </c>
      <c r="R2697" s="8">
        <f t="shared" si="253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2">
        <f t="shared" si="254"/>
        <v>41964.844444444447</v>
      </c>
      <c r="L2698" s="12">
        <f t="shared" si="255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252"/>
        <v>5.6500000000000002E-2</v>
      </c>
      <c r="R2698" s="8">
        <f t="shared" si="253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2">
        <f t="shared" si="254"/>
        <v>42187.940081018518</v>
      </c>
      <c r="L2699" s="12">
        <f t="shared" si="255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252"/>
        <v>0.26352173913043481</v>
      </c>
      <c r="R2699" s="8">
        <f t="shared" si="253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2">
        <f t="shared" si="254"/>
        <v>41787.898240740738</v>
      </c>
      <c r="L2700" s="12">
        <f t="shared" si="255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252"/>
        <v>3.2512500000000002E-3</v>
      </c>
      <c r="R2700" s="8">
        <f t="shared" si="253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2">
        <f t="shared" si="254"/>
        <v>41829.896562499998</v>
      </c>
      <c r="L2701" s="12">
        <f t="shared" si="255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252"/>
        <v>0</v>
      </c>
      <c r="R2701" s="8" t="e">
        <f t="shared" si="253"/>
        <v>#DIV/0!</v>
      </c>
      <c r="S2701" t="str">
        <f t="shared" si="256"/>
        <v>food</v>
      </c>
      <c r="T2701" t="str">
        <f t="shared" si="257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2">
        <f t="shared" si="254"/>
        <v>41870.874675925923</v>
      </c>
      <c r="L2702" s="12">
        <f t="shared" si="255"/>
        <v>41900.874675925923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252"/>
        <v>7.0007000700070005E-3</v>
      </c>
      <c r="R2702" s="8">
        <f t="shared" si="253"/>
        <v>17.5</v>
      </c>
      <c r="S2702" t="str">
        <f t="shared" si="256"/>
        <v>food</v>
      </c>
      <c r="T2702" t="str">
        <f t="shared" si="257"/>
        <v>food trucks</v>
      </c>
    </row>
    <row r="2703" spans="1:20" ht="57.6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2">
        <f t="shared" si="254"/>
        <v>42801.774699074071</v>
      </c>
      <c r="L2703" s="12">
        <f t="shared" si="255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252"/>
        <v>0.46176470588235297</v>
      </c>
      <c r="R2703" s="8">
        <f t="shared" si="253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2">
        <f t="shared" si="254"/>
        <v>42800.801817129628</v>
      </c>
      <c r="L2704" s="12">
        <f t="shared" si="255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252"/>
        <v>0.34410000000000002</v>
      </c>
      <c r="R2704" s="8">
        <f t="shared" si="253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2">
        <f t="shared" si="254"/>
        <v>42756.690162037034</v>
      </c>
      <c r="L2705" s="12">
        <f t="shared" si="255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252"/>
        <v>1.0375000000000001</v>
      </c>
      <c r="R2705" s="8">
        <f t="shared" si="253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2">
        <f t="shared" si="254"/>
        <v>42787.862430555557</v>
      </c>
      <c r="L2706" s="12">
        <f t="shared" si="255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252"/>
        <v>6.0263157894736845E-2</v>
      </c>
      <c r="R2706" s="8">
        <f t="shared" si="253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2">
        <f t="shared" si="254"/>
        <v>42773.916180555556</v>
      </c>
      <c r="L2707" s="12">
        <f t="shared" si="255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252"/>
        <v>0.10539393939393939</v>
      </c>
      <c r="R2707" s="8">
        <f t="shared" si="253"/>
        <v>217.375</v>
      </c>
      <c r="S2707" t="str">
        <f t="shared" si="256"/>
        <v>theater</v>
      </c>
      <c r="T2707" t="str">
        <f t="shared" si="257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2">
        <f t="shared" si="254"/>
        <v>41899.294942129629</v>
      </c>
      <c r="L2708" s="12">
        <f t="shared" si="255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252"/>
        <v>1.1229714285714285</v>
      </c>
      <c r="R2708" s="8">
        <f t="shared" si="253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2">
        <f t="shared" si="254"/>
        <v>41391.782905092594</v>
      </c>
      <c r="L2709" s="12">
        <f t="shared" si="255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252"/>
        <v>3.50844625</v>
      </c>
      <c r="R2709" s="8">
        <f t="shared" si="253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2">
        <f t="shared" si="254"/>
        <v>42512.698217592595</v>
      </c>
      <c r="L2710" s="12">
        <f t="shared" si="255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252"/>
        <v>2.3321535</v>
      </c>
      <c r="R2710" s="8">
        <f t="shared" si="253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2">
        <f t="shared" si="254"/>
        <v>42612.149780092594</v>
      </c>
      <c r="L2711" s="12">
        <f t="shared" si="255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252"/>
        <v>1.01606</v>
      </c>
      <c r="R2711" s="8">
        <f t="shared" si="253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2">
        <f t="shared" si="254"/>
        <v>41828.229490740741</v>
      </c>
      <c r="L2712" s="12">
        <f t="shared" si="255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252"/>
        <v>1.5390035000000002</v>
      </c>
      <c r="R2712" s="8">
        <f t="shared" si="253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2">
        <f t="shared" si="254"/>
        <v>41780.745254629626</v>
      </c>
      <c r="L2713" s="12">
        <f t="shared" si="255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252"/>
        <v>1.007161125319693</v>
      </c>
      <c r="R2713" s="8">
        <f t="shared" si="253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2">
        <f t="shared" si="254"/>
        <v>41432.062037037038</v>
      </c>
      <c r="L2714" s="12">
        <f t="shared" si="255"/>
        <v>41468.75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252"/>
        <v>1.3138181818181818</v>
      </c>
      <c r="R2714" s="8">
        <f t="shared" si="253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57.6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2">
        <f t="shared" si="254"/>
        <v>42322.653749999998</v>
      </c>
      <c r="L2715" s="12">
        <f t="shared" si="255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252"/>
        <v>1.0224133333333334</v>
      </c>
      <c r="R2715" s="8">
        <f t="shared" si="253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43.2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2">
        <f t="shared" si="254"/>
        <v>42629.655046296291</v>
      </c>
      <c r="L2716" s="12">
        <f t="shared" si="255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252"/>
        <v>1.1635599999999999</v>
      </c>
      <c r="R2716" s="8">
        <f t="shared" si="253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57.6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2">
        <f t="shared" si="254"/>
        <v>42387.398472222223</v>
      </c>
      <c r="L2717" s="12">
        <f t="shared" si="255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252"/>
        <v>2.6462241666666664</v>
      </c>
      <c r="R2717" s="8">
        <f t="shared" si="253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2">
        <f t="shared" si="254"/>
        <v>42255.333252314813</v>
      </c>
      <c r="L2718" s="12">
        <f t="shared" si="255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252"/>
        <v>1.1998010000000001</v>
      </c>
      <c r="R2718" s="8">
        <f t="shared" si="253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2">
        <f t="shared" si="254"/>
        <v>41934.914918981478</v>
      </c>
      <c r="L2719" s="12">
        <f t="shared" si="255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252"/>
        <v>1.2010400000000001</v>
      </c>
      <c r="R2719" s="8">
        <f t="shared" si="253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2">
        <f t="shared" si="254"/>
        <v>42465.596585648149</v>
      </c>
      <c r="L2720" s="12">
        <f t="shared" si="255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252"/>
        <v>1.0358333333333334</v>
      </c>
      <c r="R2720" s="8">
        <f t="shared" si="253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57.6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2">
        <f t="shared" si="254"/>
        <v>42418.031180555554</v>
      </c>
      <c r="L2721" s="12">
        <f t="shared" si="255"/>
        <v>42477.98951388889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252"/>
        <v>1.0883333333333334</v>
      </c>
      <c r="R2721" s="8">
        <f t="shared" si="253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2">
        <f t="shared" si="254"/>
        <v>42655.465891203705</v>
      </c>
      <c r="L2722" s="12">
        <f t="shared" si="255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252"/>
        <v>1.1812400000000001</v>
      </c>
      <c r="R2722" s="8">
        <f t="shared" si="253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2">
        <f t="shared" si="254"/>
        <v>41493.543958333335</v>
      </c>
      <c r="L2723" s="12">
        <f t="shared" si="255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252"/>
        <v>14.62</v>
      </c>
      <c r="R2723" s="8">
        <f t="shared" si="253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2">
        <f t="shared" si="254"/>
        <v>42704.857094907406</v>
      </c>
      <c r="L2724" s="12">
        <f t="shared" si="255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252"/>
        <v>2.5253999999999999</v>
      </c>
      <c r="R2724" s="8">
        <f t="shared" si="253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57.6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2">
        <f t="shared" si="254"/>
        <v>41944.83898148148</v>
      </c>
      <c r="L2725" s="12">
        <f t="shared" si="255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252"/>
        <v>1.4005000000000001</v>
      </c>
      <c r="R2725" s="8">
        <f t="shared" si="253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2">
        <f t="shared" si="254"/>
        <v>42199.32707175926</v>
      </c>
      <c r="L2726" s="12">
        <f t="shared" si="255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252"/>
        <v>2.9687520259319289</v>
      </c>
      <c r="R2726" s="8">
        <f t="shared" si="253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2">
        <f t="shared" si="254"/>
        <v>42745.744618055556</v>
      </c>
      <c r="L2727" s="12">
        <f t="shared" si="255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252"/>
        <v>1.445425</v>
      </c>
      <c r="R2727" s="8">
        <f t="shared" si="253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2">
        <f t="shared" si="254"/>
        <v>42452.579988425925</v>
      </c>
      <c r="L2728" s="12">
        <f t="shared" si="255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252"/>
        <v>1.05745</v>
      </c>
      <c r="R2728" s="8">
        <f t="shared" si="253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2">
        <f t="shared" si="254"/>
        <v>42198.676655092597</v>
      </c>
      <c r="L2729" s="12">
        <f t="shared" si="255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252"/>
        <v>4.9321000000000002</v>
      </c>
      <c r="R2729" s="8">
        <f t="shared" si="253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2">
        <f t="shared" si="254"/>
        <v>42333.59993055556</v>
      </c>
      <c r="L2730" s="12">
        <f t="shared" si="255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252"/>
        <v>2.0182666666666669</v>
      </c>
      <c r="R2730" s="8">
        <f t="shared" si="253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2">
        <f t="shared" si="254"/>
        <v>42095.240706018521</v>
      </c>
      <c r="L2731" s="12">
        <f t="shared" si="255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252"/>
        <v>1.0444</v>
      </c>
      <c r="R2731" s="8">
        <f t="shared" si="253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2">
        <f t="shared" si="254"/>
        <v>41351.541377314818</v>
      </c>
      <c r="L2732" s="12">
        <f t="shared" si="255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252"/>
        <v>1.7029262962962963</v>
      </c>
      <c r="R2732" s="8">
        <f t="shared" si="253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2">
        <f t="shared" si="254"/>
        <v>41872.525717592594</v>
      </c>
      <c r="L2733" s="12">
        <f t="shared" si="255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252"/>
        <v>1.0430333333333333</v>
      </c>
      <c r="R2733" s="8">
        <f t="shared" si="253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2">
        <f t="shared" si="254"/>
        <v>41389.808194444442</v>
      </c>
      <c r="L2734" s="12">
        <f t="shared" si="255"/>
        <v>41422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252"/>
        <v>1.1825000000000001</v>
      </c>
      <c r="R2734" s="8">
        <f t="shared" si="253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57.6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2">
        <f t="shared" si="254"/>
        <v>42044.272847222222</v>
      </c>
      <c r="L2735" s="12">
        <f t="shared" si="255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252"/>
        <v>1.07538</v>
      </c>
      <c r="R2735" s="8">
        <f t="shared" si="253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57.6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2">
        <f t="shared" si="254"/>
        <v>42626.668888888889</v>
      </c>
      <c r="L2736" s="12">
        <f t="shared" si="255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252"/>
        <v>22603</v>
      </c>
      <c r="R2736" s="8">
        <f t="shared" si="253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2">
        <f t="shared" si="254"/>
        <v>41316.120949074073</v>
      </c>
      <c r="L2737" s="12">
        <f t="shared" si="255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252"/>
        <v>9.7813466666666677</v>
      </c>
      <c r="R2737" s="8">
        <f t="shared" si="253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72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2">
        <f t="shared" si="254"/>
        <v>41722.666354166664</v>
      </c>
      <c r="L2738" s="12">
        <f t="shared" si="255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252"/>
        <v>1.2290000000000001</v>
      </c>
      <c r="R2738" s="8">
        <f t="shared" si="253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2">
        <f t="shared" si="254"/>
        <v>41611.917673611111</v>
      </c>
      <c r="L2739" s="12">
        <f t="shared" si="255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252"/>
        <v>2.4606080000000001</v>
      </c>
      <c r="R2739" s="8">
        <f t="shared" si="253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2">
        <f t="shared" si="254"/>
        <v>42620.143564814818</v>
      </c>
      <c r="L2740" s="12">
        <f t="shared" si="255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252"/>
        <v>1.4794</v>
      </c>
      <c r="R2740" s="8">
        <f t="shared" si="253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2">
        <f t="shared" si="254"/>
        <v>41719.887928240743</v>
      </c>
      <c r="L2741" s="12">
        <f t="shared" si="255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252"/>
        <v>3.8409090909090908</v>
      </c>
      <c r="R2741" s="8">
        <f t="shared" si="253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2">
        <f t="shared" si="254"/>
        <v>42045.031851851847</v>
      </c>
      <c r="L2742" s="12">
        <f t="shared" si="255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252"/>
        <v>1.0333333333333334</v>
      </c>
      <c r="R2742" s="8">
        <f t="shared" si="253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2">
        <f t="shared" si="254"/>
        <v>41911.657430555555</v>
      </c>
      <c r="L2743" s="12">
        <f t="shared" si="255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252"/>
        <v>4.3750000000000004E-3</v>
      </c>
      <c r="R2743" s="8">
        <f t="shared" si="253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2">
        <f t="shared" si="254"/>
        <v>41030.719756944447</v>
      </c>
      <c r="L2744" s="12">
        <f t="shared" si="255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252"/>
        <v>0.29239999999999999</v>
      </c>
      <c r="R2744" s="8">
        <f t="shared" si="253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2">
        <f t="shared" si="254"/>
        <v>42632.328784722224</v>
      </c>
      <c r="L2745" s="12">
        <f t="shared" si="255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252"/>
        <v>0</v>
      </c>
      <c r="R2745" s="8" t="e">
        <f t="shared" si="253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57.6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2">
        <f t="shared" si="254"/>
        <v>40938.062476851854</v>
      </c>
      <c r="L2746" s="12">
        <f t="shared" si="255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252"/>
        <v>5.2187499999999998E-2</v>
      </c>
      <c r="R2746" s="8">
        <f t="shared" si="253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57.6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2">
        <f t="shared" si="254"/>
        <v>41044.988055555557</v>
      </c>
      <c r="L2747" s="12">
        <f t="shared" si="255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252"/>
        <v>0.21887499999999999</v>
      </c>
      <c r="R2747" s="8">
        <f t="shared" si="253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57.6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2">
        <f t="shared" si="254"/>
        <v>41850.781377314815</v>
      </c>
      <c r="L2748" s="12">
        <f t="shared" si="255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252"/>
        <v>0.26700000000000002</v>
      </c>
      <c r="R2748" s="8">
        <f t="shared" si="253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2">
        <f t="shared" si="254"/>
        <v>41044.648113425923</v>
      </c>
      <c r="L2749" s="12">
        <f t="shared" si="255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252"/>
        <v>0.28000000000000003</v>
      </c>
      <c r="R2749" s="8">
        <f t="shared" si="253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2">
        <f t="shared" si="254"/>
        <v>42585.7106712963</v>
      </c>
      <c r="L2750" s="12">
        <f t="shared" si="255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252"/>
        <v>1.06E-2</v>
      </c>
      <c r="R2750" s="8">
        <f t="shared" si="253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2">
        <f t="shared" si="254"/>
        <v>42068.799039351856</v>
      </c>
      <c r="L2751" s="12">
        <f t="shared" si="255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252"/>
        <v>1.0999999999999999E-2</v>
      </c>
      <c r="R2751" s="8">
        <f t="shared" si="253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2">
        <f t="shared" si="254"/>
        <v>41078.899826388893</v>
      </c>
      <c r="L2752" s="12">
        <f t="shared" si="255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252"/>
        <v>0</v>
      </c>
      <c r="R2752" s="8" t="e">
        <f t="shared" si="253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57.6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2">
        <f t="shared" si="254"/>
        <v>41747.887060185181</v>
      </c>
      <c r="L2753" s="12">
        <f t="shared" si="255"/>
        <v>41807.887060185181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252"/>
        <v>0</v>
      </c>
      <c r="R2753" s="8" t="e">
        <f t="shared" si="253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2">
        <f t="shared" si="254"/>
        <v>40855.765092592592</v>
      </c>
      <c r="L2754" s="12">
        <f t="shared" si="255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ref="Q2754:Q2817" si="258">E2754/D2754</f>
        <v>0.11458333333333333</v>
      </c>
      <c r="R2754" s="8">
        <f t="shared" ref="R2754:R2817" si="259">E2754/N2754</f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2">
        <f t="shared" ref="K2755:K2818" si="260">(J2755/86400)+DATE(1970,1,1)</f>
        <v>41117.900729166664</v>
      </c>
      <c r="L2755" s="12">
        <f t="shared" ref="L2755:L2818" si="261">(I2755/86400)+DATE(1970,1,1)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si="258"/>
        <v>0.19</v>
      </c>
      <c r="R2755" s="8">
        <f t="shared" si="259"/>
        <v>47.5</v>
      </c>
      <c r="S2755" t="str">
        <f t="shared" ref="S2755:S2818" si="262">LEFT(P2755,FIND("/",P2755)-1)</f>
        <v>publishing</v>
      </c>
      <c r="T2755" t="str">
        <f t="shared" ref="T2755:T2818" si="263">RIGHT(P2755,LEN(P2755)-FIND("/",P2755))</f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2">
        <f t="shared" si="260"/>
        <v>41863.636006944442</v>
      </c>
      <c r="L2756" s="12">
        <f t="shared" si="261"/>
        <v>41893.636006944442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258"/>
        <v>0</v>
      </c>
      <c r="R2756" s="8" t="e">
        <f t="shared" si="259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2">
        <f t="shared" si="260"/>
        <v>42072.790821759263</v>
      </c>
      <c r="L2757" s="12">
        <f t="shared" si="261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258"/>
        <v>0.52</v>
      </c>
      <c r="R2757" s="8">
        <f t="shared" si="259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2">
        <f t="shared" si="260"/>
        <v>41620.900474537033</v>
      </c>
      <c r="L2758" s="12">
        <f t="shared" si="261"/>
        <v>41650.900474537033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258"/>
        <v>0.1048</v>
      </c>
      <c r="R2758" s="8">
        <f t="shared" si="259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2">
        <f t="shared" si="260"/>
        <v>42573.65662037037</v>
      </c>
      <c r="L2759" s="12">
        <f t="shared" si="261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258"/>
        <v>6.6666666666666671E-3</v>
      </c>
      <c r="R2759" s="8">
        <f t="shared" si="259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2">
        <f t="shared" si="260"/>
        <v>42639.441932870366</v>
      </c>
      <c r="L2760" s="12">
        <f t="shared" si="261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258"/>
        <v>0.11700000000000001</v>
      </c>
      <c r="R2760" s="8">
        <f t="shared" si="259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2">
        <f t="shared" si="260"/>
        <v>42524.36650462963</v>
      </c>
      <c r="L2761" s="12">
        <f t="shared" si="261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258"/>
        <v>0.105</v>
      </c>
      <c r="R2761" s="8">
        <f t="shared" si="259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57.6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2">
        <f t="shared" si="260"/>
        <v>41415.461319444446</v>
      </c>
      <c r="L2762" s="12">
        <f t="shared" si="261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258"/>
        <v>0</v>
      </c>
      <c r="R2762" s="8" t="e">
        <f t="shared" si="259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2">
        <f t="shared" si="260"/>
        <v>41247.063576388886</v>
      </c>
      <c r="L2763" s="12">
        <f t="shared" si="261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258"/>
        <v>7.1999999999999998E-3</v>
      </c>
      <c r="R2763" s="8">
        <f t="shared" si="259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2">
        <f t="shared" si="260"/>
        <v>40927.036979166667</v>
      </c>
      <c r="L2764" s="12">
        <f t="shared" si="261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258"/>
        <v>7.6923076923076927E-3</v>
      </c>
      <c r="R2764" s="8">
        <f t="shared" si="259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2">
        <f t="shared" si="260"/>
        <v>41373.579675925925</v>
      </c>
      <c r="L2765" s="12">
        <f t="shared" si="261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258"/>
        <v>2.2842639593908631E-3</v>
      </c>
      <c r="R2765" s="8">
        <f t="shared" si="259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2">
        <f t="shared" si="260"/>
        <v>41030.292025462964</v>
      </c>
      <c r="L2766" s="12">
        <f t="shared" si="261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258"/>
        <v>1.125E-2</v>
      </c>
      <c r="R2766" s="8">
        <f t="shared" si="259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2">
        <f t="shared" si="260"/>
        <v>41194.579027777778</v>
      </c>
      <c r="L2767" s="12">
        <f t="shared" si="261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258"/>
        <v>0</v>
      </c>
      <c r="R2767" s="8" t="e">
        <f t="shared" si="259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2">
        <f t="shared" si="260"/>
        <v>40736.668032407411</v>
      </c>
      <c r="L2768" s="12">
        <f t="shared" si="261"/>
        <v>40766.668032407411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258"/>
        <v>0.02</v>
      </c>
      <c r="R2768" s="8">
        <f t="shared" si="259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2">
        <f t="shared" si="260"/>
        <v>42172.958912037036</v>
      </c>
      <c r="L2769" s="12">
        <f t="shared" si="261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258"/>
        <v>8.5000000000000006E-3</v>
      </c>
      <c r="R2769" s="8">
        <f t="shared" si="259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2">
        <f t="shared" si="260"/>
        <v>40967.614849537036</v>
      </c>
      <c r="L2770" s="12">
        <f t="shared" si="261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258"/>
        <v>0.14314285714285716</v>
      </c>
      <c r="R2770" s="8">
        <f t="shared" si="259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2">
        <f t="shared" si="260"/>
        <v>41745.826273148152</v>
      </c>
      <c r="L2771" s="12">
        <f t="shared" si="261"/>
        <v>41795.826273148152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258"/>
        <v>2.5000000000000001E-3</v>
      </c>
      <c r="R2771" s="8">
        <f t="shared" si="259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2">
        <f t="shared" si="260"/>
        <v>41686.705208333333</v>
      </c>
      <c r="L2772" s="12">
        <f t="shared" si="261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258"/>
        <v>0.1041125</v>
      </c>
      <c r="R2772" s="8">
        <f t="shared" si="259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2">
        <f t="shared" si="260"/>
        <v>41257.531712962962</v>
      </c>
      <c r="L2773" s="12">
        <f t="shared" si="261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258"/>
        <v>0</v>
      </c>
      <c r="R2773" s="8" t="e">
        <f t="shared" si="259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2">
        <f t="shared" si="260"/>
        <v>41537.869143518517</v>
      </c>
      <c r="L2774" s="12">
        <f t="shared" si="261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258"/>
        <v>0</v>
      </c>
      <c r="R2774" s="8" t="e">
        <f t="shared" si="259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2">
        <f t="shared" si="260"/>
        <v>42474.86482638889</v>
      </c>
      <c r="L2775" s="12">
        <f t="shared" si="261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258"/>
        <v>1.8867924528301887E-3</v>
      </c>
      <c r="R2775" s="8">
        <f t="shared" si="259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2">
        <f t="shared" si="260"/>
        <v>41311.126481481479</v>
      </c>
      <c r="L2776" s="12">
        <f t="shared" si="261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258"/>
        <v>0.14249999999999999</v>
      </c>
      <c r="R2776" s="8">
        <f t="shared" si="259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2">
        <f t="shared" si="260"/>
        <v>40863.013356481482</v>
      </c>
      <c r="L2777" s="12">
        <f t="shared" si="261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258"/>
        <v>0.03</v>
      </c>
      <c r="R2777" s="8">
        <f t="shared" si="259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2">
        <f t="shared" si="260"/>
        <v>42136.297175925924</v>
      </c>
      <c r="L2778" s="12">
        <f t="shared" si="261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258"/>
        <v>7.8809523809523815E-2</v>
      </c>
      <c r="R2778" s="8">
        <f t="shared" si="259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57.6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2">
        <f t="shared" si="260"/>
        <v>42172.669027777782</v>
      </c>
      <c r="L2779" s="12">
        <f t="shared" si="261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258"/>
        <v>3.3333333333333335E-3</v>
      </c>
      <c r="R2779" s="8">
        <f t="shared" si="259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2">
        <f t="shared" si="260"/>
        <v>41846.978078703702</v>
      </c>
      <c r="L2780" s="12">
        <f t="shared" si="261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258"/>
        <v>0.25545454545454543</v>
      </c>
      <c r="R2780" s="8">
        <f t="shared" si="259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2">
        <f t="shared" si="260"/>
        <v>42300.585891203707</v>
      </c>
      <c r="L2781" s="12">
        <f t="shared" si="261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258"/>
        <v>2.12E-2</v>
      </c>
      <c r="R2781" s="8">
        <f t="shared" si="259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2">
        <f t="shared" si="260"/>
        <v>42774.447777777779</v>
      </c>
      <c r="L2782" s="12">
        <f t="shared" si="261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258"/>
        <v>0</v>
      </c>
      <c r="R2782" s="8" t="e">
        <f t="shared" si="259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2">
        <f t="shared" si="260"/>
        <v>42018.94159722222</v>
      </c>
      <c r="L2783" s="12">
        <f t="shared" si="261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258"/>
        <v>1.0528</v>
      </c>
      <c r="R2783" s="8">
        <f t="shared" si="259"/>
        <v>47</v>
      </c>
      <c r="S2783" t="str">
        <f t="shared" si="262"/>
        <v>theater</v>
      </c>
      <c r="T2783" t="str">
        <f t="shared" si="263"/>
        <v>plays</v>
      </c>
    </row>
    <row r="2784" spans="1:20" ht="43.2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2">
        <f t="shared" si="260"/>
        <v>42026.924976851849</v>
      </c>
      <c r="L2784" s="12">
        <f t="shared" si="261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258"/>
        <v>1.2</v>
      </c>
      <c r="R2784" s="8">
        <f t="shared" si="259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2">
        <f t="shared" si="260"/>
        <v>42103.535254629634</v>
      </c>
      <c r="L2785" s="12">
        <f t="shared" si="261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258"/>
        <v>1.145</v>
      </c>
      <c r="R2785" s="8">
        <f t="shared" si="259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2">
        <f t="shared" si="260"/>
        <v>41920.787534722222</v>
      </c>
      <c r="L2786" s="12">
        <f t="shared" si="261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258"/>
        <v>1.19</v>
      </c>
      <c r="R2786" s="8">
        <f t="shared" si="259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2">
        <f t="shared" si="260"/>
        <v>42558.189432870371</v>
      </c>
      <c r="L2787" s="12">
        <f t="shared" si="261"/>
        <v>42587.875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258"/>
        <v>1.0468</v>
      </c>
      <c r="R2787" s="8">
        <f t="shared" si="259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2">
        <f t="shared" si="260"/>
        <v>41815.569212962961</v>
      </c>
      <c r="L2788" s="12">
        <f t="shared" si="261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258"/>
        <v>1.1783999999999999</v>
      </c>
      <c r="R2788" s="8">
        <f t="shared" si="259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2">
        <f t="shared" si="260"/>
        <v>41808.198518518519</v>
      </c>
      <c r="L2789" s="12">
        <f t="shared" si="261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258"/>
        <v>1.1970000000000001</v>
      </c>
      <c r="R2789" s="8">
        <f t="shared" si="259"/>
        <v>31.5</v>
      </c>
      <c r="S2789" t="str">
        <f t="shared" si="262"/>
        <v>theater</v>
      </c>
      <c r="T2789" t="str">
        <f t="shared" si="263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2">
        <f t="shared" si="260"/>
        <v>42550.701886574076</v>
      </c>
      <c r="L2790" s="12">
        <f t="shared" si="261"/>
        <v>42580.701886574076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258"/>
        <v>1.0249999999999999</v>
      </c>
      <c r="R2790" s="8">
        <f t="shared" si="259"/>
        <v>102.5</v>
      </c>
      <c r="S2790" t="str">
        <f t="shared" si="262"/>
        <v>theater</v>
      </c>
      <c r="T2790" t="str">
        <f t="shared" si="263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2">
        <f t="shared" si="260"/>
        <v>42056.013124999998</v>
      </c>
      <c r="L2791" s="12">
        <f t="shared" si="261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258"/>
        <v>1.0116666666666667</v>
      </c>
      <c r="R2791" s="8">
        <f t="shared" si="259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57.6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2">
        <f t="shared" si="260"/>
        <v>42016.938692129625</v>
      </c>
      <c r="L2792" s="12">
        <f t="shared" si="261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258"/>
        <v>1.0533333333333332</v>
      </c>
      <c r="R2792" s="8">
        <f t="shared" si="259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57.6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2">
        <f t="shared" si="260"/>
        <v>42591.899988425925</v>
      </c>
      <c r="L2793" s="12">
        <f t="shared" si="261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258"/>
        <v>1.0249999999999999</v>
      </c>
      <c r="R2793" s="8">
        <f t="shared" si="259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2">
        <f t="shared" si="260"/>
        <v>42183.231006944443</v>
      </c>
      <c r="L2794" s="12">
        <f t="shared" si="261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258"/>
        <v>1.0760000000000001</v>
      </c>
      <c r="R2794" s="8">
        <f t="shared" si="259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2">
        <f t="shared" si="260"/>
        <v>42176.419039351851</v>
      </c>
      <c r="L2795" s="12">
        <f t="shared" si="261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258"/>
        <v>1.105675</v>
      </c>
      <c r="R2795" s="8">
        <f t="shared" si="259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2">
        <f t="shared" si="260"/>
        <v>42416.691655092596</v>
      </c>
      <c r="L2796" s="12">
        <f t="shared" si="261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258"/>
        <v>1.5</v>
      </c>
      <c r="R2796" s="8">
        <f t="shared" si="259"/>
        <v>25</v>
      </c>
      <c r="S2796" t="str">
        <f t="shared" si="262"/>
        <v>theater</v>
      </c>
      <c r="T2796" t="str">
        <f t="shared" si="263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2">
        <f t="shared" si="260"/>
        <v>41780.525937500002</v>
      </c>
      <c r="L2797" s="12">
        <f t="shared" si="261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258"/>
        <v>1.0428571428571429</v>
      </c>
      <c r="R2797" s="8">
        <f t="shared" si="259"/>
        <v>36.5</v>
      </c>
      <c r="S2797" t="str">
        <f t="shared" si="262"/>
        <v>theater</v>
      </c>
      <c r="T2797" t="str">
        <f t="shared" si="263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2">
        <f t="shared" si="260"/>
        <v>41795.528101851851</v>
      </c>
      <c r="L2798" s="12">
        <f t="shared" si="261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258"/>
        <v>1.155</v>
      </c>
      <c r="R2798" s="8">
        <f t="shared" si="259"/>
        <v>44</v>
      </c>
      <c r="S2798" t="str">
        <f t="shared" si="262"/>
        <v>theater</v>
      </c>
      <c r="T2798" t="str">
        <f t="shared" si="263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2">
        <f t="shared" si="260"/>
        <v>41798.94027777778</v>
      </c>
      <c r="L2799" s="12">
        <f t="shared" si="261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258"/>
        <v>1.02645125</v>
      </c>
      <c r="R2799" s="8">
        <f t="shared" si="259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57.6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2">
        <f t="shared" si="260"/>
        <v>42201.675011574072</v>
      </c>
      <c r="L2800" s="12">
        <f t="shared" si="261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258"/>
        <v>1.014</v>
      </c>
      <c r="R2800" s="8">
        <f t="shared" si="259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57.6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2">
        <f t="shared" si="260"/>
        <v>42507.264699074076</v>
      </c>
      <c r="L2801" s="12">
        <f t="shared" si="261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258"/>
        <v>1.1663479999999999</v>
      </c>
      <c r="R2801" s="8">
        <f t="shared" si="259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2">
        <f t="shared" si="260"/>
        <v>41948.552847222221</v>
      </c>
      <c r="L2802" s="12">
        <f t="shared" si="261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258"/>
        <v>1.33</v>
      </c>
      <c r="R2802" s="8">
        <f t="shared" si="259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2">
        <f t="shared" si="260"/>
        <v>41900.243159722224</v>
      </c>
      <c r="L2803" s="12">
        <f t="shared" si="261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258"/>
        <v>1.3320000000000001</v>
      </c>
      <c r="R2803" s="8">
        <f t="shared" si="259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57.6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2">
        <f t="shared" si="260"/>
        <v>42192.64707175926</v>
      </c>
      <c r="L2804" s="12">
        <f t="shared" si="261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258"/>
        <v>1.0183333333333333</v>
      </c>
      <c r="R2804" s="8">
        <f t="shared" si="259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2">
        <f t="shared" si="260"/>
        <v>42158.065694444449</v>
      </c>
      <c r="L2805" s="12">
        <f t="shared" si="261"/>
        <v>42201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258"/>
        <v>1.2795000000000001</v>
      </c>
      <c r="R2805" s="8">
        <f t="shared" si="259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2">
        <f t="shared" si="260"/>
        <v>41881.453587962962</v>
      </c>
      <c r="L2806" s="12">
        <f t="shared" si="261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258"/>
        <v>1.1499999999999999</v>
      </c>
      <c r="R2806" s="8">
        <f t="shared" si="259"/>
        <v>50</v>
      </c>
      <c r="S2806" t="str">
        <f t="shared" si="262"/>
        <v>theater</v>
      </c>
      <c r="T2806" t="str">
        <f t="shared" si="263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2">
        <f t="shared" si="260"/>
        <v>42213.505474537036</v>
      </c>
      <c r="L2807" s="12">
        <f t="shared" si="261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258"/>
        <v>1.1000000000000001</v>
      </c>
      <c r="R2807" s="8">
        <f t="shared" si="259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2">
        <f t="shared" si="260"/>
        <v>42185.267245370371</v>
      </c>
      <c r="L2808" s="12">
        <f t="shared" si="261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258"/>
        <v>1.121</v>
      </c>
      <c r="R2808" s="8">
        <f t="shared" si="259"/>
        <v>44.25</v>
      </c>
      <c r="S2808" t="str">
        <f t="shared" si="262"/>
        <v>theater</v>
      </c>
      <c r="T2808" t="str">
        <f t="shared" si="263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2">
        <f t="shared" si="260"/>
        <v>42154.873124999998</v>
      </c>
      <c r="L2809" s="12">
        <f t="shared" si="261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258"/>
        <v>1.26</v>
      </c>
      <c r="R2809" s="8">
        <f t="shared" si="259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57.6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2">
        <f t="shared" si="260"/>
        <v>42208.84646990741</v>
      </c>
      <c r="L2810" s="12">
        <f t="shared" si="261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258"/>
        <v>1.0024444444444445</v>
      </c>
      <c r="R2810" s="8">
        <f t="shared" si="259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2">
        <f t="shared" si="260"/>
        <v>42451.496817129635</v>
      </c>
      <c r="L2811" s="12">
        <f t="shared" si="261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258"/>
        <v>1.024</v>
      </c>
      <c r="R2811" s="8">
        <f t="shared" si="259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2">
        <f t="shared" si="260"/>
        <v>41759.13962962963</v>
      </c>
      <c r="L2812" s="12">
        <f t="shared" si="261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258"/>
        <v>1.0820000000000001</v>
      </c>
      <c r="R2812" s="8">
        <f t="shared" si="259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2">
        <f t="shared" si="260"/>
        <v>42028.496562500004</v>
      </c>
      <c r="L2813" s="12">
        <f t="shared" si="261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258"/>
        <v>1.0026999999999999</v>
      </c>
      <c r="R2813" s="8">
        <f t="shared" si="259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2">
        <f t="shared" si="260"/>
        <v>42054.74418981481</v>
      </c>
      <c r="L2814" s="12">
        <f t="shared" si="261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258"/>
        <v>1.133</v>
      </c>
      <c r="R2814" s="8">
        <f t="shared" si="259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2">
        <f t="shared" si="260"/>
        <v>42693.742604166662</v>
      </c>
      <c r="L2815" s="12">
        <f t="shared" si="261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258"/>
        <v>1.2757571428571428</v>
      </c>
      <c r="R2815" s="8">
        <f t="shared" si="259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2">
        <f t="shared" si="260"/>
        <v>42103.399479166663</v>
      </c>
      <c r="L2816" s="12">
        <f t="shared" si="261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258"/>
        <v>1.0773333333333333</v>
      </c>
      <c r="R2816" s="8">
        <f t="shared" si="259"/>
        <v>25.25</v>
      </c>
      <c r="S2816" t="str">
        <f t="shared" si="262"/>
        <v>theater</v>
      </c>
      <c r="T2816" t="str">
        <f t="shared" si="263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2">
        <f t="shared" si="260"/>
        <v>42559.776724537034</v>
      </c>
      <c r="L2817" s="12">
        <f t="shared" si="261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258"/>
        <v>2.42</v>
      </c>
      <c r="R2817" s="8">
        <f t="shared" si="259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2">
        <f t="shared" si="260"/>
        <v>42188.467499999999</v>
      </c>
      <c r="L2818" s="12">
        <f t="shared" si="261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6">
        <f t="shared" ref="Q2818:Q2881" si="264">E2818/D2818</f>
        <v>1.4156666666666666</v>
      </c>
      <c r="R2818" s="8">
        <f t="shared" ref="R2818:R2881" si="265">E2818/N2818</f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57.6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2">
        <f t="shared" ref="K2819:K2882" si="266">(J2819/86400)+DATE(1970,1,1)</f>
        <v>42023.634976851856</v>
      </c>
      <c r="L2819" s="12">
        <f t="shared" ref="L2819:L2882" si="267">(I2819/86400)+DATE(1970,1,1)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si="264"/>
        <v>1.3</v>
      </c>
      <c r="R2819" s="8">
        <f t="shared" si="265"/>
        <v>23.636363636363637</v>
      </c>
      <c r="S2819" t="str">
        <f t="shared" ref="S2819:S2882" si="268">LEFT(P2819,FIND("/",P2819)-1)</f>
        <v>theater</v>
      </c>
      <c r="T2819" t="str">
        <f t="shared" ref="T2819:T2882" si="269">RIGHT(P2819,LEN(P2819)-FIND("/",P2819))</f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2">
        <f t="shared" si="266"/>
        <v>42250.598217592589</v>
      </c>
      <c r="L2820" s="12">
        <f t="shared" si="267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264"/>
        <v>1.0603</v>
      </c>
      <c r="R2820" s="8">
        <f t="shared" si="265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2">
        <f t="shared" si="266"/>
        <v>42139.525567129633</v>
      </c>
      <c r="L2821" s="12">
        <f t="shared" si="267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264"/>
        <v>1.048</v>
      </c>
      <c r="R2821" s="8">
        <f t="shared" si="265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2">
        <f t="shared" si="266"/>
        <v>42401.610983796301</v>
      </c>
      <c r="L2822" s="12">
        <f t="shared" si="267"/>
        <v>42426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264"/>
        <v>1.36</v>
      </c>
      <c r="R2822" s="8">
        <f t="shared" si="265"/>
        <v>13.6</v>
      </c>
      <c r="S2822" t="str">
        <f t="shared" si="268"/>
        <v>theater</v>
      </c>
      <c r="T2822" t="str">
        <f t="shared" si="269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2">
        <f t="shared" si="266"/>
        <v>41875.922858796301</v>
      </c>
      <c r="L2823" s="12">
        <f t="shared" si="267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264"/>
        <v>1</v>
      </c>
      <c r="R2823" s="8">
        <f t="shared" si="265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2">
        <f t="shared" si="266"/>
        <v>42060.683935185181</v>
      </c>
      <c r="L2824" s="12">
        <f t="shared" si="267"/>
        <v>42090.642268518517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264"/>
        <v>1</v>
      </c>
      <c r="R2824" s="8">
        <f t="shared" si="265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2">
        <f t="shared" si="266"/>
        <v>42067.011643518519</v>
      </c>
      <c r="L2825" s="12">
        <f t="shared" si="267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264"/>
        <v>1.24</v>
      </c>
      <c r="R2825" s="8">
        <f t="shared" si="265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2">
        <f t="shared" si="266"/>
        <v>42136.270787037036</v>
      </c>
      <c r="L2826" s="12">
        <f t="shared" si="267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264"/>
        <v>1.1692307692307693</v>
      </c>
      <c r="R2826" s="8">
        <f t="shared" si="265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2">
        <f t="shared" si="266"/>
        <v>42312.792662037042</v>
      </c>
      <c r="L2827" s="12">
        <f t="shared" si="267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264"/>
        <v>1.0333333333333334</v>
      </c>
      <c r="R2827" s="8">
        <f t="shared" si="265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2">
        <f t="shared" si="266"/>
        <v>42171.034861111111</v>
      </c>
      <c r="L2828" s="12">
        <f t="shared" si="267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264"/>
        <v>1.0774999999999999</v>
      </c>
      <c r="R2828" s="8">
        <f t="shared" si="265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2">
        <f t="shared" si="266"/>
        <v>42494.683634259258</v>
      </c>
      <c r="L2829" s="12">
        <f t="shared" si="267"/>
        <v>42524.6875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264"/>
        <v>1.2024999999999999</v>
      </c>
      <c r="R2829" s="8">
        <f t="shared" si="265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2">
        <f t="shared" si="266"/>
        <v>42254.264687499999</v>
      </c>
      <c r="L2830" s="12">
        <f t="shared" si="267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264"/>
        <v>1.0037894736842106</v>
      </c>
      <c r="R2830" s="8">
        <f t="shared" si="265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2">
        <f t="shared" si="266"/>
        <v>42495.434236111112</v>
      </c>
      <c r="L2831" s="12">
        <f t="shared" si="267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264"/>
        <v>1.0651999999999999</v>
      </c>
      <c r="R2831" s="8">
        <f t="shared" si="265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2">
        <f t="shared" si="266"/>
        <v>41758.839675925927</v>
      </c>
      <c r="L2832" s="12">
        <f t="shared" si="267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264"/>
        <v>1</v>
      </c>
      <c r="R2832" s="8">
        <f t="shared" si="265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2">
        <f t="shared" si="266"/>
        <v>42171.824884259258</v>
      </c>
      <c r="L2833" s="12">
        <f t="shared" si="267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264"/>
        <v>1.1066666666666667</v>
      </c>
      <c r="R2833" s="8">
        <f t="shared" si="265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57.6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2">
        <f t="shared" si="266"/>
        <v>41938.709421296298</v>
      </c>
      <c r="L2834" s="12">
        <f t="shared" si="267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264"/>
        <v>1.1471959999999999</v>
      </c>
      <c r="R2834" s="8">
        <f t="shared" si="265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2">
        <f t="shared" si="266"/>
        <v>42268.127696759257</v>
      </c>
      <c r="L2835" s="12">
        <f t="shared" si="267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264"/>
        <v>1.0825925925925926</v>
      </c>
      <c r="R2835" s="8">
        <f t="shared" si="265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2">
        <f t="shared" si="266"/>
        <v>42019.959837962961</v>
      </c>
      <c r="L2836" s="12">
        <f t="shared" si="267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264"/>
        <v>1.7</v>
      </c>
      <c r="R2836" s="8">
        <f t="shared" si="265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2">
        <f t="shared" si="266"/>
        <v>42313.703900462962</v>
      </c>
      <c r="L2837" s="12">
        <f t="shared" si="267"/>
        <v>42343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264"/>
        <v>1.8709899999999999</v>
      </c>
      <c r="R2837" s="8">
        <f t="shared" si="265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2">
        <f t="shared" si="266"/>
        <v>42746.261782407411</v>
      </c>
      <c r="L2838" s="12">
        <f t="shared" si="267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264"/>
        <v>1.0777777777777777</v>
      </c>
      <c r="R2838" s="8">
        <f t="shared" si="265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2">
        <f t="shared" si="266"/>
        <v>42307.908379629633</v>
      </c>
      <c r="L2839" s="12">
        <f t="shared" si="267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264"/>
        <v>1</v>
      </c>
      <c r="R2839" s="8">
        <f t="shared" si="265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2">
        <f t="shared" si="266"/>
        <v>41842.607592592591</v>
      </c>
      <c r="L2840" s="12">
        <f t="shared" si="267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264"/>
        <v>1.2024999999999999</v>
      </c>
      <c r="R2840" s="8">
        <f t="shared" si="265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2">
        <f t="shared" si="266"/>
        <v>41853.240208333329</v>
      </c>
      <c r="L2841" s="12">
        <f t="shared" si="267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264"/>
        <v>1.1142857142857143</v>
      </c>
      <c r="R2841" s="8">
        <f t="shared" si="265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2">
        <f t="shared" si="266"/>
        <v>42060.035636574074</v>
      </c>
      <c r="L2842" s="12">
        <f t="shared" si="267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264"/>
        <v>1.04</v>
      </c>
      <c r="R2842" s="8">
        <f t="shared" si="265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57.6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2">
        <f t="shared" si="266"/>
        <v>42291.739548611113</v>
      </c>
      <c r="L2843" s="12">
        <f t="shared" si="267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264"/>
        <v>0.01</v>
      </c>
      <c r="R2843" s="8">
        <f t="shared" si="265"/>
        <v>10</v>
      </c>
      <c r="S2843" t="str">
        <f t="shared" si="268"/>
        <v>theater</v>
      </c>
      <c r="T2843" t="str">
        <f t="shared" si="269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2">
        <f t="shared" si="266"/>
        <v>41784.95248842593</v>
      </c>
      <c r="L2844" s="12">
        <f t="shared" si="267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264"/>
        <v>0</v>
      </c>
      <c r="R2844" s="8" t="e">
        <f t="shared" si="265"/>
        <v>#DIV/0!</v>
      </c>
      <c r="S2844" t="str">
        <f t="shared" si="268"/>
        <v>theater</v>
      </c>
      <c r="T2844" t="str">
        <f t="shared" si="269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2">
        <f t="shared" si="266"/>
        <v>42492.737847222219</v>
      </c>
      <c r="L2845" s="12">
        <f t="shared" si="267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264"/>
        <v>0</v>
      </c>
      <c r="R2845" s="8" t="e">
        <f t="shared" si="265"/>
        <v>#DIV/0!</v>
      </c>
      <c r="S2845" t="str">
        <f t="shared" si="268"/>
        <v>theater</v>
      </c>
      <c r="T2845" t="str">
        <f t="shared" si="269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2">
        <f t="shared" si="266"/>
        <v>42709.546064814815</v>
      </c>
      <c r="L2846" s="12">
        <f t="shared" si="267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264"/>
        <v>5.4545454545454543E-2</v>
      </c>
      <c r="R2846" s="8">
        <f t="shared" si="265"/>
        <v>30</v>
      </c>
      <c r="S2846" t="str">
        <f t="shared" si="268"/>
        <v>theater</v>
      </c>
      <c r="T2846" t="str">
        <f t="shared" si="269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2">
        <f t="shared" si="266"/>
        <v>42103.016585648147</v>
      </c>
      <c r="L2847" s="12">
        <f t="shared" si="267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264"/>
        <v>0.31546666666666667</v>
      </c>
      <c r="R2847" s="8">
        <f t="shared" si="265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2">
        <f t="shared" si="266"/>
        <v>42108.692060185189</v>
      </c>
      <c r="L2848" s="12">
        <f t="shared" si="267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264"/>
        <v>0</v>
      </c>
      <c r="R2848" s="8" t="e">
        <f t="shared" si="265"/>
        <v>#DIV/0!</v>
      </c>
      <c r="S2848" t="str">
        <f t="shared" si="268"/>
        <v>theater</v>
      </c>
      <c r="T2848" t="str">
        <f t="shared" si="269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2">
        <f t="shared" si="266"/>
        <v>42453.806307870371</v>
      </c>
      <c r="L2849" s="12">
        <f t="shared" si="267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264"/>
        <v>0</v>
      </c>
      <c r="R2849" s="8" t="e">
        <f t="shared" si="265"/>
        <v>#DIV/0!</v>
      </c>
      <c r="S2849" t="str">
        <f t="shared" si="268"/>
        <v>theater</v>
      </c>
      <c r="T2849" t="str">
        <f t="shared" si="269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2">
        <f t="shared" si="266"/>
        <v>42123.648831018523</v>
      </c>
      <c r="L2850" s="12">
        <f t="shared" si="267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264"/>
        <v>2E-3</v>
      </c>
      <c r="R2850" s="8">
        <f t="shared" si="265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2">
        <f t="shared" si="266"/>
        <v>42453.428240740745</v>
      </c>
      <c r="L2851" s="12">
        <f t="shared" si="267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264"/>
        <v>0.01</v>
      </c>
      <c r="R2851" s="8">
        <f t="shared" si="265"/>
        <v>5</v>
      </c>
      <c r="S2851" t="str">
        <f t="shared" si="268"/>
        <v>theater</v>
      </c>
      <c r="T2851" t="str">
        <f t="shared" si="269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2">
        <f t="shared" si="266"/>
        <v>41858.007071759261</v>
      </c>
      <c r="L2852" s="12">
        <f t="shared" si="267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264"/>
        <v>3.8875E-2</v>
      </c>
      <c r="R2852" s="8">
        <f t="shared" si="265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2">
        <f t="shared" si="266"/>
        <v>42390.002650462964</v>
      </c>
      <c r="L2853" s="12">
        <f t="shared" si="267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264"/>
        <v>0</v>
      </c>
      <c r="R2853" s="8" t="e">
        <f t="shared" si="265"/>
        <v>#DIV/0!</v>
      </c>
      <c r="S2853" t="str">
        <f t="shared" si="268"/>
        <v>theater</v>
      </c>
      <c r="T2853" t="str">
        <f t="shared" si="269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2">
        <f t="shared" si="266"/>
        <v>41781.045173611114</v>
      </c>
      <c r="L2854" s="12">
        <f t="shared" si="267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264"/>
        <v>1.9E-2</v>
      </c>
      <c r="R2854" s="8">
        <f t="shared" si="265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2">
        <f t="shared" si="266"/>
        <v>41836.190937499996</v>
      </c>
      <c r="L2855" s="12">
        <f t="shared" si="267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264"/>
        <v>0</v>
      </c>
      <c r="R2855" s="8" t="e">
        <f t="shared" si="265"/>
        <v>#DIV/0!</v>
      </c>
      <c r="S2855" t="str">
        <f t="shared" si="268"/>
        <v>theater</v>
      </c>
      <c r="T2855" t="str">
        <f t="shared" si="269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2">
        <f t="shared" si="266"/>
        <v>42111.71665509259</v>
      </c>
      <c r="L2856" s="12">
        <f t="shared" si="267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264"/>
        <v>0.41699999999999998</v>
      </c>
      <c r="R2856" s="8">
        <f t="shared" si="265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2">
        <f t="shared" si="266"/>
        <v>42370.007766203707</v>
      </c>
      <c r="L2857" s="12">
        <f t="shared" si="267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264"/>
        <v>0.5</v>
      </c>
      <c r="R2857" s="8">
        <f t="shared" si="265"/>
        <v>60</v>
      </c>
      <c r="S2857" t="str">
        <f t="shared" si="268"/>
        <v>theater</v>
      </c>
      <c r="T2857" t="str">
        <f t="shared" si="269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2">
        <f t="shared" si="266"/>
        <v>42165.037581018521</v>
      </c>
      <c r="L2858" s="12">
        <f t="shared" si="267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264"/>
        <v>4.8666666666666664E-2</v>
      </c>
      <c r="R2858" s="8">
        <f t="shared" si="265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2">
        <f t="shared" si="266"/>
        <v>42726.920081018514</v>
      </c>
      <c r="L2859" s="12">
        <f t="shared" si="267"/>
        <v>42786.75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264"/>
        <v>0.19736842105263158</v>
      </c>
      <c r="R2859" s="8">
        <f t="shared" si="265"/>
        <v>500</v>
      </c>
      <c r="S2859" t="str">
        <f t="shared" si="268"/>
        <v>theater</v>
      </c>
      <c r="T2859" t="str">
        <f t="shared" si="269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2">
        <f t="shared" si="266"/>
        <v>41954.545081018514</v>
      </c>
      <c r="L2860" s="12">
        <f t="shared" si="267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264"/>
        <v>0</v>
      </c>
      <c r="R2860" s="8" t="e">
        <f t="shared" si="265"/>
        <v>#DIV/0!</v>
      </c>
      <c r="S2860" t="str">
        <f t="shared" si="268"/>
        <v>theater</v>
      </c>
      <c r="T2860" t="str">
        <f t="shared" si="269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2">
        <f t="shared" si="266"/>
        <v>42233.362314814818</v>
      </c>
      <c r="L2861" s="12">
        <f t="shared" si="267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264"/>
        <v>1.7500000000000002E-2</v>
      </c>
      <c r="R2861" s="8">
        <f t="shared" si="265"/>
        <v>35</v>
      </c>
      <c r="S2861" t="str">
        <f t="shared" si="268"/>
        <v>theater</v>
      </c>
      <c r="T2861" t="str">
        <f t="shared" si="269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2">
        <f t="shared" si="266"/>
        <v>42480.80064814815</v>
      </c>
      <c r="L2862" s="12">
        <f t="shared" si="267"/>
        <v>42540.80064814815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264"/>
        <v>6.6500000000000004E-2</v>
      </c>
      <c r="R2862" s="8">
        <f t="shared" si="265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57.6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2">
        <f t="shared" si="266"/>
        <v>42257.590833333335</v>
      </c>
      <c r="L2863" s="12">
        <f t="shared" si="267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264"/>
        <v>0.32</v>
      </c>
      <c r="R2863" s="8">
        <f t="shared" si="265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2">
        <f t="shared" si="266"/>
        <v>41784.789687500001</v>
      </c>
      <c r="L2864" s="12">
        <f t="shared" si="267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264"/>
        <v>4.3307086614173228E-3</v>
      </c>
      <c r="R2864" s="8">
        <f t="shared" si="265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2">
        <f t="shared" si="266"/>
        <v>41831.675034722226</v>
      </c>
      <c r="L2865" s="12">
        <f t="shared" si="267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264"/>
        <v>4.0000000000000002E-4</v>
      </c>
      <c r="R2865" s="8">
        <f t="shared" si="265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2">
        <f t="shared" si="266"/>
        <v>42172.613506944443</v>
      </c>
      <c r="L2866" s="12">
        <f t="shared" si="267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264"/>
        <v>1.6E-2</v>
      </c>
      <c r="R2866" s="8">
        <f t="shared" si="265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2">
        <f t="shared" si="266"/>
        <v>41950.114108796297</v>
      </c>
      <c r="L2867" s="12">
        <f t="shared" si="267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264"/>
        <v>0</v>
      </c>
      <c r="R2867" s="8" t="e">
        <f t="shared" si="265"/>
        <v>#DIV/0!</v>
      </c>
      <c r="S2867" t="str">
        <f t="shared" si="268"/>
        <v>theater</v>
      </c>
      <c r="T2867" t="str">
        <f t="shared" si="269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2">
        <f t="shared" si="266"/>
        <v>42627.955104166671</v>
      </c>
      <c r="L2868" s="12">
        <f t="shared" si="267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264"/>
        <v>8.9999999999999993E-3</v>
      </c>
      <c r="R2868" s="8">
        <f t="shared" si="265"/>
        <v>22.5</v>
      </c>
      <c r="S2868" t="str">
        <f t="shared" si="268"/>
        <v>theater</v>
      </c>
      <c r="T2868" t="str">
        <f t="shared" si="269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2">
        <f t="shared" si="266"/>
        <v>42531.195277777777</v>
      </c>
      <c r="L2869" s="12">
        <f t="shared" si="267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264"/>
        <v>0.2016</v>
      </c>
      <c r="R2869" s="8">
        <f t="shared" si="265"/>
        <v>50.4</v>
      </c>
      <c r="S2869" t="str">
        <f t="shared" si="268"/>
        <v>theater</v>
      </c>
      <c r="T2869" t="str">
        <f t="shared" si="269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2">
        <f t="shared" si="266"/>
        <v>42618.827013888891</v>
      </c>
      <c r="L2870" s="12">
        <f t="shared" si="267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264"/>
        <v>0.42011733333333334</v>
      </c>
      <c r="R2870" s="8">
        <f t="shared" si="265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2">
        <f t="shared" si="266"/>
        <v>42540.593530092592</v>
      </c>
      <c r="L2871" s="12">
        <f t="shared" si="267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264"/>
        <v>8.8500000000000002E-3</v>
      </c>
      <c r="R2871" s="8">
        <f t="shared" si="265"/>
        <v>35.4</v>
      </c>
      <c r="S2871" t="str">
        <f t="shared" si="268"/>
        <v>theater</v>
      </c>
      <c r="T2871" t="str">
        <f t="shared" si="269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2">
        <f t="shared" si="266"/>
        <v>41746.189409722225</v>
      </c>
      <c r="L2872" s="12">
        <f t="shared" si="267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264"/>
        <v>0.15</v>
      </c>
      <c r="R2872" s="8">
        <f t="shared" si="265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2">
        <f t="shared" si="266"/>
        <v>41974.738576388889</v>
      </c>
      <c r="L2873" s="12">
        <f t="shared" si="267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264"/>
        <v>4.6699999999999998E-2</v>
      </c>
      <c r="R2873" s="8">
        <f t="shared" si="265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2">
        <f t="shared" si="266"/>
        <v>42115.11618055556</v>
      </c>
      <c r="L2874" s="12">
        <f t="shared" si="267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264"/>
        <v>0</v>
      </c>
      <c r="R2874" s="8" t="e">
        <f t="shared" si="265"/>
        <v>#DIV/0!</v>
      </c>
      <c r="S2874" t="str">
        <f t="shared" si="268"/>
        <v>theater</v>
      </c>
      <c r="T2874" t="str">
        <f t="shared" si="269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2">
        <f t="shared" si="266"/>
        <v>42002.817488425921</v>
      </c>
      <c r="L2875" s="12">
        <f t="shared" si="267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4"/>
        <v>0.38119999999999998</v>
      </c>
      <c r="R2875" s="8">
        <f t="shared" si="265"/>
        <v>119.125</v>
      </c>
      <c r="S2875" t="str">
        <f t="shared" si="268"/>
        <v>theater</v>
      </c>
      <c r="T2875" t="str">
        <f t="shared" si="269"/>
        <v>plays</v>
      </c>
    </row>
    <row r="2876" spans="1:20" ht="57.6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2">
        <f t="shared" si="266"/>
        <v>42722.84474537037</v>
      </c>
      <c r="L2876" s="12">
        <f t="shared" si="267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264"/>
        <v>5.4199999999999998E-2</v>
      </c>
      <c r="R2876" s="8">
        <f t="shared" si="265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2">
        <f t="shared" si="266"/>
        <v>42465.128391203703</v>
      </c>
      <c r="L2877" s="12">
        <f t="shared" si="267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264"/>
        <v>3.5E-4</v>
      </c>
      <c r="R2877" s="8">
        <f t="shared" si="265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2">
        <f t="shared" si="266"/>
        <v>42171.743969907402</v>
      </c>
      <c r="L2878" s="12">
        <f t="shared" si="267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264"/>
        <v>0</v>
      </c>
      <c r="R2878" s="8" t="e">
        <f t="shared" si="265"/>
        <v>#DIV/0!</v>
      </c>
      <c r="S2878" t="str">
        <f t="shared" si="268"/>
        <v>theater</v>
      </c>
      <c r="T2878" t="str">
        <f t="shared" si="269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2">
        <f t="shared" si="266"/>
        <v>42672.955138888894</v>
      </c>
      <c r="L2879" s="12">
        <f t="shared" si="267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264"/>
        <v>0.10833333333333334</v>
      </c>
      <c r="R2879" s="8">
        <f t="shared" si="265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2">
        <f t="shared" si="266"/>
        <v>42128.615682870368</v>
      </c>
      <c r="L2880" s="12">
        <f t="shared" si="267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264"/>
        <v>2.1000000000000001E-2</v>
      </c>
      <c r="R2880" s="8">
        <f t="shared" si="265"/>
        <v>15.75</v>
      </c>
      <c r="S2880" t="str">
        <f t="shared" si="268"/>
        <v>theater</v>
      </c>
      <c r="T2880" t="str">
        <f t="shared" si="269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2">
        <f t="shared" si="266"/>
        <v>42359.725243055553</v>
      </c>
      <c r="L2881" s="12">
        <f t="shared" si="267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264"/>
        <v>2.5892857142857141E-3</v>
      </c>
      <c r="R2881" s="8">
        <f t="shared" si="265"/>
        <v>29</v>
      </c>
      <c r="S2881" t="str">
        <f t="shared" si="268"/>
        <v>theater</v>
      </c>
      <c r="T2881" t="str">
        <f t="shared" si="269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2">
        <f t="shared" si="266"/>
        <v>42192.905694444446</v>
      </c>
      <c r="L2882" s="12">
        <f t="shared" si="267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6">
        <f t="shared" ref="Q2882:Q2945" si="270">E2882/D2882</f>
        <v>0.23333333333333334</v>
      </c>
      <c r="R2882" s="8">
        <f t="shared" ref="R2882:R2945" si="271">E2882/N2882</f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2">
        <f t="shared" ref="K2883:K2946" si="272">(J2883/86400)+DATE(1970,1,1)</f>
        <v>41916.597638888888</v>
      </c>
      <c r="L2883" s="12">
        <f t="shared" ref="L2883:L2946" si="273">(I2883/86400)+DATE(1970,1,1)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si="270"/>
        <v>0</v>
      </c>
      <c r="R2883" s="8" t="e">
        <f t="shared" si="271"/>
        <v>#DIV/0!</v>
      </c>
      <c r="S2883" t="str">
        <f t="shared" ref="S2883:S2946" si="274">LEFT(P2883,FIND("/",P2883)-1)</f>
        <v>theater</v>
      </c>
      <c r="T2883" t="str">
        <f t="shared" ref="T2883:T2946" si="275">RIGHT(P2883,LEN(P2883)-FIND("/",P2883))</f>
        <v>plays</v>
      </c>
    </row>
    <row r="2884" spans="1:20" ht="57.6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2">
        <f t="shared" si="272"/>
        <v>42461.596273148149</v>
      </c>
      <c r="L2884" s="12">
        <f t="shared" si="273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270"/>
        <v>0.33600000000000002</v>
      </c>
      <c r="R2884" s="8">
        <f t="shared" si="271"/>
        <v>63</v>
      </c>
      <c r="S2884" t="str">
        <f t="shared" si="274"/>
        <v>theater</v>
      </c>
      <c r="T2884" t="str">
        <f t="shared" si="275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2">
        <f t="shared" si="272"/>
        <v>42370.90320601852</v>
      </c>
      <c r="L2885" s="12">
        <f t="shared" si="273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270"/>
        <v>0.1908</v>
      </c>
      <c r="R2885" s="8">
        <f t="shared" si="271"/>
        <v>381.6</v>
      </c>
      <c r="S2885" t="str">
        <f t="shared" si="274"/>
        <v>theater</v>
      </c>
      <c r="T2885" t="str">
        <f t="shared" si="275"/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2">
        <f t="shared" si="272"/>
        <v>41948.727256944447</v>
      </c>
      <c r="L2886" s="12">
        <f t="shared" si="273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270"/>
        <v>4.1111111111111114E-3</v>
      </c>
      <c r="R2886" s="8">
        <f t="shared" si="271"/>
        <v>46.25</v>
      </c>
      <c r="S2886" t="str">
        <f t="shared" si="274"/>
        <v>theater</v>
      </c>
      <c r="T2886" t="str">
        <f t="shared" si="275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2">
        <f t="shared" si="272"/>
        <v>42047.07640046296</v>
      </c>
      <c r="L2887" s="12">
        <f t="shared" si="273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270"/>
        <v>0.32500000000000001</v>
      </c>
      <c r="R2887" s="8">
        <f t="shared" si="271"/>
        <v>26</v>
      </c>
      <c r="S2887" t="str">
        <f t="shared" si="274"/>
        <v>theater</v>
      </c>
      <c r="T2887" t="str">
        <f t="shared" si="275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2">
        <f t="shared" si="272"/>
        <v>42261.632916666669</v>
      </c>
      <c r="L2888" s="12">
        <f t="shared" si="273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270"/>
        <v>0.05</v>
      </c>
      <c r="R2888" s="8">
        <f t="shared" si="271"/>
        <v>10</v>
      </c>
      <c r="S2888" t="str">
        <f t="shared" si="274"/>
        <v>theater</v>
      </c>
      <c r="T2888" t="str">
        <f t="shared" si="275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2">
        <f t="shared" si="272"/>
        <v>41985.427361111113</v>
      </c>
      <c r="L2889" s="12">
        <f t="shared" si="273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270"/>
        <v>1.6666666666666668E-3</v>
      </c>
      <c r="R2889" s="8">
        <f t="shared" si="271"/>
        <v>5</v>
      </c>
      <c r="S2889" t="str">
        <f t="shared" si="274"/>
        <v>theater</v>
      </c>
      <c r="T2889" t="str">
        <f t="shared" si="275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2">
        <f t="shared" si="272"/>
        <v>41922.535185185188</v>
      </c>
      <c r="L2890" s="12">
        <f t="shared" si="273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270"/>
        <v>0</v>
      </c>
      <c r="R2890" s="8" t="e">
        <f t="shared" si="271"/>
        <v>#DIV/0!</v>
      </c>
      <c r="S2890" t="str">
        <f t="shared" si="274"/>
        <v>theater</v>
      </c>
      <c r="T2890" t="str">
        <f t="shared" si="275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2">
        <f t="shared" si="272"/>
        <v>41850.863252314812</v>
      </c>
      <c r="L2891" s="12">
        <f t="shared" si="273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270"/>
        <v>0.38066666666666665</v>
      </c>
      <c r="R2891" s="8">
        <f t="shared" si="271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2">
        <f t="shared" si="272"/>
        <v>41831.742962962962</v>
      </c>
      <c r="L2892" s="12">
        <f t="shared" si="273"/>
        <v>41860.125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270"/>
        <v>1.0500000000000001E-2</v>
      </c>
      <c r="R2892" s="8">
        <f t="shared" si="271"/>
        <v>7</v>
      </c>
      <c r="S2892" t="str">
        <f t="shared" si="274"/>
        <v>theater</v>
      </c>
      <c r="T2892" t="str">
        <f t="shared" si="275"/>
        <v>plays</v>
      </c>
    </row>
    <row r="2893" spans="1:20" ht="57.6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2">
        <f t="shared" si="272"/>
        <v>42415.883425925931</v>
      </c>
      <c r="L2893" s="12">
        <f t="shared" si="273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270"/>
        <v>2.7300000000000001E-2</v>
      </c>
      <c r="R2893" s="8">
        <f t="shared" si="271"/>
        <v>27.3</v>
      </c>
      <c r="S2893" t="str">
        <f t="shared" si="274"/>
        <v>theater</v>
      </c>
      <c r="T2893" t="str">
        <f t="shared" si="275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2">
        <f t="shared" si="272"/>
        <v>41869.714166666665</v>
      </c>
      <c r="L2894" s="12">
        <f t="shared" si="273"/>
        <v>41876.875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270"/>
        <v>9.0909090909090912E-2</v>
      </c>
      <c r="R2894" s="8">
        <f t="shared" si="271"/>
        <v>29.411764705882351</v>
      </c>
      <c r="S2894" t="str">
        <f t="shared" si="274"/>
        <v>theater</v>
      </c>
      <c r="T2894" t="str">
        <f t="shared" si="275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2">
        <f t="shared" si="272"/>
        <v>41953.773090277777</v>
      </c>
      <c r="L2895" s="12">
        <f t="shared" si="273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270"/>
        <v>5.0000000000000001E-3</v>
      </c>
      <c r="R2895" s="8">
        <f t="shared" si="271"/>
        <v>12.5</v>
      </c>
      <c r="S2895" t="str">
        <f t="shared" si="274"/>
        <v>theater</v>
      </c>
      <c r="T2895" t="str">
        <f t="shared" si="275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2">
        <f t="shared" si="272"/>
        <v>42037.986284722225</v>
      </c>
      <c r="L2896" s="12">
        <f t="shared" si="273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270"/>
        <v>0</v>
      </c>
      <c r="R2896" s="8" t="e">
        <f t="shared" si="271"/>
        <v>#DIV/0!</v>
      </c>
      <c r="S2896" t="str">
        <f t="shared" si="274"/>
        <v>theater</v>
      </c>
      <c r="T2896" t="str">
        <f t="shared" si="275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2">
        <f t="shared" si="272"/>
        <v>41811.555462962962</v>
      </c>
      <c r="L2897" s="12">
        <f t="shared" si="273"/>
        <v>41812.875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270"/>
        <v>4.5999999999999999E-2</v>
      </c>
      <c r="R2897" s="8">
        <f t="shared" si="271"/>
        <v>5.75</v>
      </c>
      <c r="S2897" t="str">
        <f t="shared" si="274"/>
        <v>theater</v>
      </c>
      <c r="T2897" t="str">
        <f t="shared" si="275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2">
        <f t="shared" si="272"/>
        <v>42701.908807870372</v>
      </c>
      <c r="L2898" s="12">
        <f t="shared" si="273"/>
        <v>42716.25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0"/>
        <v>0.20833333333333334</v>
      </c>
      <c r="R2898" s="8">
        <f t="shared" si="271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57.6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2">
        <f t="shared" si="272"/>
        <v>42258.646504629629</v>
      </c>
      <c r="L2899" s="12">
        <f t="shared" si="273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270"/>
        <v>4.583333333333333E-2</v>
      </c>
      <c r="R2899" s="8">
        <f t="shared" si="271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2">
        <f t="shared" si="272"/>
        <v>42278.664965277778</v>
      </c>
      <c r="L2900" s="12">
        <f t="shared" si="273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270"/>
        <v>4.2133333333333335E-2</v>
      </c>
      <c r="R2900" s="8">
        <f t="shared" si="271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2">
        <f t="shared" si="272"/>
        <v>42515.078217592592</v>
      </c>
      <c r="L2901" s="12">
        <f t="shared" si="273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270"/>
        <v>0</v>
      </c>
      <c r="R2901" s="8" t="e">
        <f t="shared" si="271"/>
        <v>#DIV/0!</v>
      </c>
      <c r="S2901" t="str">
        <f t="shared" si="274"/>
        <v>theater</v>
      </c>
      <c r="T2901" t="str">
        <f t="shared" si="275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2">
        <f t="shared" si="272"/>
        <v>41830.234166666669</v>
      </c>
      <c r="L2902" s="12">
        <f t="shared" si="273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270"/>
        <v>0.61909090909090914</v>
      </c>
      <c r="R2902" s="8">
        <f t="shared" si="271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2">
        <f t="shared" si="272"/>
        <v>41982.904386574075</v>
      </c>
      <c r="L2903" s="12">
        <f t="shared" si="273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270"/>
        <v>8.0000000000000002E-3</v>
      </c>
      <c r="R2903" s="8">
        <f t="shared" si="271"/>
        <v>3</v>
      </c>
      <c r="S2903" t="str">
        <f t="shared" si="274"/>
        <v>theater</v>
      </c>
      <c r="T2903" t="str">
        <f t="shared" si="275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2">
        <f t="shared" si="272"/>
        <v>42210.439768518518</v>
      </c>
      <c r="L2904" s="12">
        <f t="shared" si="273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270"/>
        <v>1.6666666666666666E-4</v>
      </c>
      <c r="R2904" s="8">
        <f t="shared" si="271"/>
        <v>25</v>
      </c>
      <c r="S2904" t="str">
        <f t="shared" si="274"/>
        <v>theater</v>
      </c>
      <c r="T2904" t="str">
        <f t="shared" si="275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2">
        <f t="shared" si="272"/>
        <v>42196.166874999995</v>
      </c>
      <c r="L2905" s="12">
        <f t="shared" si="273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270"/>
        <v>7.7999999999999996E-3</v>
      </c>
      <c r="R2905" s="8">
        <f t="shared" si="271"/>
        <v>9.75</v>
      </c>
      <c r="S2905" t="str">
        <f t="shared" si="274"/>
        <v>theater</v>
      </c>
      <c r="T2905" t="str">
        <f t="shared" si="275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2">
        <f t="shared" si="272"/>
        <v>41940.967951388891</v>
      </c>
      <c r="L2906" s="12">
        <f t="shared" si="273"/>
        <v>41952.5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270"/>
        <v>0.05</v>
      </c>
      <c r="R2906" s="8">
        <f t="shared" si="271"/>
        <v>18.75</v>
      </c>
      <c r="S2906" t="str">
        <f t="shared" si="274"/>
        <v>theater</v>
      </c>
      <c r="T2906" t="str">
        <f t="shared" si="275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2">
        <f t="shared" si="272"/>
        <v>42606.056863425925</v>
      </c>
      <c r="L2907" s="12">
        <f t="shared" si="273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270"/>
        <v>0.17771428571428571</v>
      </c>
      <c r="R2907" s="8">
        <f t="shared" si="271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2">
        <f t="shared" si="272"/>
        <v>42199.648912037039</v>
      </c>
      <c r="L2908" s="12">
        <f t="shared" si="273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270"/>
        <v>9.4166666666666662E-2</v>
      </c>
      <c r="R2908" s="8">
        <f t="shared" si="271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2">
        <f t="shared" si="272"/>
        <v>42444.877743055556</v>
      </c>
      <c r="L2909" s="12">
        <f t="shared" si="273"/>
        <v>42504.877743055556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270"/>
        <v>8.0000000000000004E-4</v>
      </c>
      <c r="R2909" s="8">
        <f t="shared" si="271"/>
        <v>1</v>
      </c>
      <c r="S2909" t="str">
        <f t="shared" si="274"/>
        <v>theater</v>
      </c>
      <c r="T2909" t="str">
        <f t="shared" si="275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2">
        <f t="shared" si="272"/>
        <v>42499.73170138889</v>
      </c>
      <c r="L2910" s="12">
        <f t="shared" si="273"/>
        <v>42529.73170138889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270"/>
        <v>2.75E-2</v>
      </c>
      <c r="R2910" s="8">
        <f t="shared" si="271"/>
        <v>52.8</v>
      </c>
      <c r="S2910" t="str">
        <f t="shared" si="274"/>
        <v>theater</v>
      </c>
      <c r="T2910" t="str">
        <f t="shared" si="275"/>
        <v>plays</v>
      </c>
    </row>
    <row r="2911" spans="1:20" ht="57.6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2">
        <f t="shared" si="272"/>
        <v>41929.266215277778</v>
      </c>
      <c r="L2911" s="12">
        <f t="shared" si="273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270"/>
        <v>1.1111111111111112E-4</v>
      </c>
      <c r="R2911" s="8">
        <f t="shared" si="271"/>
        <v>20</v>
      </c>
      <c r="S2911" t="str">
        <f t="shared" si="274"/>
        <v>theater</v>
      </c>
      <c r="T2911" t="str">
        <f t="shared" si="275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2">
        <f t="shared" si="272"/>
        <v>42107.841284722221</v>
      </c>
      <c r="L2912" s="12">
        <f t="shared" si="273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270"/>
        <v>3.3333333333333335E-5</v>
      </c>
      <c r="R2912" s="8">
        <f t="shared" si="271"/>
        <v>1</v>
      </c>
      <c r="S2912" t="str">
        <f t="shared" si="274"/>
        <v>theater</v>
      </c>
      <c r="T2912" t="str">
        <f t="shared" si="275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2">
        <f t="shared" si="272"/>
        <v>42142.768819444449</v>
      </c>
      <c r="L2913" s="12">
        <f t="shared" si="273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270"/>
        <v>0.36499999999999999</v>
      </c>
      <c r="R2913" s="8">
        <f t="shared" si="271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2">
        <f t="shared" si="272"/>
        <v>42354.131643518514</v>
      </c>
      <c r="L2914" s="12">
        <f t="shared" si="273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270"/>
        <v>0.14058171745152354</v>
      </c>
      <c r="R2914" s="8">
        <f t="shared" si="271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2">
        <f t="shared" si="272"/>
        <v>41828.922905092593</v>
      </c>
      <c r="L2915" s="12">
        <f t="shared" si="273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270"/>
        <v>2.0000000000000001E-4</v>
      </c>
      <c r="R2915" s="8">
        <f t="shared" si="271"/>
        <v>1</v>
      </c>
      <c r="S2915" t="str">
        <f t="shared" si="274"/>
        <v>theater</v>
      </c>
      <c r="T2915" t="str">
        <f t="shared" si="275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2">
        <f t="shared" si="272"/>
        <v>42017.907337962963</v>
      </c>
      <c r="L2916" s="12">
        <f t="shared" si="273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270"/>
        <v>4.0000000000000003E-5</v>
      </c>
      <c r="R2916" s="8">
        <f t="shared" si="271"/>
        <v>1</v>
      </c>
      <c r="S2916" t="str">
        <f t="shared" si="274"/>
        <v>theater</v>
      </c>
      <c r="T2916" t="str">
        <f t="shared" si="275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2">
        <f t="shared" si="272"/>
        <v>42415.398032407407</v>
      </c>
      <c r="L2917" s="12">
        <f t="shared" si="273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270"/>
        <v>0.61099999999999999</v>
      </c>
      <c r="R2917" s="8">
        <f t="shared" si="271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2">
        <f t="shared" si="272"/>
        <v>41755.476724537039</v>
      </c>
      <c r="L2918" s="12">
        <f t="shared" si="273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270"/>
        <v>7.8378378378378383E-2</v>
      </c>
      <c r="R2918" s="8">
        <f t="shared" si="271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2">
        <f t="shared" si="272"/>
        <v>42245.234340277777</v>
      </c>
      <c r="L2919" s="12">
        <f t="shared" si="273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270"/>
        <v>0.2185</v>
      </c>
      <c r="R2919" s="8">
        <f t="shared" si="271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2">
        <f t="shared" si="272"/>
        <v>42278.629710648151</v>
      </c>
      <c r="L2920" s="12">
        <f t="shared" si="273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270"/>
        <v>0.27239999999999998</v>
      </c>
      <c r="R2920" s="8">
        <f t="shared" si="271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2">
        <f t="shared" si="272"/>
        <v>41826.61954861111</v>
      </c>
      <c r="L2921" s="12">
        <f t="shared" si="273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270"/>
        <v>8.5000000000000006E-2</v>
      </c>
      <c r="R2921" s="8">
        <f t="shared" si="271"/>
        <v>8.5</v>
      </c>
      <c r="S2921" t="str">
        <f t="shared" si="274"/>
        <v>theater</v>
      </c>
      <c r="T2921" t="str">
        <f t="shared" si="275"/>
        <v>plays</v>
      </c>
    </row>
    <row r="2922" spans="1:20" ht="57.6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2">
        <f t="shared" si="272"/>
        <v>42058.792476851857</v>
      </c>
      <c r="L2922" s="12">
        <f t="shared" si="273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270"/>
        <v>0.26840000000000003</v>
      </c>
      <c r="R2922" s="8">
        <f t="shared" si="271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43.2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2">
        <f t="shared" si="272"/>
        <v>41877.886620370373</v>
      </c>
      <c r="L2923" s="12">
        <f t="shared" si="273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270"/>
        <v>1.29</v>
      </c>
      <c r="R2923" s="8">
        <f t="shared" si="271"/>
        <v>43</v>
      </c>
      <c r="S2923" t="str">
        <f t="shared" si="274"/>
        <v>theater</v>
      </c>
      <c r="T2923" t="str">
        <f t="shared" si="275"/>
        <v>musical</v>
      </c>
    </row>
    <row r="2924" spans="1:20" ht="57.6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2">
        <f t="shared" si="272"/>
        <v>42097.874155092592</v>
      </c>
      <c r="L2924" s="12">
        <f t="shared" si="273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270"/>
        <v>1</v>
      </c>
      <c r="R2924" s="8">
        <f t="shared" si="271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2">
        <f t="shared" si="272"/>
        <v>42013.15253472222</v>
      </c>
      <c r="L2925" s="12">
        <f t="shared" si="273"/>
        <v>42028.125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270"/>
        <v>1</v>
      </c>
      <c r="R2925" s="8">
        <f t="shared" si="271"/>
        <v>30</v>
      </c>
      <c r="S2925" t="str">
        <f t="shared" si="274"/>
        <v>theater</v>
      </c>
      <c r="T2925" t="str">
        <f t="shared" si="275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2">
        <f t="shared" si="272"/>
        <v>42103.556828703702</v>
      </c>
      <c r="L2926" s="12">
        <f t="shared" si="273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270"/>
        <v>1.032</v>
      </c>
      <c r="R2926" s="8">
        <f t="shared" si="271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2">
        <f t="shared" si="272"/>
        <v>41863.584120370375</v>
      </c>
      <c r="L2927" s="12">
        <f t="shared" si="273"/>
        <v>41893.584120370375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270"/>
        <v>1.0244597777777777</v>
      </c>
      <c r="R2927" s="8">
        <f t="shared" si="271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2">
        <f t="shared" si="272"/>
        <v>42044.765960648147</v>
      </c>
      <c r="L2928" s="12">
        <f t="shared" si="273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270"/>
        <v>1.25</v>
      </c>
      <c r="R2928" s="8">
        <f t="shared" si="271"/>
        <v>75</v>
      </c>
      <c r="S2928" t="str">
        <f t="shared" si="274"/>
        <v>theater</v>
      </c>
      <c r="T2928" t="str">
        <f t="shared" si="275"/>
        <v>musical</v>
      </c>
    </row>
    <row r="2929" spans="1:20" ht="57.6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2">
        <f t="shared" si="272"/>
        <v>41806.669317129628</v>
      </c>
      <c r="L2929" s="12">
        <f t="shared" si="273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270"/>
        <v>1.3083333333333333</v>
      </c>
      <c r="R2929" s="8">
        <f t="shared" si="271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2">
        <f t="shared" si="272"/>
        <v>42403.998217592598</v>
      </c>
      <c r="L2930" s="12">
        <f t="shared" si="273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270"/>
        <v>1</v>
      </c>
      <c r="R2930" s="8">
        <f t="shared" si="271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2">
        <f t="shared" si="272"/>
        <v>41754.564328703702</v>
      </c>
      <c r="L2931" s="12">
        <f t="shared" si="273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270"/>
        <v>1.02069375</v>
      </c>
      <c r="R2931" s="8">
        <f t="shared" si="271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2">
        <f t="shared" si="272"/>
        <v>42101.584074074075</v>
      </c>
      <c r="L2932" s="12">
        <f t="shared" si="273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270"/>
        <v>1.0092000000000001</v>
      </c>
      <c r="R2932" s="8">
        <f t="shared" si="271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57.6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2">
        <f t="shared" si="272"/>
        <v>41872.291238425925</v>
      </c>
      <c r="L2933" s="12">
        <f t="shared" si="273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270"/>
        <v>1.06</v>
      </c>
      <c r="R2933" s="8">
        <f t="shared" si="271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2">
        <f t="shared" si="272"/>
        <v>42025.164780092593</v>
      </c>
      <c r="L2934" s="12">
        <f t="shared" si="273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270"/>
        <v>1.0509677419354839</v>
      </c>
      <c r="R2934" s="8">
        <f t="shared" si="271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57.6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2">
        <f t="shared" si="272"/>
        <v>42495.956631944442</v>
      </c>
      <c r="L2935" s="12">
        <f t="shared" si="273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270"/>
        <v>1.0276000000000001</v>
      </c>
      <c r="R2935" s="8">
        <f t="shared" si="271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2">
        <f t="shared" si="272"/>
        <v>41775.636157407411</v>
      </c>
      <c r="L2936" s="12">
        <f t="shared" si="273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270"/>
        <v>1.08</v>
      </c>
      <c r="R2936" s="8">
        <f t="shared" si="271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2">
        <f t="shared" si="272"/>
        <v>42553.583425925928</v>
      </c>
      <c r="L2937" s="12">
        <f t="shared" si="273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270"/>
        <v>1.0088571428571429</v>
      </c>
      <c r="R2937" s="8">
        <f t="shared" si="271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2">
        <f t="shared" si="272"/>
        <v>41912.650729166664</v>
      </c>
      <c r="L2938" s="12">
        <f t="shared" si="273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270"/>
        <v>1.28</v>
      </c>
      <c r="R2938" s="8">
        <f t="shared" si="271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2">
        <f t="shared" si="272"/>
        <v>41803.457326388889</v>
      </c>
      <c r="L2939" s="12">
        <f t="shared" si="273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270"/>
        <v>1.3333333333333333</v>
      </c>
      <c r="R2939" s="8">
        <f t="shared" si="271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2">
        <f t="shared" si="272"/>
        <v>42004.703865740739</v>
      </c>
      <c r="L2940" s="12">
        <f t="shared" si="273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270"/>
        <v>1.0137499999999999</v>
      </c>
      <c r="R2940" s="8">
        <f t="shared" si="271"/>
        <v>126.71875</v>
      </c>
      <c r="S2940" t="str">
        <f t="shared" si="274"/>
        <v>theater</v>
      </c>
      <c r="T2940" t="str">
        <f t="shared" si="275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2">
        <f t="shared" si="272"/>
        <v>41845.809166666666</v>
      </c>
      <c r="L2941" s="12">
        <f t="shared" si="273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270"/>
        <v>1.0287500000000001</v>
      </c>
      <c r="R2941" s="8">
        <f t="shared" si="271"/>
        <v>329.2</v>
      </c>
      <c r="S2941" t="str">
        <f t="shared" si="274"/>
        <v>theater</v>
      </c>
      <c r="T2941" t="str">
        <f t="shared" si="275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2">
        <f t="shared" si="272"/>
        <v>41982.773356481484</v>
      </c>
      <c r="L2942" s="12">
        <f t="shared" si="273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270"/>
        <v>1.0724</v>
      </c>
      <c r="R2942" s="8">
        <f t="shared" si="271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57.6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2">
        <f t="shared" si="272"/>
        <v>42034.960127314815</v>
      </c>
      <c r="L2943" s="12">
        <f t="shared" si="273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270"/>
        <v>4.0000000000000003E-5</v>
      </c>
      <c r="R2943" s="8">
        <f t="shared" si="271"/>
        <v>1</v>
      </c>
      <c r="S2943" t="str">
        <f t="shared" si="274"/>
        <v>theater</v>
      </c>
      <c r="T2943" t="str">
        <f t="shared" si="275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2">
        <f t="shared" si="272"/>
        <v>42334.803923611107</v>
      </c>
      <c r="L2944" s="12">
        <f t="shared" si="273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270"/>
        <v>0.20424999999999999</v>
      </c>
      <c r="R2944" s="8">
        <f t="shared" si="271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2">
        <f t="shared" si="272"/>
        <v>42077.129398148143</v>
      </c>
      <c r="L2945" s="12">
        <f t="shared" si="273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270"/>
        <v>0</v>
      </c>
      <c r="R2945" s="8" t="e">
        <f t="shared" si="271"/>
        <v>#DIV/0!</v>
      </c>
      <c r="S2945" t="str">
        <f t="shared" si="274"/>
        <v>theater</v>
      </c>
      <c r="T2945" t="str">
        <f t="shared" si="275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2">
        <f t="shared" si="272"/>
        <v>42132.9143287037</v>
      </c>
      <c r="L2946" s="12">
        <f t="shared" si="273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ref="Q2946:Q3009" si="276">E2946/D2946</f>
        <v>0.01</v>
      </c>
      <c r="R2946" s="8">
        <f t="shared" ref="R2946:R3009" si="277">E2946/N2946</f>
        <v>100</v>
      </c>
      <c r="S2946" t="str">
        <f t="shared" si="274"/>
        <v>theater</v>
      </c>
      <c r="T2946" t="str">
        <f t="shared" si="275"/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2">
        <f t="shared" ref="K2947:K3010" si="278">(J2947/86400)+DATE(1970,1,1)</f>
        <v>42118.139583333337</v>
      </c>
      <c r="L2947" s="12">
        <f t="shared" ref="L2947:L3010" si="279">(I2947/86400)+DATE(1970,1,1)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si="276"/>
        <v>0</v>
      </c>
      <c r="R2947" s="8" t="e">
        <f t="shared" si="277"/>
        <v>#DIV/0!</v>
      </c>
      <c r="S2947" t="str">
        <f t="shared" ref="S2947:S3010" si="280">LEFT(P2947,FIND("/",P2947)-1)</f>
        <v>theater</v>
      </c>
      <c r="T2947" t="str">
        <f t="shared" ref="T2947:T3010" si="281">RIGHT(P2947,LEN(P2947)-FIND("/",P2947))</f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2">
        <f t="shared" si="278"/>
        <v>42567.531157407408</v>
      </c>
      <c r="L2948" s="12">
        <f t="shared" si="279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276"/>
        <v>1E-3</v>
      </c>
      <c r="R2948" s="8">
        <f t="shared" si="277"/>
        <v>1</v>
      </c>
      <c r="S2948" t="str">
        <f t="shared" si="280"/>
        <v>theater</v>
      </c>
      <c r="T2948" t="str">
        <f t="shared" si="281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2">
        <f t="shared" si="278"/>
        <v>42649.562118055561</v>
      </c>
      <c r="L2949" s="12">
        <f t="shared" si="279"/>
        <v>42698.71597222222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276"/>
        <v>4.2880000000000001E-2</v>
      </c>
      <c r="R2949" s="8">
        <f t="shared" si="277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2">
        <f t="shared" si="278"/>
        <v>42097.649224537032</v>
      </c>
      <c r="L2950" s="12">
        <f t="shared" si="279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276"/>
        <v>4.8000000000000001E-5</v>
      </c>
      <c r="R2950" s="8">
        <f t="shared" si="277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2">
        <f t="shared" si="278"/>
        <v>42297.823113425926</v>
      </c>
      <c r="L2951" s="12">
        <f t="shared" si="279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276"/>
        <v>2.5000000000000001E-2</v>
      </c>
      <c r="R2951" s="8">
        <f t="shared" si="277"/>
        <v>12.5</v>
      </c>
      <c r="S2951" t="str">
        <f t="shared" si="280"/>
        <v>theater</v>
      </c>
      <c r="T2951" t="str">
        <f t="shared" si="281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2">
        <f t="shared" si="278"/>
        <v>42362.36518518519</v>
      </c>
      <c r="L2952" s="12">
        <f t="shared" si="279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276"/>
        <v>0</v>
      </c>
      <c r="R2952" s="8" t="e">
        <f t="shared" si="277"/>
        <v>#DIV/0!</v>
      </c>
      <c r="S2952" t="str">
        <f t="shared" si="280"/>
        <v>theater</v>
      </c>
      <c r="T2952" t="str">
        <f t="shared" si="281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2">
        <f t="shared" si="278"/>
        <v>41872.802928240737</v>
      </c>
      <c r="L2953" s="12">
        <f t="shared" si="279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276"/>
        <v>2.1919999999999999E-2</v>
      </c>
      <c r="R2953" s="8">
        <f t="shared" si="277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2">
        <f t="shared" si="278"/>
        <v>42628.690266203703</v>
      </c>
      <c r="L2954" s="12">
        <f t="shared" si="279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276"/>
        <v>8.0250000000000002E-2</v>
      </c>
      <c r="R2954" s="8">
        <f t="shared" si="277"/>
        <v>200.625</v>
      </c>
      <c r="S2954" t="str">
        <f t="shared" si="280"/>
        <v>theater</v>
      </c>
      <c r="T2954" t="str">
        <f t="shared" si="281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2">
        <f t="shared" si="278"/>
        <v>42255.791909722218</v>
      </c>
      <c r="L2955" s="12">
        <f t="shared" si="279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276"/>
        <v>1.5125E-3</v>
      </c>
      <c r="R2955" s="8">
        <f t="shared" si="277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2">
        <f t="shared" si="278"/>
        <v>42790.583368055552</v>
      </c>
      <c r="L2956" s="12">
        <f t="shared" si="279"/>
        <v>42810.541701388887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276"/>
        <v>0</v>
      </c>
      <c r="R2956" s="8" t="e">
        <f t="shared" si="277"/>
        <v>#DIV/0!</v>
      </c>
      <c r="S2956" t="str">
        <f t="shared" si="280"/>
        <v>theater</v>
      </c>
      <c r="T2956" t="str">
        <f t="shared" si="281"/>
        <v>spaces</v>
      </c>
    </row>
    <row r="2957" spans="1:20" ht="43.2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2">
        <f t="shared" si="278"/>
        <v>42141.741307870368</v>
      </c>
      <c r="L2957" s="12">
        <f t="shared" si="279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276"/>
        <v>0.59583333333333333</v>
      </c>
      <c r="R2957" s="8">
        <f t="shared" si="277"/>
        <v>65</v>
      </c>
      <c r="S2957" t="str">
        <f t="shared" si="280"/>
        <v>theater</v>
      </c>
      <c r="T2957" t="str">
        <f t="shared" si="281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2">
        <f t="shared" si="278"/>
        <v>42464.958912037036</v>
      </c>
      <c r="L2958" s="12">
        <f t="shared" si="279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276"/>
        <v>0.16734177215189874</v>
      </c>
      <c r="R2958" s="8">
        <f t="shared" si="277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2">
        <f t="shared" si="278"/>
        <v>42031.011249999996</v>
      </c>
      <c r="L2959" s="12">
        <f t="shared" si="279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276"/>
        <v>1.8666666666666668E-2</v>
      </c>
      <c r="R2959" s="8">
        <f t="shared" si="277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2">
        <f t="shared" si="278"/>
        <v>42438.779131944444</v>
      </c>
      <c r="L2960" s="12">
        <f t="shared" si="279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276"/>
        <v>0</v>
      </c>
      <c r="R2960" s="8" t="e">
        <f t="shared" si="277"/>
        <v>#DIV/0!</v>
      </c>
      <c r="S2960" t="str">
        <f t="shared" si="280"/>
        <v>theater</v>
      </c>
      <c r="T2960" t="str">
        <f t="shared" si="281"/>
        <v>spaces</v>
      </c>
    </row>
    <row r="2961" spans="1:20" ht="57.6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2">
        <f t="shared" si="278"/>
        <v>42498.008391203708</v>
      </c>
      <c r="L2961" s="12">
        <f t="shared" si="279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276"/>
        <v>0</v>
      </c>
      <c r="R2961" s="8" t="e">
        <f t="shared" si="277"/>
        <v>#DIV/0!</v>
      </c>
      <c r="S2961" t="str">
        <f t="shared" si="280"/>
        <v>theater</v>
      </c>
      <c r="T2961" t="str">
        <f t="shared" si="281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2">
        <f t="shared" si="278"/>
        <v>41863.757210648146</v>
      </c>
      <c r="L2962" s="12">
        <f t="shared" si="279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276"/>
        <v>0</v>
      </c>
      <c r="R2962" s="8" t="e">
        <f t="shared" si="277"/>
        <v>#DIV/0!</v>
      </c>
      <c r="S2962" t="str">
        <f t="shared" si="280"/>
        <v>theater</v>
      </c>
      <c r="T2962" t="str">
        <f t="shared" si="281"/>
        <v>spaces</v>
      </c>
    </row>
    <row r="2963" spans="1:20" ht="57.6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2">
        <f t="shared" si="278"/>
        <v>42061.212488425925</v>
      </c>
      <c r="L2963" s="12">
        <f t="shared" si="279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276"/>
        <v>1.0962000000000001</v>
      </c>
      <c r="R2963" s="8">
        <f t="shared" si="277"/>
        <v>50.75</v>
      </c>
      <c r="S2963" t="str">
        <f t="shared" si="280"/>
        <v>theater</v>
      </c>
      <c r="T2963" t="str">
        <f t="shared" si="281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2">
        <f t="shared" si="278"/>
        <v>42036.24428240741</v>
      </c>
      <c r="L2964" s="12">
        <f t="shared" si="279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276"/>
        <v>1.218</v>
      </c>
      <c r="R2964" s="8">
        <f t="shared" si="277"/>
        <v>60.9</v>
      </c>
      <c r="S2964" t="str">
        <f t="shared" si="280"/>
        <v>theater</v>
      </c>
      <c r="T2964" t="str">
        <f t="shared" si="281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2">
        <f t="shared" si="278"/>
        <v>42157.470185185186</v>
      </c>
      <c r="L2965" s="12">
        <f t="shared" si="279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276"/>
        <v>1.0685</v>
      </c>
      <c r="R2965" s="8">
        <f t="shared" si="277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2">
        <f t="shared" si="278"/>
        <v>41827.909942129627</v>
      </c>
      <c r="L2966" s="12">
        <f t="shared" si="279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276"/>
        <v>1.0071379999999999</v>
      </c>
      <c r="R2966" s="8">
        <f t="shared" si="277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2">
        <f t="shared" si="278"/>
        <v>42162.729548611111</v>
      </c>
      <c r="L2967" s="12">
        <f t="shared" si="279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276"/>
        <v>1.0900000000000001</v>
      </c>
      <c r="R2967" s="8">
        <f t="shared" si="277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2">
        <f t="shared" si="278"/>
        <v>42233.738564814819</v>
      </c>
      <c r="L2968" s="12">
        <f t="shared" si="279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276"/>
        <v>1.1363000000000001</v>
      </c>
      <c r="R2968" s="8">
        <f t="shared" si="277"/>
        <v>88.7734375</v>
      </c>
      <c r="S2968" t="str">
        <f t="shared" si="280"/>
        <v>theater</v>
      </c>
      <c r="T2968" t="str">
        <f t="shared" si="281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2">
        <f t="shared" si="278"/>
        <v>42042.197824074072</v>
      </c>
      <c r="L2969" s="12">
        <f t="shared" si="279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276"/>
        <v>1.1392</v>
      </c>
      <c r="R2969" s="8">
        <f t="shared" si="277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2">
        <f t="shared" si="278"/>
        <v>42585.523842592593</v>
      </c>
      <c r="L2970" s="12">
        <f t="shared" si="279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276"/>
        <v>1.06</v>
      </c>
      <c r="R2970" s="8">
        <f t="shared" si="277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2">
        <f t="shared" si="278"/>
        <v>42097.786493055552</v>
      </c>
      <c r="L2971" s="12">
        <f t="shared" si="279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276"/>
        <v>1.625</v>
      </c>
      <c r="R2971" s="8">
        <f t="shared" si="277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2">
        <f t="shared" si="278"/>
        <v>41808.669571759259</v>
      </c>
      <c r="L2972" s="12">
        <f t="shared" si="279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276"/>
        <v>1.06</v>
      </c>
      <c r="R2972" s="8">
        <f t="shared" si="277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2">
        <f t="shared" si="278"/>
        <v>41852.658310185187</v>
      </c>
      <c r="L2973" s="12">
        <f t="shared" si="279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276"/>
        <v>1.0015624999999999</v>
      </c>
      <c r="R2973" s="8">
        <f t="shared" si="277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2">
        <f t="shared" si="278"/>
        <v>42694.110185185185</v>
      </c>
      <c r="L2974" s="12">
        <f t="shared" si="279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276"/>
        <v>1.0535000000000001</v>
      </c>
      <c r="R2974" s="8">
        <f t="shared" si="277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2">
        <f t="shared" si="278"/>
        <v>42341.818379629629</v>
      </c>
      <c r="L2975" s="12">
        <f t="shared" si="279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276"/>
        <v>1.748</v>
      </c>
      <c r="R2975" s="8">
        <f t="shared" si="277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2">
        <f t="shared" si="278"/>
        <v>41880.061006944445</v>
      </c>
      <c r="L2976" s="12">
        <f t="shared" si="279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276"/>
        <v>1.02</v>
      </c>
      <c r="R2976" s="8">
        <f t="shared" si="277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57.6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2">
        <f t="shared" si="278"/>
        <v>41941.683865740742</v>
      </c>
      <c r="L2977" s="12">
        <f t="shared" si="279"/>
        <v>41970.125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276"/>
        <v>1.00125</v>
      </c>
      <c r="R2977" s="8">
        <f t="shared" si="277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2">
        <f t="shared" si="278"/>
        <v>42425.730671296296</v>
      </c>
      <c r="L2978" s="12">
        <f t="shared" si="279"/>
        <v>42442.5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276"/>
        <v>1.7142857142857142</v>
      </c>
      <c r="R2978" s="8">
        <f t="shared" si="277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2">
        <f t="shared" si="278"/>
        <v>42026.88118055556</v>
      </c>
      <c r="L2979" s="12">
        <f t="shared" si="279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276"/>
        <v>1.1356666666666666</v>
      </c>
      <c r="R2979" s="8">
        <f t="shared" si="277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2">
        <f t="shared" si="278"/>
        <v>41922.640590277777</v>
      </c>
      <c r="L2980" s="12">
        <f t="shared" si="279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276"/>
        <v>1.2946666666666666</v>
      </c>
      <c r="R2980" s="8">
        <f t="shared" si="277"/>
        <v>60.6875</v>
      </c>
      <c r="S2980" t="str">
        <f t="shared" si="280"/>
        <v>theater</v>
      </c>
      <c r="T2980" t="str">
        <f t="shared" si="281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2">
        <f t="shared" si="278"/>
        <v>41993.824340277773</v>
      </c>
      <c r="L2981" s="12">
        <f t="shared" si="279"/>
        <v>42010.25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276"/>
        <v>1.014</v>
      </c>
      <c r="R2981" s="8">
        <f t="shared" si="277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2">
        <f t="shared" si="278"/>
        <v>42219.915856481486</v>
      </c>
      <c r="L2982" s="12">
        <f t="shared" si="279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276"/>
        <v>1.0916666666666666</v>
      </c>
      <c r="R2982" s="8">
        <f t="shared" si="277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2">
        <f t="shared" si="278"/>
        <v>42225.559675925921</v>
      </c>
      <c r="L2983" s="12">
        <f t="shared" si="279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276"/>
        <v>1.28925</v>
      </c>
      <c r="R2983" s="8">
        <f t="shared" si="277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3.2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2">
        <f t="shared" si="278"/>
        <v>42381.686840277776</v>
      </c>
      <c r="L2984" s="12">
        <f t="shared" si="279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276"/>
        <v>1.0206</v>
      </c>
      <c r="R2984" s="8">
        <f t="shared" si="277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2">
        <f t="shared" si="278"/>
        <v>41894.632361111115</v>
      </c>
      <c r="L2985" s="12">
        <f t="shared" si="279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276"/>
        <v>1.465395775862069</v>
      </c>
      <c r="R2985" s="8">
        <f t="shared" si="277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2">
        <f t="shared" si="278"/>
        <v>42576.278715277775</v>
      </c>
      <c r="L2986" s="12">
        <f t="shared" si="279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276"/>
        <v>1.00352</v>
      </c>
      <c r="R2986" s="8">
        <f t="shared" si="277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2">
        <f t="shared" si="278"/>
        <v>42654.973703703705</v>
      </c>
      <c r="L2987" s="12">
        <f t="shared" si="279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276"/>
        <v>1.2164999999999999</v>
      </c>
      <c r="R2987" s="8">
        <f t="shared" si="277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2">
        <f t="shared" si="278"/>
        <v>42431.500069444446</v>
      </c>
      <c r="L2988" s="12">
        <f t="shared" si="279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276"/>
        <v>1.0549999999999999</v>
      </c>
      <c r="R2988" s="8">
        <f t="shared" si="277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2">
        <f t="shared" si="278"/>
        <v>42627.307303240741</v>
      </c>
      <c r="L2989" s="12">
        <f t="shared" si="279"/>
        <v>42656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276"/>
        <v>1.1040080000000001</v>
      </c>
      <c r="R2989" s="8">
        <f t="shared" si="277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2">
        <f t="shared" si="278"/>
        <v>42511.36204861111</v>
      </c>
      <c r="L2990" s="12">
        <f t="shared" si="279"/>
        <v>42541.36204861111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276"/>
        <v>1</v>
      </c>
      <c r="R2990" s="8">
        <f t="shared" si="277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2">
        <f t="shared" si="278"/>
        <v>42337.02039351852</v>
      </c>
      <c r="L2991" s="12">
        <f t="shared" si="279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276"/>
        <v>1.76535</v>
      </c>
      <c r="R2991" s="8">
        <f t="shared" si="277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2">
        <f t="shared" si="278"/>
        <v>42341.57430555555</v>
      </c>
      <c r="L2992" s="12">
        <f t="shared" si="279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276"/>
        <v>1</v>
      </c>
      <c r="R2992" s="8">
        <f t="shared" si="277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2">
        <f t="shared" si="278"/>
        <v>42740.837152777778</v>
      </c>
      <c r="L2993" s="12">
        <f t="shared" si="279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276"/>
        <v>1.0329411764705883</v>
      </c>
      <c r="R2993" s="8">
        <f t="shared" si="277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2">
        <f t="shared" si="278"/>
        <v>42622.767476851848</v>
      </c>
      <c r="L2994" s="12">
        <f t="shared" si="279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276"/>
        <v>1.0449999999999999</v>
      </c>
      <c r="R2994" s="8">
        <f t="shared" si="277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2">
        <f t="shared" si="278"/>
        <v>42390.838738425926</v>
      </c>
      <c r="L2995" s="12">
        <f t="shared" si="279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276"/>
        <v>1.0029999999999999</v>
      </c>
      <c r="R2995" s="8">
        <f t="shared" si="277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2">
        <f t="shared" si="278"/>
        <v>41885.478842592594</v>
      </c>
      <c r="L2996" s="12">
        <f t="shared" si="279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276"/>
        <v>4.577466666666667</v>
      </c>
      <c r="R2996" s="8">
        <f t="shared" si="277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2">
        <f t="shared" si="278"/>
        <v>42724.665173611109</v>
      </c>
      <c r="L2997" s="12">
        <f t="shared" si="279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276"/>
        <v>1.0496000000000001</v>
      </c>
      <c r="R2997" s="8">
        <f t="shared" si="277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43.2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2">
        <f t="shared" si="278"/>
        <v>42090.912499999999</v>
      </c>
      <c r="L2998" s="12">
        <f t="shared" si="279"/>
        <v>42150.912499999999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276"/>
        <v>1.7194285714285715</v>
      </c>
      <c r="R2998" s="8">
        <f t="shared" si="277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2">
        <f t="shared" si="278"/>
        <v>42775.733715277776</v>
      </c>
      <c r="L2999" s="12">
        <f t="shared" si="279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276"/>
        <v>1.0373000000000001</v>
      </c>
      <c r="R2999" s="8">
        <f t="shared" si="277"/>
        <v>90.2</v>
      </c>
      <c r="S2999" t="str">
        <f t="shared" si="280"/>
        <v>theater</v>
      </c>
      <c r="T2999" t="str">
        <f t="shared" si="281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2">
        <f t="shared" si="278"/>
        <v>41778.193622685183</v>
      </c>
      <c r="L3000" s="12">
        <f t="shared" si="279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276"/>
        <v>1.0302899999999999</v>
      </c>
      <c r="R3000" s="8">
        <f t="shared" si="277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2">
        <f t="shared" si="278"/>
        <v>42780.740277777775</v>
      </c>
      <c r="L3001" s="12">
        <f t="shared" si="279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276"/>
        <v>1.1888888888888889</v>
      </c>
      <c r="R3001" s="8">
        <f t="shared" si="277"/>
        <v>80.25</v>
      </c>
      <c r="S3001" t="str">
        <f t="shared" si="280"/>
        <v>theater</v>
      </c>
      <c r="T3001" t="str">
        <f t="shared" si="281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2">
        <f t="shared" si="278"/>
        <v>42752.827199074076</v>
      </c>
      <c r="L3002" s="12">
        <f t="shared" si="279"/>
        <v>42766.75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276"/>
        <v>1</v>
      </c>
      <c r="R3002" s="8">
        <f t="shared" si="277"/>
        <v>62.5</v>
      </c>
      <c r="S3002" t="str">
        <f t="shared" si="280"/>
        <v>theater</v>
      </c>
      <c r="T3002" t="str">
        <f t="shared" si="281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2">
        <f t="shared" si="278"/>
        <v>42534.895625000005</v>
      </c>
      <c r="L3003" s="12">
        <f t="shared" si="279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276"/>
        <v>3.1869988910451896</v>
      </c>
      <c r="R3003" s="8">
        <f t="shared" si="277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2">
        <f t="shared" si="278"/>
        <v>41239.83625</v>
      </c>
      <c r="L3004" s="12">
        <f t="shared" si="279"/>
        <v>41269.83625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276"/>
        <v>1.0850614285714286</v>
      </c>
      <c r="R3004" s="8">
        <f t="shared" si="277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2">
        <f t="shared" si="278"/>
        <v>42398.849259259259</v>
      </c>
      <c r="L3005" s="12">
        <f t="shared" si="279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276"/>
        <v>1.0116666666666667</v>
      </c>
      <c r="R3005" s="8">
        <f t="shared" si="277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2">
        <f t="shared" si="278"/>
        <v>41928.881064814814</v>
      </c>
      <c r="L3006" s="12">
        <f t="shared" si="279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276"/>
        <v>1.12815</v>
      </c>
      <c r="R3006" s="8">
        <f t="shared" si="277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57.6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2">
        <f t="shared" si="278"/>
        <v>41888.674826388888</v>
      </c>
      <c r="L3007" s="12">
        <f t="shared" si="279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276"/>
        <v>1.2049622641509434</v>
      </c>
      <c r="R3007" s="8">
        <f t="shared" si="277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2">
        <f t="shared" si="278"/>
        <v>41957.756840277776</v>
      </c>
      <c r="L3008" s="12">
        <f t="shared" si="279"/>
        <v>41987.756840277776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276"/>
        <v>1.0774999999999999</v>
      </c>
      <c r="R3008" s="8">
        <f t="shared" si="277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2">
        <f t="shared" si="278"/>
        <v>42098.216238425928</v>
      </c>
      <c r="L3009" s="12">
        <f t="shared" si="279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276"/>
        <v>1.8</v>
      </c>
      <c r="R3009" s="8">
        <f t="shared" si="277"/>
        <v>54</v>
      </c>
      <c r="S3009" t="str">
        <f t="shared" si="280"/>
        <v>theater</v>
      </c>
      <c r="T3009" t="str">
        <f t="shared" si="281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2">
        <f t="shared" si="278"/>
        <v>42360.212025462963</v>
      </c>
      <c r="L3010" s="12">
        <f t="shared" si="279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ref="Q3010:Q3073" si="282">E3010/D3010</f>
        <v>1.0116666666666667</v>
      </c>
      <c r="R3010" s="8">
        <f t="shared" ref="R3010:R3073" si="283">E3010/N3010</f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57.6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2">
        <f t="shared" ref="K3011:K3074" si="284">(J3011/86400)+DATE(1970,1,1)</f>
        <v>41939.569907407407</v>
      </c>
      <c r="L3011" s="12">
        <f t="shared" ref="L3011:L3074" si="285">(I3011/86400)+DATE(1970,1,1)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6">
        <f t="shared" si="282"/>
        <v>1.19756</v>
      </c>
      <c r="R3011" s="8">
        <f t="shared" si="283"/>
        <v>233.8984375</v>
      </c>
      <c r="S3011" t="str">
        <f t="shared" ref="S3011:S3074" si="286">LEFT(P3011,FIND("/",P3011)-1)</f>
        <v>theater</v>
      </c>
      <c r="T3011" t="str">
        <f t="shared" ref="T3011:T3074" si="287">RIGHT(P3011,LEN(P3011)-FIND("/",P3011))</f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2">
        <f t="shared" si="284"/>
        <v>41996.832395833335</v>
      </c>
      <c r="L3012" s="12">
        <f t="shared" si="285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282"/>
        <v>1.58</v>
      </c>
      <c r="R3012" s="8">
        <f t="shared" si="283"/>
        <v>158</v>
      </c>
      <c r="S3012" t="str">
        <f t="shared" si="286"/>
        <v>theater</v>
      </c>
      <c r="T3012" t="str">
        <f t="shared" si="287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2">
        <f t="shared" si="284"/>
        <v>42334.468935185185</v>
      </c>
      <c r="L3013" s="12">
        <f t="shared" si="285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282"/>
        <v>1.2366666666666666</v>
      </c>
      <c r="R3013" s="8">
        <f t="shared" si="283"/>
        <v>14.84</v>
      </c>
      <c r="S3013" t="str">
        <f t="shared" si="286"/>
        <v>theater</v>
      </c>
      <c r="T3013" t="str">
        <f t="shared" si="287"/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2">
        <f t="shared" si="284"/>
        <v>42024.702893518523</v>
      </c>
      <c r="L3014" s="12">
        <f t="shared" si="285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282"/>
        <v>1.1712499999999999</v>
      </c>
      <c r="R3014" s="8">
        <f t="shared" si="283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2">
        <f t="shared" si="284"/>
        <v>42146.836215277777</v>
      </c>
      <c r="L3015" s="12">
        <f t="shared" si="285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282"/>
        <v>1.5696000000000001</v>
      </c>
      <c r="R3015" s="8">
        <f t="shared" si="283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57.6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2">
        <f t="shared" si="284"/>
        <v>41920.123611111107</v>
      </c>
      <c r="L3016" s="12">
        <f t="shared" si="285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282"/>
        <v>1.13104</v>
      </c>
      <c r="R3016" s="8">
        <f t="shared" si="283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2">
        <f t="shared" si="284"/>
        <v>41785.72729166667</v>
      </c>
      <c r="L3017" s="12">
        <f t="shared" si="285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282"/>
        <v>1.0317647058823529</v>
      </c>
      <c r="R3017" s="8">
        <f t="shared" si="283"/>
        <v>87.7</v>
      </c>
      <c r="S3017" t="str">
        <f t="shared" si="286"/>
        <v>theater</v>
      </c>
      <c r="T3017" t="str">
        <f t="shared" si="287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2">
        <f t="shared" si="284"/>
        <v>41778.548055555555</v>
      </c>
      <c r="L3018" s="12">
        <f t="shared" si="285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282"/>
        <v>1.0261176470588236</v>
      </c>
      <c r="R3018" s="8">
        <f t="shared" si="283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57.6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2">
        <f t="shared" si="284"/>
        <v>41841.850034722222</v>
      </c>
      <c r="L3019" s="12">
        <f t="shared" si="285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282"/>
        <v>1.0584090909090909</v>
      </c>
      <c r="R3019" s="8">
        <f t="shared" si="283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57.6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2">
        <f t="shared" si="284"/>
        <v>42163.298333333332</v>
      </c>
      <c r="L3020" s="12">
        <f t="shared" si="285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282"/>
        <v>1.0071428571428571</v>
      </c>
      <c r="R3020" s="8">
        <f t="shared" si="283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2">
        <f t="shared" si="284"/>
        <v>41758.833564814813</v>
      </c>
      <c r="L3021" s="12">
        <f t="shared" si="285"/>
        <v>41786.125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282"/>
        <v>1.2123333333333333</v>
      </c>
      <c r="R3021" s="8">
        <f t="shared" si="283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57.6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2">
        <f t="shared" si="284"/>
        <v>42170.846446759257</v>
      </c>
      <c r="L3022" s="12">
        <f t="shared" si="285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282"/>
        <v>1.0057142857142858</v>
      </c>
      <c r="R3022" s="8">
        <f t="shared" si="283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2">
        <f t="shared" si="284"/>
        <v>42660.618854166663</v>
      </c>
      <c r="L3023" s="12">
        <f t="shared" si="285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282"/>
        <v>1.1602222222222223</v>
      </c>
      <c r="R3023" s="8">
        <f t="shared" si="283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57.6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2">
        <f t="shared" si="284"/>
        <v>42564.95380787037</v>
      </c>
      <c r="L3024" s="12">
        <f t="shared" si="285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282"/>
        <v>1.0087999999999999</v>
      </c>
      <c r="R3024" s="8">
        <f t="shared" si="283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2">
        <f t="shared" si="284"/>
        <v>42121.675763888888</v>
      </c>
      <c r="L3025" s="12">
        <f t="shared" si="285"/>
        <v>42166.675763888888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282"/>
        <v>1.03</v>
      </c>
      <c r="R3025" s="8">
        <f t="shared" si="283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2">
        <f t="shared" si="284"/>
        <v>41158.993923611109</v>
      </c>
      <c r="L3026" s="12">
        <f t="shared" si="285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282"/>
        <v>2.4641999999999999</v>
      </c>
      <c r="R3026" s="8">
        <f t="shared" si="283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2">
        <f t="shared" si="284"/>
        <v>41761.509409722225</v>
      </c>
      <c r="L3027" s="12">
        <f t="shared" si="285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282"/>
        <v>3.0219999999999998</v>
      </c>
      <c r="R3027" s="8">
        <f t="shared" si="283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2">
        <f t="shared" si="284"/>
        <v>42783.459398148145</v>
      </c>
      <c r="L3028" s="12">
        <f t="shared" si="285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282"/>
        <v>1.4333333333333333</v>
      </c>
      <c r="R3028" s="8">
        <f t="shared" si="283"/>
        <v>51.6</v>
      </c>
      <c r="S3028" t="str">
        <f t="shared" si="286"/>
        <v>theater</v>
      </c>
      <c r="T3028" t="str">
        <f t="shared" si="287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2">
        <f t="shared" si="284"/>
        <v>42053.704293981486</v>
      </c>
      <c r="L3029" s="12">
        <f t="shared" si="285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282"/>
        <v>1.3144</v>
      </c>
      <c r="R3029" s="8">
        <f t="shared" si="283"/>
        <v>164.3</v>
      </c>
      <c r="S3029" t="str">
        <f t="shared" si="286"/>
        <v>theater</v>
      </c>
      <c r="T3029" t="str">
        <f t="shared" si="287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2">
        <f t="shared" si="284"/>
        <v>42567.264178240745</v>
      </c>
      <c r="L3030" s="12">
        <f t="shared" si="285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282"/>
        <v>1.6801999999999999</v>
      </c>
      <c r="R3030" s="8">
        <f t="shared" si="283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2">
        <f t="shared" si="284"/>
        <v>41932.708877314813</v>
      </c>
      <c r="L3031" s="12">
        <f t="shared" si="285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282"/>
        <v>1.0967666666666667</v>
      </c>
      <c r="R3031" s="8">
        <f t="shared" si="283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57.6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2">
        <f t="shared" si="284"/>
        <v>42233.747349537036</v>
      </c>
      <c r="L3032" s="12">
        <f t="shared" si="285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282"/>
        <v>1.0668571428571429</v>
      </c>
      <c r="R3032" s="8">
        <f t="shared" si="283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2">
        <f t="shared" si="284"/>
        <v>42597.882488425923</v>
      </c>
      <c r="L3033" s="12">
        <f t="shared" si="285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282"/>
        <v>1</v>
      </c>
      <c r="R3033" s="8">
        <f t="shared" si="283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2">
        <f t="shared" si="284"/>
        <v>42228.044664351852</v>
      </c>
      <c r="L3034" s="12">
        <f t="shared" si="285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282"/>
        <v>1.272</v>
      </c>
      <c r="R3034" s="8">
        <f t="shared" si="283"/>
        <v>50.88</v>
      </c>
      <c r="S3034" t="str">
        <f t="shared" si="286"/>
        <v>theater</v>
      </c>
      <c r="T3034" t="str">
        <f t="shared" si="287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2">
        <f t="shared" si="284"/>
        <v>42570.110243055555</v>
      </c>
      <c r="L3035" s="12">
        <f t="shared" si="285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282"/>
        <v>1.4653333333333334</v>
      </c>
      <c r="R3035" s="8">
        <f t="shared" si="283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2">
        <f t="shared" si="284"/>
        <v>42644.535358796296</v>
      </c>
      <c r="L3036" s="12">
        <f t="shared" si="285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282"/>
        <v>1.1253599999999999</v>
      </c>
      <c r="R3036" s="8">
        <f t="shared" si="283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2">
        <f t="shared" si="284"/>
        <v>41368.560289351852</v>
      </c>
      <c r="L3037" s="12">
        <f t="shared" si="285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282"/>
        <v>1.0878684000000001</v>
      </c>
      <c r="R3037" s="8">
        <f t="shared" si="283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2">
        <f t="shared" si="284"/>
        <v>41466.785231481481</v>
      </c>
      <c r="L3038" s="12">
        <f t="shared" si="285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282"/>
        <v>1.26732</v>
      </c>
      <c r="R3038" s="8">
        <f t="shared" si="283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2">
        <f t="shared" si="284"/>
        <v>40378.893206018518</v>
      </c>
      <c r="L3039" s="12">
        <f t="shared" si="285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282"/>
        <v>2.1320000000000001</v>
      </c>
      <c r="R3039" s="8">
        <f t="shared" si="283"/>
        <v>33.3125</v>
      </c>
      <c r="S3039" t="str">
        <f t="shared" si="286"/>
        <v>theater</v>
      </c>
      <c r="T3039" t="str">
        <f t="shared" si="287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2">
        <f t="shared" si="284"/>
        <v>42373.252280092594</v>
      </c>
      <c r="L3040" s="12">
        <f t="shared" si="285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282"/>
        <v>1.0049999999999999</v>
      </c>
      <c r="R3040" s="8">
        <f t="shared" si="283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2">
        <f t="shared" si="284"/>
        <v>41610.794421296298</v>
      </c>
      <c r="L3041" s="12">
        <f t="shared" si="285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282"/>
        <v>1.0871389999999999</v>
      </c>
      <c r="R3041" s="8">
        <f t="shared" si="283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2">
        <f t="shared" si="284"/>
        <v>42177.791909722218</v>
      </c>
      <c r="L3042" s="12">
        <f t="shared" si="285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282"/>
        <v>1.075</v>
      </c>
      <c r="R3042" s="8">
        <f t="shared" si="283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2">
        <f t="shared" si="284"/>
        <v>42359.868611111116</v>
      </c>
      <c r="L3043" s="12">
        <f t="shared" si="285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282"/>
        <v>1.1048192771084338</v>
      </c>
      <c r="R3043" s="8">
        <f t="shared" si="283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2">
        <f t="shared" si="284"/>
        <v>42253.688043981485</v>
      </c>
      <c r="L3044" s="12">
        <f t="shared" si="285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282"/>
        <v>1.28</v>
      </c>
      <c r="R3044" s="8">
        <f t="shared" si="283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2">
        <f t="shared" si="284"/>
        <v>42083.070590277777</v>
      </c>
      <c r="L3045" s="12">
        <f t="shared" si="285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282"/>
        <v>1.1000666666666667</v>
      </c>
      <c r="R3045" s="8">
        <f t="shared" si="283"/>
        <v>128.9140625</v>
      </c>
      <c r="S3045" t="str">
        <f t="shared" si="286"/>
        <v>theater</v>
      </c>
      <c r="T3045" t="str">
        <f t="shared" si="287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2">
        <f t="shared" si="284"/>
        <v>42387.7268287037</v>
      </c>
      <c r="L3046" s="12">
        <f t="shared" si="285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282"/>
        <v>1.0934166666666667</v>
      </c>
      <c r="R3046" s="8">
        <f t="shared" si="283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57.6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2">
        <f t="shared" si="284"/>
        <v>41843.155729166669</v>
      </c>
      <c r="L3047" s="12">
        <f t="shared" si="285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282"/>
        <v>1.3270650000000002</v>
      </c>
      <c r="R3047" s="8">
        <f t="shared" si="283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2">
        <f t="shared" si="284"/>
        <v>41862.803078703706</v>
      </c>
      <c r="L3048" s="12">
        <f t="shared" si="285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282"/>
        <v>1.9084810126582279</v>
      </c>
      <c r="R3048" s="8">
        <f t="shared" si="283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2">
        <f t="shared" si="284"/>
        <v>42443.989050925928</v>
      </c>
      <c r="L3049" s="12">
        <f t="shared" si="285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282"/>
        <v>1.49</v>
      </c>
      <c r="R3049" s="8">
        <f t="shared" si="283"/>
        <v>37.25</v>
      </c>
      <c r="S3049" t="str">
        <f t="shared" si="286"/>
        <v>theater</v>
      </c>
      <c r="T3049" t="str">
        <f t="shared" si="287"/>
        <v>spaces</v>
      </c>
    </row>
    <row r="3050" spans="1:20" ht="57.6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2">
        <f t="shared" si="284"/>
        <v>41975.901180555556</v>
      </c>
      <c r="L3050" s="12">
        <f t="shared" si="285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282"/>
        <v>1.6639999999999999</v>
      </c>
      <c r="R3050" s="8">
        <f t="shared" si="283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2">
        <f t="shared" si="284"/>
        <v>42139.014525462961</v>
      </c>
      <c r="L3051" s="12">
        <f t="shared" si="285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282"/>
        <v>1.0666666666666667</v>
      </c>
      <c r="R3051" s="8">
        <f t="shared" si="283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2">
        <f t="shared" si="284"/>
        <v>42465.16851851852</v>
      </c>
      <c r="L3052" s="12">
        <f t="shared" si="285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282"/>
        <v>1.06</v>
      </c>
      <c r="R3052" s="8">
        <f t="shared" si="283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2">
        <f t="shared" si="284"/>
        <v>42744.416030092594</v>
      </c>
      <c r="L3053" s="12">
        <f t="shared" si="285"/>
        <v>42774.416030092594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282"/>
        <v>0.23628571428571429</v>
      </c>
      <c r="R3053" s="8">
        <f t="shared" si="283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2">
        <f t="shared" si="284"/>
        <v>42122.670069444444</v>
      </c>
      <c r="L3054" s="12">
        <f t="shared" si="285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282"/>
        <v>1.5E-3</v>
      </c>
      <c r="R3054" s="8">
        <f t="shared" si="283"/>
        <v>37.5</v>
      </c>
      <c r="S3054" t="str">
        <f t="shared" si="286"/>
        <v>theater</v>
      </c>
      <c r="T3054" t="str">
        <f t="shared" si="287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2">
        <f t="shared" si="284"/>
        <v>41862.761724537035</v>
      </c>
      <c r="L3055" s="12">
        <f t="shared" si="285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282"/>
        <v>4.0000000000000001E-3</v>
      </c>
      <c r="R3055" s="8">
        <f t="shared" si="283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57.6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2">
        <f t="shared" si="284"/>
        <v>42027.832800925928</v>
      </c>
      <c r="L3056" s="12">
        <f t="shared" si="285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282"/>
        <v>0</v>
      </c>
      <c r="R3056" s="8" t="e">
        <f t="shared" si="283"/>
        <v>#DIV/0!</v>
      </c>
      <c r="S3056" t="str">
        <f t="shared" si="286"/>
        <v>theater</v>
      </c>
      <c r="T3056" t="str">
        <f t="shared" si="287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2">
        <f t="shared" si="284"/>
        <v>41953.95821759259</v>
      </c>
      <c r="L3057" s="12">
        <f t="shared" si="285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282"/>
        <v>5.0000000000000002E-5</v>
      </c>
      <c r="R3057" s="8">
        <f t="shared" si="283"/>
        <v>1</v>
      </c>
      <c r="S3057" t="str">
        <f t="shared" si="286"/>
        <v>theater</v>
      </c>
      <c r="T3057" t="str">
        <f t="shared" si="287"/>
        <v>spaces</v>
      </c>
    </row>
    <row r="3058" spans="1:20" ht="57.6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2">
        <f t="shared" si="284"/>
        <v>41851.636388888888</v>
      </c>
      <c r="L3058" s="12">
        <f t="shared" si="285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282"/>
        <v>0</v>
      </c>
      <c r="R3058" s="8" t="e">
        <f t="shared" si="283"/>
        <v>#DIV/0!</v>
      </c>
      <c r="S3058" t="str">
        <f t="shared" si="286"/>
        <v>theater</v>
      </c>
      <c r="T3058" t="str">
        <f t="shared" si="287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2">
        <f t="shared" si="284"/>
        <v>42433.650590277779</v>
      </c>
      <c r="L3059" s="12">
        <f t="shared" si="285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282"/>
        <v>0</v>
      </c>
      <c r="R3059" s="8" t="e">
        <f t="shared" si="283"/>
        <v>#DIV/0!</v>
      </c>
      <c r="S3059" t="str">
        <f t="shared" si="286"/>
        <v>theater</v>
      </c>
      <c r="T3059" t="str">
        <f t="shared" si="287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2">
        <f t="shared" si="284"/>
        <v>42460.374305555553</v>
      </c>
      <c r="L3060" s="12">
        <f t="shared" si="285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282"/>
        <v>1.6666666666666666E-4</v>
      </c>
      <c r="R3060" s="8">
        <f t="shared" si="283"/>
        <v>1</v>
      </c>
      <c r="S3060" t="str">
        <f t="shared" si="286"/>
        <v>theater</v>
      </c>
      <c r="T3060" t="str">
        <f t="shared" si="287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2">
        <f t="shared" si="284"/>
        <v>41829.935717592591</v>
      </c>
      <c r="L3061" s="12">
        <f t="shared" si="285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282"/>
        <v>3.0066666666666665E-2</v>
      </c>
      <c r="R3061" s="8">
        <f t="shared" si="283"/>
        <v>41</v>
      </c>
      <c r="S3061" t="str">
        <f t="shared" si="286"/>
        <v>theater</v>
      </c>
      <c r="T3061" t="str">
        <f t="shared" si="287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2">
        <f t="shared" si="284"/>
        <v>42245.274699074071</v>
      </c>
      <c r="L3062" s="12">
        <f t="shared" si="285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282"/>
        <v>1.5227272727272728E-3</v>
      </c>
      <c r="R3062" s="8">
        <f t="shared" si="283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2">
        <f t="shared" si="284"/>
        <v>41834.784120370372</v>
      </c>
      <c r="L3063" s="12">
        <f t="shared" si="285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282"/>
        <v>0</v>
      </c>
      <c r="R3063" s="8" t="e">
        <f t="shared" si="283"/>
        <v>#DIV/0!</v>
      </c>
      <c r="S3063" t="str">
        <f t="shared" si="286"/>
        <v>theater</v>
      </c>
      <c r="T3063" t="str">
        <f t="shared" si="287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2">
        <f t="shared" si="284"/>
        <v>42248.535787037035</v>
      </c>
      <c r="L3064" s="12">
        <f t="shared" si="285"/>
        <v>42277.75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282"/>
        <v>0.66839999999999999</v>
      </c>
      <c r="R3064" s="8">
        <f t="shared" si="283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2">
        <f t="shared" si="284"/>
        <v>42630.922893518524</v>
      </c>
      <c r="L3065" s="12">
        <f t="shared" si="285"/>
        <v>42665.922893518524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282"/>
        <v>0.19566666666666666</v>
      </c>
      <c r="R3065" s="8">
        <f t="shared" si="283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2">
        <f t="shared" si="284"/>
        <v>42299.130162037036</v>
      </c>
      <c r="L3066" s="12">
        <f t="shared" si="285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282"/>
        <v>0.11294666666666667</v>
      </c>
      <c r="R3066" s="8">
        <f t="shared" si="283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2">
        <f t="shared" si="284"/>
        <v>41825.055231481485</v>
      </c>
      <c r="L3067" s="12">
        <f t="shared" si="285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282"/>
        <v>4.0000000000000002E-4</v>
      </c>
      <c r="R3067" s="8">
        <f t="shared" si="283"/>
        <v>5</v>
      </c>
      <c r="S3067" t="str">
        <f t="shared" si="286"/>
        <v>theater</v>
      </c>
      <c r="T3067" t="str">
        <f t="shared" si="287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2">
        <f t="shared" si="284"/>
        <v>42531.228437500002</v>
      </c>
      <c r="L3068" s="12">
        <f t="shared" si="285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282"/>
        <v>0.11985714285714286</v>
      </c>
      <c r="R3068" s="8">
        <f t="shared" si="283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2">
        <f t="shared" si="284"/>
        <v>42226.938414351855</v>
      </c>
      <c r="L3069" s="12">
        <f t="shared" si="285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282"/>
        <v>2.5000000000000001E-2</v>
      </c>
      <c r="R3069" s="8">
        <f t="shared" si="283"/>
        <v>200</v>
      </c>
      <c r="S3069" t="str">
        <f t="shared" si="286"/>
        <v>theater</v>
      </c>
      <c r="T3069" t="str">
        <f t="shared" si="287"/>
        <v>spaces</v>
      </c>
    </row>
    <row r="3070" spans="1:20" ht="57.6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2">
        <f t="shared" si="284"/>
        <v>42263.691574074073</v>
      </c>
      <c r="L3070" s="12">
        <f t="shared" si="285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282"/>
        <v>6.9999999999999999E-4</v>
      </c>
      <c r="R3070" s="8">
        <f t="shared" si="283"/>
        <v>87.5</v>
      </c>
      <c r="S3070" t="str">
        <f t="shared" si="286"/>
        <v>theater</v>
      </c>
      <c r="T3070" t="str">
        <f t="shared" si="287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2">
        <f t="shared" si="284"/>
        <v>41957.833726851852</v>
      </c>
      <c r="L3071" s="12">
        <f t="shared" si="285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282"/>
        <v>0.14099999999999999</v>
      </c>
      <c r="R3071" s="8">
        <f t="shared" si="283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2">
        <f t="shared" si="284"/>
        <v>42690.733437499999</v>
      </c>
      <c r="L3072" s="12">
        <f t="shared" si="285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282"/>
        <v>3.3399999999999999E-2</v>
      </c>
      <c r="R3072" s="8">
        <f t="shared" si="283"/>
        <v>20.875</v>
      </c>
      <c r="S3072" t="str">
        <f t="shared" si="286"/>
        <v>theater</v>
      </c>
      <c r="T3072" t="str">
        <f t="shared" si="287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2">
        <f t="shared" si="284"/>
        <v>42097.732418981483</v>
      </c>
      <c r="L3073" s="12">
        <f t="shared" si="285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282"/>
        <v>0.59775</v>
      </c>
      <c r="R3073" s="8">
        <f t="shared" si="283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57.6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2">
        <f t="shared" si="284"/>
        <v>42658.690532407403</v>
      </c>
      <c r="L3074" s="12">
        <f t="shared" si="285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6">
        <f t="shared" ref="Q3074:Q3137" si="288">E3074/D3074</f>
        <v>1.6666666666666666E-4</v>
      </c>
      <c r="R3074" s="8">
        <f t="shared" ref="R3074:R3137" si="289">E3074/N3074</f>
        <v>1</v>
      </c>
      <c r="S3074" t="str">
        <f t="shared" si="286"/>
        <v>theater</v>
      </c>
      <c r="T3074" t="str">
        <f t="shared" si="287"/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2">
        <f t="shared" ref="K3075:K3138" si="290">(J3075/86400)+DATE(1970,1,1)</f>
        <v>42111.684027777781</v>
      </c>
      <c r="L3075" s="12">
        <f t="shared" ref="L3075:L3138" si="291">(I3075/86400)+DATE(1970,1,1)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6">
        <f t="shared" si="288"/>
        <v>2.3035714285714285E-4</v>
      </c>
      <c r="R3075" s="8">
        <f t="shared" si="289"/>
        <v>92.142857142857139</v>
      </c>
      <c r="S3075" t="str">
        <f t="shared" ref="S3075:S3138" si="292">LEFT(P3075,FIND("/",P3075)-1)</f>
        <v>theater</v>
      </c>
      <c r="T3075" t="str">
        <f t="shared" ref="T3075:T3138" si="293">RIGHT(P3075,LEN(P3075)-FIND("/",P3075))</f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2">
        <f t="shared" si="290"/>
        <v>42409.571284722224</v>
      </c>
      <c r="L3076" s="12">
        <f t="shared" si="291"/>
        <v>42439.571284722224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288"/>
        <v>8.8000000000000003E-4</v>
      </c>
      <c r="R3076" s="8">
        <f t="shared" si="289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2">
        <f t="shared" si="290"/>
        <v>42551.102314814816</v>
      </c>
      <c r="L3077" s="12">
        <f t="shared" si="291"/>
        <v>42601.102314814816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288"/>
        <v>8.6400000000000005E-2</v>
      </c>
      <c r="R3077" s="8">
        <f t="shared" si="289"/>
        <v>64.8</v>
      </c>
      <c r="S3077" t="str">
        <f t="shared" si="292"/>
        <v>theater</v>
      </c>
      <c r="T3077" t="str">
        <f t="shared" si="293"/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2">
        <f t="shared" si="290"/>
        <v>42226.651886574073</v>
      </c>
      <c r="L3078" s="12">
        <f t="shared" si="291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288"/>
        <v>0.15060000000000001</v>
      </c>
      <c r="R3078" s="8">
        <f t="shared" si="289"/>
        <v>30.12</v>
      </c>
      <c r="S3078" t="str">
        <f t="shared" si="292"/>
        <v>theater</v>
      </c>
      <c r="T3078" t="str">
        <f t="shared" si="293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2">
        <f t="shared" si="290"/>
        <v>42766.956921296296</v>
      </c>
      <c r="L3079" s="12">
        <f t="shared" si="291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288"/>
        <v>4.7727272727272731E-3</v>
      </c>
      <c r="R3079" s="8">
        <f t="shared" si="289"/>
        <v>52.5</v>
      </c>
      <c r="S3079" t="str">
        <f t="shared" si="292"/>
        <v>theater</v>
      </c>
      <c r="T3079" t="str">
        <f t="shared" si="293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2">
        <f t="shared" si="290"/>
        <v>42031.138831018514</v>
      </c>
      <c r="L3080" s="12">
        <f t="shared" si="291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288"/>
        <v>1.1833333333333333E-3</v>
      </c>
      <c r="R3080" s="8">
        <f t="shared" si="289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2">
        <f t="shared" si="290"/>
        <v>42055.713368055556</v>
      </c>
      <c r="L3081" s="12">
        <f t="shared" si="291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288"/>
        <v>8.4173998587352451E-3</v>
      </c>
      <c r="R3081" s="8">
        <f t="shared" si="289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2">
        <f t="shared" si="290"/>
        <v>41940.028287037036</v>
      </c>
      <c r="L3082" s="12">
        <f t="shared" si="291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288"/>
        <v>1.8799999999999999E-4</v>
      </c>
      <c r="R3082" s="8">
        <f t="shared" si="289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2">
        <f t="shared" si="290"/>
        <v>42237.181608796294</v>
      </c>
      <c r="L3083" s="12">
        <f t="shared" si="291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288"/>
        <v>2.1029999999999998E-3</v>
      </c>
      <c r="R3083" s="8">
        <f t="shared" si="289"/>
        <v>420.6</v>
      </c>
      <c r="S3083" t="str">
        <f t="shared" si="292"/>
        <v>theater</v>
      </c>
      <c r="T3083" t="str">
        <f t="shared" si="293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2">
        <f t="shared" si="290"/>
        <v>42293.922986111109</v>
      </c>
      <c r="L3084" s="12">
        <f t="shared" si="291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288"/>
        <v>0</v>
      </c>
      <c r="R3084" s="8" t="e">
        <f t="shared" si="289"/>
        <v>#DIV/0!</v>
      </c>
      <c r="S3084" t="str">
        <f t="shared" si="292"/>
        <v>theater</v>
      </c>
      <c r="T3084" t="str">
        <f t="shared" si="293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2">
        <f t="shared" si="290"/>
        <v>41853.563402777778</v>
      </c>
      <c r="L3085" s="12">
        <f t="shared" si="291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288"/>
        <v>2.8E-3</v>
      </c>
      <c r="R3085" s="8">
        <f t="shared" si="289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2">
        <f t="shared" si="290"/>
        <v>42100.723738425921</v>
      </c>
      <c r="L3086" s="12">
        <f t="shared" si="291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288"/>
        <v>0.11579206701157921</v>
      </c>
      <c r="R3086" s="8">
        <f t="shared" si="289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2">
        <f t="shared" si="290"/>
        <v>42246.883784722224</v>
      </c>
      <c r="L3087" s="12">
        <f t="shared" si="291"/>
        <v>42276.883784722224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288"/>
        <v>2.4400000000000002E-2</v>
      </c>
      <c r="R3087" s="8">
        <f t="shared" si="289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57.6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2">
        <f t="shared" si="290"/>
        <v>42173.67082175926</v>
      </c>
      <c r="L3088" s="12">
        <f t="shared" si="291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288"/>
        <v>2.5000000000000001E-3</v>
      </c>
      <c r="R3088" s="8">
        <f t="shared" si="289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2">
        <f t="shared" si="290"/>
        <v>42665.150347222225</v>
      </c>
      <c r="L3089" s="12">
        <f t="shared" si="291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288"/>
        <v>6.2500000000000003E-3</v>
      </c>
      <c r="R3089" s="8">
        <f t="shared" si="289"/>
        <v>62.5</v>
      </c>
      <c r="S3089" t="str">
        <f t="shared" si="292"/>
        <v>theater</v>
      </c>
      <c r="T3089" t="str">
        <f t="shared" si="293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2">
        <f t="shared" si="290"/>
        <v>41981.57230324074</v>
      </c>
      <c r="L3090" s="12">
        <f t="shared" si="291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288"/>
        <v>1.9384615384615384E-3</v>
      </c>
      <c r="R3090" s="8">
        <f t="shared" si="289"/>
        <v>42</v>
      </c>
      <c r="S3090" t="str">
        <f t="shared" si="292"/>
        <v>theater</v>
      </c>
      <c r="T3090" t="str">
        <f t="shared" si="293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2">
        <f t="shared" si="290"/>
        <v>42528.542627314819</v>
      </c>
      <c r="L3091" s="12">
        <f t="shared" si="291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288"/>
        <v>0.23416000000000001</v>
      </c>
      <c r="R3091" s="8">
        <f t="shared" si="289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57.6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2">
        <f t="shared" si="290"/>
        <v>42065.818807870368</v>
      </c>
      <c r="L3092" s="12">
        <f t="shared" si="291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288"/>
        <v>5.080888888888889E-2</v>
      </c>
      <c r="R3092" s="8">
        <f t="shared" si="289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2">
        <f t="shared" si="290"/>
        <v>42566.948414351849</v>
      </c>
      <c r="L3093" s="12">
        <f t="shared" si="291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288"/>
        <v>0.15920000000000001</v>
      </c>
      <c r="R3093" s="8">
        <f t="shared" si="289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2">
        <f t="shared" si="290"/>
        <v>42255.619351851856</v>
      </c>
      <c r="L3094" s="12">
        <f t="shared" si="291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288"/>
        <v>1.1831900000000001E-2</v>
      </c>
      <c r="R3094" s="8">
        <f t="shared" si="289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2">
        <f t="shared" si="290"/>
        <v>41760.909039351856</v>
      </c>
      <c r="L3095" s="12">
        <f t="shared" si="291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288"/>
        <v>0.22750000000000001</v>
      </c>
      <c r="R3095" s="8">
        <f t="shared" si="289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2">
        <f t="shared" si="290"/>
        <v>42207.795787037037</v>
      </c>
      <c r="L3096" s="12">
        <f t="shared" si="291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288"/>
        <v>2.5000000000000001E-4</v>
      </c>
      <c r="R3096" s="8">
        <f t="shared" si="289"/>
        <v>25</v>
      </c>
      <c r="S3096" t="str">
        <f t="shared" si="292"/>
        <v>theater</v>
      </c>
      <c r="T3096" t="str">
        <f t="shared" si="293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2">
        <f t="shared" si="290"/>
        <v>42523.025231481486</v>
      </c>
      <c r="L3097" s="12">
        <f t="shared" si="291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288"/>
        <v>3.351206434316354E-3</v>
      </c>
      <c r="R3097" s="8">
        <f t="shared" si="289"/>
        <v>50</v>
      </c>
      <c r="S3097" t="str">
        <f t="shared" si="292"/>
        <v>theater</v>
      </c>
      <c r="T3097" t="str">
        <f t="shared" si="293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2">
        <f t="shared" si="290"/>
        <v>42114.825532407413</v>
      </c>
      <c r="L3098" s="12">
        <f t="shared" si="291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288"/>
        <v>3.9750000000000001E-2</v>
      </c>
      <c r="R3098" s="8">
        <f t="shared" si="289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2">
        <f t="shared" si="290"/>
        <v>42629.503483796296</v>
      </c>
      <c r="L3099" s="12">
        <f t="shared" si="291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288"/>
        <v>0.17150000000000001</v>
      </c>
      <c r="R3099" s="8">
        <f t="shared" si="289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57.6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2">
        <f t="shared" si="290"/>
        <v>42359.792233796295</v>
      </c>
      <c r="L3100" s="12">
        <f t="shared" si="291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288"/>
        <v>3.608004104669061E-2</v>
      </c>
      <c r="R3100" s="8">
        <f t="shared" si="289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2">
        <f t="shared" si="290"/>
        <v>42382.189710648148</v>
      </c>
      <c r="L3101" s="12">
        <f t="shared" si="291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288"/>
        <v>0.13900000000000001</v>
      </c>
      <c r="R3101" s="8">
        <f t="shared" si="289"/>
        <v>55.6</v>
      </c>
      <c r="S3101" t="str">
        <f t="shared" si="292"/>
        <v>theater</v>
      </c>
      <c r="T3101" t="str">
        <f t="shared" si="293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2">
        <f t="shared" si="290"/>
        <v>41902.622395833336</v>
      </c>
      <c r="L3102" s="12">
        <f t="shared" si="291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288"/>
        <v>0.15225</v>
      </c>
      <c r="R3102" s="8">
        <f t="shared" si="289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2">
        <f t="shared" si="290"/>
        <v>42171.383530092593</v>
      </c>
      <c r="L3103" s="12">
        <f t="shared" si="291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288"/>
        <v>0.12</v>
      </c>
      <c r="R3103" s="8">
        <f t="shared" si="289"/>
        <v>25</v>
      </c>
      <c r="S3103" t="str">
        <f t="shared" si="292"/>
        <v>theater</v>
      </c>
      <c r="T3103" t="str">
        <f t="shared" si="293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2">
        <f t="shared" si="290"/>
        <v>42555.340486111112</v>
      </c>
      <c r="L3104" s="12">
        <f t="shared" si="291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288"/>
        <v>0.391125</v>
      </c>
      <c r="R3104" s="8">
        <f t="shared" si="289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2">
        <f t="shared" si="290"/>
        <v>42107.156319444446</v>
      </c>
      <c r="L3105" s="12">
        <f t="shared" si="291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288"/>
        <v>2.6829268292682929E-3</v>
      </c>
      <c r="R3105" s="8">
        <f t="shared" si="289"/>
        <v>5.5</v>
      </c>
      <c r="S3105" t="str">
        <f t="shared" si="292"/>
        <v>theater</v>
      </c>
      <c r="T3105" t="str">
        <f t="shared" si="293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2">
        <f t="shared" si="290"/>
        <v>42006.908692129626</v>
      </c>
      <c r="L3106" s="12">
        <f t="shared" si="291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288"/>
        <v>0.29625000000000001</v>
      </c>
      <c r="R3106" s="8">
        <f t="shared" si="289"/>
        <v>237</v>
      </c>
      <c r="S3106" t="str">
        <f t="shared" si="292"/>
        <v>theater</v>
      </c>
      <c r="T3106" t="str">
        <f t="shared" si="293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2">
        <f t="shared" si="290"/>
        <v>41876.718935185185</v>
      </c>
      <c r="L3107" s="12">
        <f t="shared" si="291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288"/>
        <v>0.4236099230111206</v>
      </c>
      <c r="R3107" s="8">
        <f t="shared" si="289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2">
        <f t="shared" si="290"/>
        <v>42241.429120370369</v>
      </c>
      <c r="L3108" s="12">
        <f t="shared" si="291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288"/>
        <v>4.1000000000000002E-2</v>
      </c>
      <c r="R3108" s="8">
        <f t="shared" si="289"/>
        <v>10.25</v>
      </c>
      <c r="S3108" t="str">
        <f t="shared" si="292"/>
        <v>theater</v>
      </c>
      <c r="T3108" t="str">
        <f t="shared" si="293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2">
        <f t="shared" si="290"/>
        <v>42128.814247685186</v>
      </c>
      <c r="L3109" s="12">
        <f t="shared" si="291"/>
        <v>42135.814247685186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288"/>
        <v>0.197625</v>
      </c>
      <c r="R3109" s="8">
        <f t="shared" si="289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2">
        <f t="shared" si="290"/>
        <v>42062.680486111116</v>
      </c>
      <c r="L3110" s="12">
        <f t="shared" si="291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288"/>
        <v>5.1999999999999995E-4</v>
      </c>
      <c r="R3110" s="8">
        <f t="shared" si="289"/>
        <v>13</v>
      </c>
      <c r="S3110" t="str">
        <f t="shared" si="292"/>
        <v>theater</v>
      </c>
      <c r="T3110" t="str">
        <f t="shared" si="293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2">
        <f t="shared" si="290"/>
        <v>41844.125115740739</v>
      </c>
      <c r="L3111" s="12">
        <f t="shared" si="291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288"/>
        <v>0.25030188679245285</v>
      </c>
      <c r="R3111" s="8">
        <f t="shared" si="289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2">
        <f t="shared" si="290"/>
        <v>42745.031469907408</v>
      </c>
      <c r="L3112" s="12">
        <f t="shared" si="291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288"/>
        <v>4.0000000000000002E-4</v>
      </c>
      <c r="R3112" s="8">
        <f t="shared" si="289"/>
        <v>10</v>
      </c>
      <c r="S3112" t="str">
        <f t="shared" si="292"/>
        <v>theater</v>
      </c>
      <c r="T3112" t="str">
        <f t="shared" si="293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2">
        <f t="shared" si="290"/>
        <v>41885.595138888893</v>
      </c>
      <c r="L3113" s="12">
        <f t="shared" si="291"/>
        <v>41916.595138888893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288"/>
        <v>0.26640000000000003</v>
      </c>
      <c r="R3113" s="8">
        <f t="shared" si="289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2">
        <f t="shared" si="290"/>
        <v>42615.121921296297</v>
      </c>
      <c r="L3114" s="12">
        <f t="shared" si="291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288"/>
        <v>4.7363636363636365E-2</v>
      </c>
      <c r="R3114" s="8">
        <f t="shared" si="289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2">
        <f t="shared" si="290"/>
        <v>42081.731273148151</v>
      </c>
      <c r="L3115" s="12">
        <f t="shared" si="291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288"/>
        <v>4.2435339894712751E-2</v>
      </c>
      <c r="R3115" s="8">
        <f t="shared" si="289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2">
        <f t="shared" si="290"/>
        <v>41843.632523148146</v>
      </c>
      <c r="L3116" s="12">
        <f t="shared" si="291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288"/>
        <v>0</v>
      </c>
      <c r="R3116" s="8" t="e">
        <f t="shared" si="289"/>
        <v>#DIV/0!</v>
      </c>
      <c r="S3116" t="str">
        <f t="shared" si="292"/>
        <v>theater</v>
      </c>
      <c r="T3116" t="str">
        <f t="shared" si="293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2">
        <f t="shared" si="290"/>
        <v>42496.447071759263</v>
      </c>
      <c r="L3117" s="12">
        <f t="shared" si="291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288"/>
        <v>0.03</v>
      </c>
      <c r="R3117" s="8">
        <f t="shared" si="289"/>
        <v>300</v>
      </c>
      <c r="S3117" t="str">
        <f t="shared" si="292"/>
        <v>theater</v>
      </c>
      <c r="T3117" t="str">
        <f t="shared" si="293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2">
        <f t="shared" si="290"/>
        <v>42081.515335648146</v>
      </c>
      <c r="L3118" s="12">
        <f t="shared" si="291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288"/>
        <v>0.57333333333333336</v>
      </c>
      <c r="R3118" s="8">
        <f t="shared" si="289"/>
        <v>43</v>
      </c>
      <c r="S3118" t="str">
        <f t="shared" si="292"/>
        <v>theater</v>
      </c>
      <c r="T3118" t="str">
        <f t="shared" si="293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2">
        <f t="shared" si="290"/>
        <v>42509.374537037038</v>
      </c>
      <c r="L3119" s="12">
        <f t="shared" si="291"/>
        <v>42517.55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288"/>
        <v>1E-3</v>
      </c>
      <c r="R3119" s="8">
        <f t="shared" si="289"/>
        <v>1</v>
      </c>
      <c r="S3119" t="str">
        <f t="shared" si="292"/>
        <v>theater</v>
      </c>
      <c r="T3119" t="str">
        <f t="shared" si="293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2">
        <f t="shared" si="290"/>
        <v>42534.649571759262</v>
      </c>
      <c r="L3120" s="12">
        <f t="shared" si="291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288"/>
        <v>3.0999999999999999E-3</v>
      </c>
      <c r="R3120" s="8">
        <f t="shared" si="289"/>
        <v>775</v>
      </c>
      <c r="S3120" t="str">
        <f t="shared" si="292"/>
        <v>theater</v>
      </c>
      <c r="T3120" t="str">
        <f t="shared" si="293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2">
        <f t="shared" si="290"/>
        <v>42060.04550925926</v>
      </c>
      <c r="L3121" s="12">
        <f t="shared" si="291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288"/>
        <v>5.0000000000000001E-4</v>
      </c>
      <c r="R3121" s="8">
        <f t="shared" si="289"/>
        <v>5</v>
      </c>
      <c r="S3121" t="str">
        <f t="shared" si="292"/>
        <v>theater</v>
      </c>
      <c r="T3121" t="str">
        <f t="shared" si="293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2">
        <f t="shared" si="290"/>
        <v>42435.942083333328</v>
      </c>
      <c r="L3122" s="12">
        <f t="shared" si="291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288"/>
        <v>9.8461538461538464E-5</v>
      </c>
      <c r="R3122" s="8">
        <f t="shared" si="289"/>
        <v>12.8</v>
      </c>
      <c r="S3122" t="str">
        <f t="shared" si="292"/>
        <v>theater</v>
      </c>
      <c r="T3122" t="str">
        <f t="shared" si="293"/>
        <v>spaces</v>
      </c>
    </row>
    <row r="3123" spans="1:20" ht="43.2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2">
        <f t="shared" si="290"/>
        <v>41848.679803240739</v>
      </c>
      <c r="L3123" s="12">
        <f t="shared" si="291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288"/>
        <v>6.6666666666666671E-3</v>
      </c>
      <c r="R3123" s="8">
        <f t="shared" si="289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2">
        <f t="shared" si="290"/>
        <v>42678.932083333333</v>
      </c>
      <c r="L3124" s="12">
        <f t="shared" si="291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288"/>
        <v>0.58291457286432158</v>
      </c>
      <c r="R3124" s="8">
        <f t="shared" si="289"/>
        <v>58</v>
      </c>
      <c r="S3124" t="str">
        <f t="shared" si="292"/>
        <v>theater</v>
      </c>
      <c r="T3124" t="str">
        <f t="shared" si="293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2">
        <f t="shared" si="290"/>
        <v>42530.993032407408</v>
      </c>
      <c r="L3125" s="12">
        <f t="shared" si="291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288"/>
        <v>0.68153600000000003</v>
      </c>
      <c r="R3125" s="8">
        <f t="shared" si="289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2">
        <f t="shared" si="290"/>
        <v>41977.780104166668</v>
      </c>
      <c r="L3126" s="12">
        <f t="shared" si="291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288"/>
        <v>3.2499999999999997E-5</v>
      </c>
      <c r="R3126" s="8">
        <f t="shared" si="289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2">
        <f t="shared" si="290"/>
        <v>42346.20685185185</v>
      </c>
      <c r="L3127" s="12">
        <f t="shared" si="291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288"/>
        <v>0</v>
      </c>
      <c r="R3127" s="8" t="e">
        <f t="shared" si="289"/>
        <v>#DIV/0!</v>
      </c>
      <c r="S3127" t="str">
        <f t="shared" si="292"/>
        <v>theater</v>
      </c>
      <c r="T3127" t="str">
        <f t="shared" si="293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2">
        <f t="shared" si="290"/>
        <v>42427.018078703702</v>
      </c>
      <c r="L3128" s="12">
        <f t="shared" si="291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288"/>
        <v>4.1599999999999998E-2</v>
      </c>
      <c r="R3128" s="8">
        <f t="shared" si="289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2">
        <f t="shared" si="290"/>
        <v>42034.856817129628</v>
      </c>
      <c r="L3129" s="12">
        <f t="shared" si="291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288"/>
        <v>0</v>
      </c>
      <c r="R3129" s="8" t="e">
        <f t="shared" si="289"/>
        <v>#DIV/0!</v>
      </c>
      <c r="S3129" t="str">
        <f t="shared" si="292"/>
        <v>theater</v>
      </c>
      <c r="T3129" t="str">
        <f t="shared" si="293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2">
        <f t="shared" si="290"/>
        <v>42780.825706018513</v>
      </c>
      <c r="L3130" s="12">
        <f t="shared" si="291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288"/>
        <v>1.0860666666666667</v>
      </c>
      <c r="R3130" s="8">
        <f t="shared" si="289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57.6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2">
        <f t="shared" si="290"/>
        <v>42803.842812499999</v>
      </c>
      <c r="L3131" s="12">
        <f t="shared" si="291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288"/>
        <v>8.0000000000000002E-3</v>
      </c>
      <c r="R3131" s="8">
        <f t="shared" si="289"/>
        <v>10</v>
      </c>
      <c r="S3131" t="str">
        <f t="shared" si="292"/>
        <v>theater</v>
      </c>
      <c r="T3131" t="str">
        <f t="shared" si="293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2">
        <f t="shared" si="290"/>
        <v>42808.640231481477</v>
      </c>
      <c r="L3132" s="12">
        <f t="shared" si="291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288"/>
        <v>3.7499999999999999E-2</v>
      </c>
      <c r="R3132" s="8">
        <f t="shared" si="289"/>
        <v>93.75</v>
      </c>
      <c r="S3132" t="str">
        <f t="shared" si="292"/>
        <v>theater</v>
      </c>
      <c r="T3132" t="str">
        <f t="shared" si="293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2">
        <f t="shared" si="290"/>
        <v>42803.579224537039</v>
      </c>
      <c r="L3133" s="12">
        <f t="shared" si="291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288"/>
        <v>0.15731707317073171</v>
      </c>
      <c r="R3133" s="8">
        <f t="shared" si="289"/>
        <v>53.75</v>
      </c>
      <c r="S3133" t="str">
        <f t="shared" si="292"/>
        <v>theater</v>
      </c>
      <c r="T3133" t="str">
        <f t="shared" si="293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2">
        <f t="shared" si="290"/>
        <v>42786.350231481483</v>
      </c>
      <c r="L3134" s="12">
        <f t="shared" si="291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288"/>
        <v>3.3333333333333332E-4</v>
      </c>
      <c r="R3134" s="8">
        <f t="shared" si="289"/>
        <v>10</v>
      </c>
      <c r="S3134" t="str">
        <f t="shared" si="292"/>
        <v>theater</v>
      </c>
      <c r="T3134" t="str">
        <f t="shared" si="293"/>
        <v>plays</v>
      </c>
    </row>
    <row r="3135" spans="1:20" ht="57.6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2">
        <f t="shared" si="290"/>
        <v>42788.565208333333</v>
      </c>
      <c r="L3135" s="12">
        <f t="shared" si="291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288"/>
        <v>1.08</v>
      </c>
      <c r="R3135" s="8">
        <f t="shared" si="289"/>
        <v>33.75</v>
      </c>
      <c r="S3135" t="str">
        <f t="shared" si="292"/>
        <v>theater</v>
      </c>
      <c r="T3135" t="str">
        <f t="shared" si="293"/>
        <v>plays</v>
      </c>
    </row>
    <row r="3136" spans="1:20" ht="57.6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2">
        <f t="shared" si="290"/>
        <v>42800.720127314809</v>
      </c>
      <c r="L3136" s="12">
        <f t="shared" si="291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288"/>
        <v>0.22500000000000001</v>
      </c>
      <c r="R3136" s="8">
        <f t="shared" si="289"/>
        <v>18.75</v>
      </c>
      <c r="S3136" t="str">
        <f t="shared" si="292"/>
        <v>theater</v>
      </c>
      <c r="T3136" t="str">
        <f t="shared" si="293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2">
        <f t="shared" si="290"/>
        <v>42807.151863425926</v>
      </c>
      <c r="L3137" s="12">
        <f t="shared" si="291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288"/>
        <v>0.20849420849420849</v>
      </c>
      <c r="R3137" s="8">
        <f t="shared" si="289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2">
        <f t="shared" si="290"/>
        <v>42789.462430555555</v>
      </c>
      <c r="L3138" s="12">
        <f t="shared" si="291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6">
        <f t="shared" ref="Q3138:Q3201" si="294">E3138/D3138</f>
        <v>1.278</v>
      </c>
      <c r="R3138" s="8">
        <f t="shared" ref="R3138:R3201" si="295">E3138/N3138</f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43.2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2">
        <f t="shared" ref="K3139:K3202" si="296">(J3139/86400)+DATE(1970,1,1)</f>
        <v>42807.885057870371</v>
      </c>
      <c r="L3139" s="12">
        <f t="shared" ref="L3139:L3202" si="297">(I3139/86400)+DATE(1970,1,1)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6">
        <f t="shared" si="294"/>
        <v>3.3333333333333333E-2</v>
      </c>
      <c r="R3139" s="8">
        <f t="shared" si="295"/>
        <v>50</v>
      </c>
      <c r="S3139" t="str">
        <f t="shared" ref="S3139:S3202" si="298">LEFT(P3139,FIND("/",P3139)-1)</f>
        <v>theater</v>
      </c>
      <c r="T3139" t="str">
        <f t="shared" ref="T3139:T3202" si="299">RIGHT(P3139,LEN(P3139)-FIND("/",P3139))</f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2">
        <f t="shared" si="296"/>
        <v>42809.645914351851</v>
      </c>
      <c r="L3140" s="12">
        <f t="shared" si="297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294"/>
        <v>0</v>
      </c>
      <c r="R3140" s="8" t="e">
        <f t="shared" si="295"/>
        <v>#DIV/0!</v>
      </c>
      <c r="S3140" t="str">
        <f t="shared" si="298"/>
        <v>theater</v>
      </c>
      <c r="T3140" t="str">
        <f t="shared" si="299"/>
        <v>plays</v>
      </c>
    </row>
    <row r="3141" spans="1:20" ht="57.6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2">
        <f t="shared" si="296"/>
        <v>42785.270370370374</v>
      </c>
      <c r="L3141" s="12">
        <f t="shared" si="297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294"/>
        <v>5.3999999999999999E-2</v>
      </c>
      <c r="R3141" s="8">
        <f t="shared" si="295"/>
        <v>450</v>
      </c>
      <c r="S3141" t="str">
        <f t="shared" si="298"/>
        <v>theater</v>
      </c>
      <c r="T3141" t="str">
        <f t="shared" si="299"/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2">
        <f t="shared" si="296"/>
        <v>42802.718784722223</v>
      </c>
      <c r="L3142" s="12">
        <f t="shared" si="297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294"/>
        <v>9.5999999999999992E-3</v>
      </c>
      <c r="R3142" s="8">
        <f t="shared" si="295"/>
        <v>24</v>
      </c>
      <c r="S3142" t="str">
        <f t="shared" si="298"/>
        <v>theater</v>
      </c>
      <c r="T3142" t="str">
        <f t="shared" si="299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2">
        <f t="shared" si="296"/>
        <v>42800.753333333334</v>
      </c>
      <c r="L3143" s="12">
        <f t="shared" si="297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294"/>
        <v>0.51600000000000001</v>
      </c>
      <c r="R3143" s="8">
        <f t="shared" si="295"/>
        <v>32.25</v>
      </c>
      <c r="S3143" t="str">
        <f t="shared" si="298"/>
        <v>theater</v>
      </c>
      <c r="T3143" t="str">
        <f t="shared" si="299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2">
        <f t="shared" si="296"/>
        <v>42783.513182870374</v>
      </c>
      <c r="L3144" s="12">
        <f t="shared" si="297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294"/>
        <v>1.6363636363636365E-2</v>
      </c>
      <c r="R3144" s="8">
        <f t="shared" si="295"/>
        <v>15</v>
      </c>
      <c r="S3144" t="str">
        <f t="shared" si="298"/>
        <v>theater</v>
      </c>
      <c r="T3144" t="str">
        <f t="shared" si="299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2">
        <f t="shared" si="296"/>
        <v>42808.358287037037</v>
      </c>
      <c r="L3145" s="12">
        <f t="shared" si="297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294"/>
        <v>0</v>
      </c>
      <c r="R3145" s="8" t="e">
        <f t="shared" si="295"/>
        <v>#DIV/0!</v>
      </c>
      <c r="S3145" t="str">
        <f t="shared" si="298"/>
        <v>theater</v>
      </c>
      <c r="T3145" t="str">
        <f t="shared" si="299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2">
        <f t="shared" si="296"/>
        <v>42796.538275462968</v>
      </c>
      <c r="L3146" s="12">
        <f t="shared" si="297"/>
        <v>42813.25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294"/>
        <v>0.754</v>
      </c>
      <c r="R3146" s="8">
        <f t="shared" si="295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2">
        <f t="shared" si="296"/>
        <v>42762.040902777779</v>
      </c>
      <c r="L3147" s="12">
        <f t="shared" si="297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294"/>
        <v>0</v>
      </c>
      <c r="R3147" s="8" t="e">
        <f t="shared" si="295"/>
        <v>#DIV/0!</v>
      </c>
      <c r="S3147" t="str">
        <f t="shared" si="298"/>
        <v>theater</v>
      </c>
      <c r="T3147" t="str">
        <f t="shared" si="299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2">
        <f t="shared" si="296"/>
        <v>42796.682476851856</v>
      </c>
      <c r="L3148" s="12">
        <f t="shared" si="297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294"/>
        <v>0.105</v>
      </c>
      <c r="R3148" s="8">
        <f t="shared" si="295"/>
        <v>437.5</v>
      </c>
      <c r="S3148" t="str">
        <f t="shared" si="298"/>
        <v>theater</v>
      </c>
      <c r="T3148" t="str">
        <f t="shared" si="299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2">
        <f t="shared" si="296"/>
        <v>41909.96938657407</v>
      </c>
      <c r="L3149" s="12">
        <f t="shared" si="297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294"/>
        <v>1.1752499999999999</v>
      </c>
      <c r="R3149" s="8">
        <f t="shared" si="295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2">
        <f t="shared" si="296"/>
        <v>41891.665324074071</v>
      </c>
      <c r="L3150" s="12">
        <f t="shared" si="297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294"/>
        <v>1.3116666666666668</v>
      </c>
      <c r="R3150" s="8">
        <f t="shared" si="295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2">
        <f t="shared" si="296"/>
        <v>41226.017361111109</v>
      </c>
      <c r="L3151" s="12">
        <f t="shared" si="297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294"/>
        <v>1.04</v>
      </c>
      <c r="R3151" s="8">
        <f t="shared" si="295"/>
        <v>52</v>
      </c>
      <c r="S3151" t="str">
        <f t="shared" si="298"/>
        <v>theater</v>
      </c>
      <c r="T3151" t="str">
        <f t="shared" si="299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2">
        <f t="shared" si="296"/>
        <v>40478.263923611114</v>
      </c>
      <c r="L3152" s="12">
        <f t="shared" si="297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294"/>
        <v>1.01</v>
      </c>
      <c r="R3152" s="8">
        <f t="shared" si="295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2">
        <f t="shared" si="296"/>
        <v>41862.83997685185</v>
      </c>
      <c r="L3153" s="12">
        <f t="shared" si="297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294"/>
        <v>1.004</v>
      </c>
      <c r="R3153" s="8">
        <f t="shared" si="295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2">
        <f t="shared" si="296"/>
        <v>41550.867673611108</v>
      </c>
      <c r="L3154" s="12">
        <f t="shared" si="297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294"/>
        <v>1.0595454545454546</v>
      </c>
      <c r="R3154" s="8">
        <f t="shared" si="295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2">
        <f t="shared" si="296"/>
        <v>40633.154363425929</v>
      </c>
      <c r="L3155" s="12">
        <f t="shared" si="297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294"/>
        <v>3.3558333333333334</v>
      </c>
      <c r="R3155" s="8">
        <f t="shared" si="295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2">
        <f t="shared" si="296"/>
        <v>40970.875671296293</v>
      </c>
      <c r="L3156" s="12">
        <f t="shared" si="297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294"/>
        <v>1.1292857142857142</v>
      </c>
      <c r="R3156" s="8">
        <f t="shared" si="295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2">
        <f t="shared" si="296"/>
        <v>41233.499131944445</v>
      </c>
      <c r="L3157" s="12">
        <f t="shared" si="297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294"/>
        <v>1.885046</v>
      </c>
      <c r="R3157" s="8">
        <f t="shared" si="295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2">
        <f t="shared" si="296"/>
        <v>41026.953055555554</v>
      </c>
      <c r="L3158" s="12">
        <f t="shared" si="297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294"/>
        <v>1.0181818181818181</v>
      </c>
      <c r="R3158" s="8">
        <f t="shared" si="295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2">
        <f t="shared" si="296"/>
        <v>41829.788252314815</v>
      </c>
      <c r="L3159" s="12">
        <f t="shared" si="297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294"/>
        <v>1.01</v>
      </c>
      <c r="R3159" s="8">
        <f t="shared" si="295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2">
        <f t="shared" si="296"/>
        <v>41447.839722222227</v>
      </c>
      <c r="L3160" s="12">
        <f t="shared" si="297"/>
        <v>41477.839722222227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294"/>
        <v>1.1399999999999999</v>
      </c>
      <c r="R3160" s="8">
        <f t="shared" si="295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2">
        <f t="shared" si="296"/>
        <v>40884.066678240742</v>
      </c>
      <c r="L3161" s="12">
        <f t="shared" si="297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294"/>
        <v>1.3348133333333334</v>
      </c>
      <c r="R3161" s="8">
        <f t="shared" si="295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2">
        <f t="shared" si="296"/>
        <v>41841.26489583333</v>
      </c>
      <c r="L3162" s="12">
        <f t="shared" si="297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294"/>
        <v>1.0153333333333334</v>
      </c>
      <c r="R3162" s="8">
        <f t="shared" si="295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2">
        <f t="shared" si="296"/>
        <v>41897.536134259259</v>
      </c>
      <c r="L3163" s="12">
        <f t="shared" si="297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294"/>
        <v>1.0509999999999999</v>
      </c>
      <c r="R3163" s="8">
        <f t="shared" si="295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57.6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2">
        <f t="shared" si="296"/>
        <v>41799.685902777775</v>
      </c>
      <c r="L3164" s="12">
        <f t="shared" si="297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294"/>
        <v>1.2715000000000001</v>
      </c>
      <c r="R3164" s="8">
        <f t="shared" si="295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2">
        <f t="shared" si="296"/>
        <v>41775.753761574073</v>
      </c>
      <c r="L3165" s="12">
        <f t="shared" si="297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294"/>
        <v>1.1115384615384616</v>
      </c>
      <c r="R3165" s="8">
        <f t="shared" si="295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2">
        <f t="shared" si="296"/>
        <v>41766.805729166663</v>
      </c>
      <c r="L3166" s="12">
        <f t="shared" si="297"/>
        <v>41799.805729166663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294"/>
        <v>1.0676000000000001</v>
      </c>
      <c r="R3166" s="8">
        <f t="shared" si="295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2">
        <f t="shared" si="296"/>
        <v>40644.159259259257</v>
      </c>
      <c r="L3167" s="12">
        <f t="shared" si="297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294"/>
        <v>1.6266666666666667</v>
      </c>
      <c r="R3167" s="8">
        <f t="shared" si="295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2">
        <f t="shared" si="296"/>
        <v>41940.69158564815</v>
      </c>
      <c r="L3168" s="12">
        <f t="shared" si="297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294"/>
        <v>1.6022808571428573</v>
      </c>
      <c r="R3168" s="8">
        <f t="shared" si="295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2">
        <f t="shared" si="296"/>
        <v>41839.175706018519</v>
      </c>
      <c r="L3169" s="12">
        <f t="shared" si="297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294"/>
        <v>1.1616666666666666</v>
      </c>
      <c r="R3169" s="8">
        <f t="shared" si="295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2">
        <f t="shared" si="296"/>
        <v>41772.105937500004</v>
      </c>
      <c r="L3170" s="12">
        <f t="shared" si="297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294"/>
        <v>1.242</v>
      </c>
      <c r="R3170" s="8">
        <f t="shared" si="295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2">
        <f t="shared" si="296"/>
        <v>41591.737974537034</v>
      </c>
      <c r="L3171" s="12">
        <f t="shared" si="297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294"/>
        <v>1.030125</v>
      </c>
      <c r="R3171" s="8">
        <f t="shared" si="295"/>
        <v>100.5</v>
      </c>
      <c r="S3171" t="str">
        <f t="shared" si="298"/>
        <v>theater</v>
      </c>
      <c r="T3171" t="str">
        <f t="shared" si="299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2">
        <f t="shared" si="296"/>
        <v>41789.080370370371</v>
      </c>
      <c r="L3172" s="12">
        <f t="shared" si="297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294"/>
        <v>1.1225000000000001</v>
      </c>
      <c r="R3172" s="8">
        <f t="shared" si="295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2">
        <f t="shared" si="296"/>
        <v>42466.608310185184</v>
      </c>
      <c r="L3173" s="12">
        <f t="shared" si="297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294"/>
        <v>1.0881428571428571</v>
      </c>
      <c r="R3173" s="8">
        <f t="shared" si="295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2">
        <f t="shared" si="296"/>
        <v>40923.729953703703</v>
      </c>
      <c r="L3174" s="12">
        <f t="shared" si="297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294"/>
        <v>1.1499999999999999</v>
      </c>
      <c r="R3174" s="8">
        <f t="shared" si="295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2">
        <f t="shared" si="296"/>
        <v>41878.878379629634</v>
      </c>
      <c r="L3175" s="12">
        <f t="shared" si="297"/>
        <v>41908.878379629634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294"/>
        <v>1.03</v>
      </c>
      <c r="R3175" s="8">
        <f t="shared" si="295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2">
        <f t="shared" si="296"/>
        <v>41862.864675925928</v>
      </c>
      <c r="L3176" s="12">
        <f t="shared" si="297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294"/>
        <v>1.0113333333333334</v>
      </c>
      <c r="R3176" s="8">
        <f t="shared" si="295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2">
        <f t="shared" si="296"/>
        <v>40531.886886574073</v>
      </c>
      <c r="L3177" s="12">
        <f t="shared" si="297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294"/>
        <v>1.0955999999999999</v>
      </c>
      <c r="R3177" s="8">
        <f t="shared" si="295"/>
        <v>91.3</v>
      </c>
      <c r="S3177" t="str">
        <f t="shared" si="298"/>
        <v>theater</v>
      </c>
      <c r="T3177" t="str">
        <f t="shared" si="299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2">
        <f t="shared" si="296"/>
        <v>41477.930914351848</v>
      </c>
      <c r="L3178" s="12">
        <f t="shared" si="297"/>
        <v>41504.625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294"/>
        <v>1.148421052631579</v>
      </c>
      <c r="R3178" s="8">
        <f t="shared" si="295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2">
        <f t="shared" si="296"/>
        <v>41781.666770833333</v>
      </c>
      <c r="L3179" s="12">
        <f t="shared" si="297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294"/>
        <v>1.1739999999999999</v>
      </c>
      <c r="R3179" s="8">
        <f t="shared" si="295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2">
        <f t="shared" si="296"/>
        <v>41806.605034722219</v>
      </c>
      <c r="L3180" s="12">
        <f t="shared" si="297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294"/>
        <v>1.7173333333333334</v>
      </c>
      <c r="R3180" s="8">
        <f t="shared" si="295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2">
        <f t="shared" si="296"/>
        <v>41375.702210648145</v>
      </c>
      <c r="L3181" s="12">
        <f t="shared" si="297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294"/>
        <v>1.1416238095238094</v>
      </c>
      <c r="R3181" s="8">
        <f t="shared" si="295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2">
        <f t="shared" si="296"/>
        <v>41780.412604166668</v>
      </c>
      <c r="L3182" s="12">
        <f t="shared" si="297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294"/>
        <v>1.1975</v>
      </c>
      <c r="R3182" s="8">
        <f t="shared" si="295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2">
        <f t="shared" si="296"/>
        <v>41779.310034722221</v>
      </c>
      <c r="L3183" s="12">
        <f t="shared" si="297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294"/>
        <v>1.0900000000000001</v>
      </c>
      <c r="R3183" s="8">
        <f t="shared" si="295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2">
        <f t="shared" si="296"/>
        <v>40883.949317129627</v>
      </c>
      <c r="L3184" s="12">
        <f t="shared" si="297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294"/>
        <v>1.0088571428571429</v>
      </c>
      <c r="R3184" s="8">
        <f t="shared" si="295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2">
        <f t="shared" si="296"/>
        <v>41491.79478009259</v>
      </c>
      <c r="L3185" s="12">
        <f t="shared" si="297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294"/>
        <v>1.0900000000000001</v>
      </c>
      <c r="R3185" s="8">
        <f t="shared" si="295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2">
        <f t="shared" si="296"/>
        <v>41791.993414351848</v>
      </c>
      <c r="L3186" s="12">
        <f t="shared" si="297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294"/>
        <v>1.0720930232558139</v>
      </c>
      <c r="R3186" s="8">
        <f t="shared" si="295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57.6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2">
        <f t="shared" si="296"/>
        <v>41829.977326388893</v>
      </c>
      <c r="L3187" s="12">
        <f t="shared" si="297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294"/>
        <v>1</v>
      </c>
      <c r="R3187" s="8">
        <f t="shared" si="295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57.6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2">
        <f t="shared" si="296"/>
        <v>41868.924050925925</v>
      </c>
      <c r="L3188" s="12">
        <f t="shared" si="297"/>
        <v>41898.875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294"/>
        <v>1.0218750000000001</v>
      </c>
      <c r="R3188" s="8">
        <f t="shared" si="295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2">
        <f t="shared" si="296"/>
        <v>41835.666354166664</v>
      </c>
      <c r="L3189" s="12">
        <f t="shared" si="297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294"/>
        <v>1.1629333333333334</v>
      </c>
      <c r="R3189" s="8">
        <f t="shared" si="295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2">
        <f t="shared" si="296"/>
        <v>42144.415532407409</v>
      </c>
      <c r="L3190" s="12">
        <f t="shared" si="297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294"/>
        <v>0.65</v>
      </c>
      <c r="R3190" s="8">
        <f t="shared" si="295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2">
        <f t="shared" si="296"/>
        <v>42118.346435185187</v>
      </c>
      <c r="L3191" s="12">
        <f t="shared" si="297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294"/>
        <v>0.12327272727272727</v>
      </c>
      <c r="R3191" s="8">
        <f t="shared" si="295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2">
        <f t="shared" si="296"/>
        <v>42683.151331018518</v>
      </c>
      <c r="L3192" s="12">
        <f t="shared" si="297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294"/>
        <v>0</v>
      </c>
      <c r="R3192" s="8" t="e">
        <f t="shared" si="295"/>
        <v>#DIV/0!</v>
      </c>
      <c r="S3192" t="str">
        <f t="shared" si="298"/>
        <v>theater</v>
      </c>
      <c r="T3192" t="str">
        <f t="shared" si="299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2">
        <f t="shared" si="296"/>
        <v>42538.755428240736</v>
      </c>
      <c r="L3193" s="12">
        <f t="shared" si="297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294"/>
        <v>4.0266666666666666E-2</v>
      </c>
      <c r="R3193" s="8">
        <f t="shared" si="295"/>
        <v>37.75</v>
      </c>
      <c r="S3193" t="str">
        <f t="shared" si="298"/>
        <v>theater</v>
      </c>
      <c r="T3193" t="str">
        <f t="shared" si="299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2">
        <f t="shared" si="296"/>
        <v>42018.94049768518</v>
      </c>
      <c r="L3194" s="12">
        <f t="shared" si="297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294"/>
        <v>1.0200000000000001E-2</v>
      </c>
      <c r="R3194" s="8">
        <f t="shared" si="295"/>
        <v>12.75</v>
      </c>
      <c r="S3194" t="str">
        <f t="shared" si="298"/>
        <v>theater</v>
      </c>
      <c r="T3194" t="str">
        <f t="shared" si="299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2">
        <f t="shared" si="296"/>
        <v>42010.968240740738</v>
      </c>
      <c r="L3195" s="12">
        <f t="shared" si="297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294"/>
        <v>0.1174</v>
      </c>
      <c r="R3195" s="8">
        <f t="shared" si="295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57.6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2">
        <f t="shared" si="296"/>
        <v>42182.062476851846</v>
      </c>
      <c r="L3196" s="12">
        <f t="shared" si="297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294"/>
        <v>0</v>
      </c>
      <c r="R3196" s="8" t="e">
        <f t="shared" si="295"/>
        <v>#DIV/0!</v>
      </c>
      <c r="S3196" t="str">
        <f t="shared" si="298"/>
        <v>theater</v>
      </c>
      <c r="T3196" t="str">
        <f t="shared" si="299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2">
        <f t="shared" si="296"/>
        <v>42017.594236111108</v>
      </c>
      <c r="L3197" s="12">
        <f t="shared" si="297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294"/>
        <v>0.59142857142857141</v>
      </c>
      <c r="R3197" s="8">
        <f t="shared" si="295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2">
        <f t="shared" si="296"/>
        <v>42157.598090277781</v>
      </c>
      <c r="L3198" s="12">
        <f t="shared" si="297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294"/>
        <v>5.9999999999999995E-4</v>
      </c>
      <c r="R3198" s="8">
        <f t="shared" si="295"/>
        <v>300</v>
      </c>
      <c r="S3198" t="str">
        <f t="shared" si="298"/>
        <v>theater</v>
      </c>
      <c r="T3198" t="str">
        <f t="shared" si="299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2">
        <f t="shared" si="296"/>
        <v>42009.493263888886</v>
      </c>
      <c r="L3199" s="12">
        <f t="shared" si="297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294"/>
        <v>0.1145</v>
      </c>
      <c r="R3199" s="8">
        <f t="shared" si="295"/>
        <v>286.25</v>
      </c>
      <c r="S3199" t="str">
        <f t="shared" si="298"/>
        <v>theater</v>
      </c>
      <c r="T3199" t="str">
        <f t="shared" si="299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2">
        <f t="shared" si="296"/>
        <v>42013.424502314811</v>
      </c>
      <c r="L3200" s="12">
        <f t="shared" si="297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294"/>
        <v>3.6666666666666666E-3</v>
      </c>
      <c r="R3200" s="8">
        <f t="shared" si="295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2">
        <f t="shared" si="296"/>
        <v>41858.761782407411</v>
      </c>
      <c r="L3201" s="12">
        <f t="shared" si="297"/>
        <v>41888.875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294"/>
        <v>0.52159999999999995</v>
      </c>
      <c r="R3201" s="8">
        <f t="shared" si="295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2">
        <f t="shared" si="296"/>
        <v>42460.320613425924</v>
      </c>
      <c r="L3202" s="12">
        <f t="shared" si="297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6">
        <f t="shared" ref="Q3202:Q3265" si="300">E3202/D3202</f>
        <v>2.0000000000000002E-5</v>
      </c>
      <c r="R3202" s="8">
        <f t="shared" ref="R3202:R3265" si="301">E3202/N3202</f>
        <v>1</v>
      </c>
      <c r="S3202" t="str">
        <f t="shared" si="298"/>
        <v>theater</v>
      </c>
      <c r="T3202" t="str">
        <f t="shared" si="299"/>
        <v>musical</v>
      </c>
    </row>
    <row r="3203" spans="1:20" ht="57.6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2">
        <f t="shared" ref="K3203:K3266" si="302">(J3203/86400)+DATE(1970,1,1)</f>
        <v>41861.767094907409</v>
      </c>
      <c r="L3203" s="12">
        <f t="shared" ref="L3203:L3266" si="303">(I3203/86400)+DATE(1970,1,1)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si="300"/>
        <v>1.2500000000000001E-2</v>
      </c>
      <c r="R3203" s="8">
        <f t="shared" si="301"/>
        <v>12.5</v>
      </c>
      <c r="S3203" t="str">
        <f t="shared" ref="S3203:S3266" si="304">LEFT(P3203,FIND("/",P3203)-1)</f>
        <v>theater</v>
      </c>
      <c r="T3203" t="str">
        <f t="shared" ref="T3203:T3266" si="305">RIGHT(P3203,LEN(P3203)-FIND("/",P3203))</f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2">
        <f t="shared" si="302"/>
        <v>42293.853541666671</v>
      </c>
      <c r="L3204" s="12">
        <f t="shared" si="303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300"/>
        <v>0.54520000000000002</v>
      </c>
      <c r="R3204" s="8">
        <f t="shared" si="301"/>
        <v>109.04</v>
      </c>
      <c r="S3204" t="str">
        <f t="shared" si="304"/>
        <v>theater</v>
      </c>
      <c r="T3204" t="str">
        <f t="shared" si="305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2">
        <f t="shared" si="302"/>
        <v>42242.988680555558</v>
      </c>
      <c r="L3205" s="12">
        <f t="shared" si="303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300"/>
        <v>0.25</v>
      </c>
      <c r="R3205" s="8">
        <f t="shared" si="301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57.6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2">
        <f t="shared" si="302"/>
        <v>42172.686099537037</v>
      </c>
      <c r="L3206" s="12">
        <f t="shared" si="303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300"/>
        <v>0</v>
      </c>
      <c r="R3206" s="8" t="e">
        <f t="shared" si="301"/>
        <v>#DIV/0!</v>
      </c>
      <c r="S3206" t="str">
        <f t="shared" si="304"/>
        <v>theater</v>
      </c>
      <c r="T3206" t="str">
        <f t="shared" si="305"/>
        <v>musical</v>
      </c>
    </row>
    <row r="3207" spans="1:20" ht="57.6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2">
        <f t="shared" si="302"/>
        <v>42095.374675925923</v>
      </c>
      <c r="L3207" s="12">
        <f t="shared" si="303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300"/>
        <v>3.4125000000000003E-2</v>
      </c>
      <c r="R3207" s="8">
        <f t="shared" si="301"/>
        <v>22.75</v>
      </c>
      <c r="S3207" t="str">
        <f t="shared" si="304"/>
        <v>theater</v>
      </c>
      <c r="T3207" t="str">
        <f t="shared" si="305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2">
        <f t="shared" si="302"/>
        <v>42236.276053240741</v>
      </c>
      <c r="L3208" s="12">
        <f t="shared" si="303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300"/>
        <v>0</v>
      </c>
      <c r="R3208" s="8" t="e">
        <f t="shared" si="301"/>
        <v>#DIV/0!</v>
      </c>
      <c r="S3208" t="str">
        <f t="shared" si="304"/>
        <v>theater</v>
      </c>
      <c r="T3208" t="str">
        <f t="shared" si="305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2">
        <f t="shared" si="302"/>
        <v>42057.277858796297</v>
      </c>
      <c r="L3209" s="12">
        <f t="shared" si="303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300"/>
        <v>0.46363636363636362</v>
      </c>
      <c r="R3209" s="8">
        <f t="shared" si="301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2">
        <f t="shared" si="302"/>
        <v>41827.605057870373</v>
      </c>
      <c r="L3210" s="12">
        <f t="shared" si="303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300"/>
        <v>1.0349999999999999</v>
      </c>
      <c r="R3210" s="8">
        <f t="shared" si="301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2">
        <f t="shared" si="302"/>
        <v>41778.637245370366</v>
      </c>
      <c r="L3211" s="12">
        <f t="shared" si="303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300"/>
        <v>1.1932315789473684</v>
      </c>
      <c r="R3211" s="8">
        <f t="shared" si="301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2">
        <f t="shared" si="302"/>
        <v>41013.936562499999</v>
      </c>
      <c r="L3212" s="12">
        <f t="shared" si="303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300"/>
        <v>1.2576666666666667</v>
      </c>
      <c r="R3212" s="8">
        <f t="shared" si="301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57.6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2">
        <f t="shared" si="302"/>
        <v>41834.58657407407</v>
      </c>
      <c r="L3213" s="12">
        <f t="shared" si="303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300"/>
        <v>1.1974347826086957</v>
      </c>
      <c r="R3213" s="8">
        <f t="shared" si="301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2">
        <f t="shared" si="302"/>
        <v>41829.795729166668</v>
      </c>
      <c r="L3214" s="12">
        <f t="shared" si="303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300"/>
        <v>1.2625</v>
      </c>
      <c r="R3214" s="8">
        <f t="shared" si="301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2">
        <f t="shared" si="302"/>
        <v>42171.763414351852</v>
      </c>
      <c r="L3215" s="12">
        <f t="shared" si="303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300"/>
        <v>1.0011666666666668</v>
      </c>
      <c r="R3215" s="8">
        <f t="shared" si="301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57.6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2">
        <f t="shared" si="302"/>
        <v>42337.792511574073</v>
      </c>
      <c r="L3216" s="12">
        <f t="shared" si="303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300"/>
        <v>1.0213333333333334</v>
      </c>
      <c r="R3216" s="8">
        <f t="shared" si="301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2">
        <f t="shared" si="302"/>
        <v>42219.665173611109</v>
      </c>
      <c r="L3217" s="12">
        <f t="shared" si="303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300"/>
        <v>1.0035142857142858</v>
      </c>
      <c r="R3217" s="8">
        <f t="shared" si="301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57.6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2">
        <f t="shared" si="302"/>
        <v>42165.462627314817</v>
      </c>
      <c r="L3218" s="12">
        <f t="shared" si="303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300"/>
        <v>1.0004999999999999</v>
      </c>
      <c r="R3218" s="8">
        <f t="shared" si="301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2">
        <f t="shared" si="302"/>
        <v>42648.546111111107</v>
      </c>
      <c r="L3219" s="12">
        <f t="shared" si="303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300"/>
        <v>1.1602222222222223</v>
      </c>
      <c r="R3219" s="8">
        <f t="shared" si="301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2">
        <f t="shared" si="302"/>
        <v>41971.002152777779</v>
      </c>
      <c r="L3220" s="12">
        <f t="shared" si="303"/>
        <v>42004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300"/>
        <v>1.0209999999999999</v>
      </c>
      <c r="R3220" s="8">
        <f t="shared" si="301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2">
        <f t="shared" si="302"/>
        <v>42050.983182870375</v>
      </c>
      <c r="L3221" s="12">
        <f t="shared" si="303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300"/>
        <v>1.0011000000000001</v>
      </c>
      <c r="R3221" s="8">
        <f t="shared" si="301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2">
        <f t="shared" si="302"/>
        <v>42772.833379629628</v>
      </c>
      <c r="L3222" s="12">
        <f t="shared" si="303"/>
        <v>42806.875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300"/>
        <v>1.0084</v>
      </c>
      <c r="R3222" s="8">
        <f t="shared" si="301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2">
        <f t="shared" si="302"/>
        <v>42155.696793981479</v>
      </c>
      <c r="L3223" s="12">
        <f t="shared" si="303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300"/>
        <v>1.0342499999999999</v>
      </c>
      <c r="R3223" s="8">
        <f t="shared" si="301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2">
        <f t="shared" si="302"/>
        <v>42270.582141203704</v>
      </c>
      <c r="L3224" s="12">
        <f t="shared" si="303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300"/>
        <v>1.248</v>
      </c>
      <c r="R3224" s="8">
        <f t="shared" si="301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2">
        <f t="shared" si="302"/>
        <v>42206.835370370369</v>
      </c>
      <c r="L3225" s="12">
        <f t="shared" si="303"/>
        <v>42236.835370370369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300"/>
        <v>1.0951612903225807</v>
      </c>
      <c r="R3225" s="8">
        <f t="shared" si="301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2">
        <f t="shared" si="302"/>
        <v>42697.850844907407</v>
      </c>
      <c r="L3226" s="12">
        <f t="shared" si="303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300"/>
        <v>1.0203333333333333</v>
      </c>
      <c r="R3226" s="8">
        <f t="shared" si="301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2">
        <f t="shared" si="302"/>
        <v>42503.559467592597</v>
      </c>
      <c r="L3227" s="12">
        <f t="shared" si="303"/>
        <v>42524.875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300"/>
        <v>1.0235000000000001</v>
      </c>
      <c r="R3227" s="8">
        <f t="shared" si="301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2">
        <f t="shared" si="302"/>
        <v>42277.583472222221</v>
      </c>
      <c r="L3228" s="12">
        <f t="shared" si="303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300"/>
        <v>1.0416666666666667</v>
      </c>
      <c r="R3228" s="8">
        <f t="shared" si="301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57.6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2">
        <f t="shared" si="302"/>
        <v>42722.882361111115</v>
      </c>
      <c r="L3229" s="12">
        <f t="shared" si="303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300"/>
        <v>1.25</v>
      </c>
      <c r="R3229" s="8">
        <f t="shared" si="301"/>
        <v>50</v>
      </c>
      <c r="S3229" t="str">
        <f t="shared" si="304"/>
        <v>theater</v>
      </c>
      <c r="T3229" t="str">
        <f t="shared" si="305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2">
        <f t="shared" si="302"/>
        <v>42323.70930555556</v>
      </c>
      <c r="L3230" s="12">
        <f t="shared" si="303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300"/>
        <v>1.0234285714285714</v>
      </c>
      <c r="R3230" s="8">
        <f t="shared" si="301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2">
        <f t="shared" si="302"/>
        <v>41933.291643518518</v>
      </c>
      <c r="L3231" s="12">
        <f t="shared" si="303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300"/>
        <v>1.0786500000000001</v>
      </c>
      <c r="R3231" s="8">
        <f t="shared" si="301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57.6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2">
        <f t="shared" si="302"/>
        <v>41898.168124999997</v>
      </c>
      <c r="L3232" s="12">
        <f t="shared" si="303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300"/>
        <v>1.0988461538461538</v>
      </c>
      <c r="R3232" s="8">
        <f t="shared" si="301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2">
        <f t="shared" si="302"/>
        <v>42446.943831018521</v>
      </c>
      <c r="L3233" s="12">
        <f t="shared" si="303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300"/>
        <v>1.61</v>
      </c>
      <c r="R3233" s="8">
        <f t="shared" si="301"/>
        <v>57.5</v>
      </c>
      <c r="S3233" t="str">
        <f t="shared" si="304"/>
        <v>theater</v>
      </c>
      <c r="T3233" t="str">
        <f t="shared" si="305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2">
        <f t="shared" si="302"/>
        <v>42463.81385416667</v>
      </c>
      <c r="L3234" s="12">
        <f t="shared" si="303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300"/>
        <v>1.3120000000000001</v>
      </c>
      <c r="R3234" s="8">
        <f t="shared" si="301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2">
        <f t="shared" si="302"/>
        <v>42766.805034722223</v>
      </c>
      <c r="L3235" s="12">
        <f t="shared" si="303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300"/>
        <v>1.1879999999999999</v>
      </c>
      <c r="R3235" s="8">
        <f t="shared" si="301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2">
        <f t="shared" si="302"/>
        <v>42734.789444444439</v>
      </c>
      <c r="L3236" s="12">
        <f t="shared" si="303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300"/>
        <v>1.0039275000000001</v>
      </c>
      <c r="R3236" s="8">
        <f t="shared" si="301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57.6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2">
        <f t="shared" si="302"/>
        <v>42522.347812499997</v>
      </c>
      <c r="L3237" s="12">
        <f t="shared" si="303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300"/>
        <v>1.0320666666666667</v>
      </c>
      <c r="R3237" s="8">
        <f t="shared" si="301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57.6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2">
        <f t="shared" si="302"/>
        <v>42702.917048611111</v>
      </c>
      <c r="L3238" s="12">
        <f t="shared" si="303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300"/>
        <v>1.006</v>
      </c>
      <c r="R3238" s="8">
        <f t="shared" si="301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2">
        <f t="shared" si="302"/>
        <v>42252.474351851852</v>
      </c>
      <c r="L3239" s="12">
        <f t="shared" si="303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300"/>
        <v>1.0078754285714286</v>
      </c>
      <c r="R3239" s="8">
        <f t="shared" si="301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57.6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2">
        <f t="shared" si="302"/>
        <v>42156.510393518518</v>
      </c>
      <c r="L3240" s="12">
        <f t="shared" si="303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300"/>
        <v>1.1232142857142857</v>
      </c>
      <c r="R3240" s="8">
        <f t="shared" si="301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2">
        <f t="shared" si="302"/>
        <v>42278.089039351849</v>
      </c>
      <c r="L3241" s="12">
        <f t="shared" si="303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300"/>
        <v>1.0591914022517912</v>
      </c>
      <c r="R3241" s="8">
        <f t="shared" si="301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57.6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2">
        <f t="shared" si="302"/>
        <v>42754.693842592591</v>
      </c>
      <c r="L3242" s="12">
        <f t="shared" si="303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300"/>
        <v>1.0056666666666667</v>
      </c>
      <c r="R3242" s="8">
        <f t="shared" si="301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2">
        <f t="shared" si="302"/>
        <v>41893.324884259258</v>
      </c>
      <c r="L3243" s="12">
        <f t="shared" si="303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300"/>
        <v>1.1530588235294117</v>
      </c>
      <c r="R3243" s="8">
        <f t="shared" si="301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2">
        <f t="shared" si="302"/>
        <v>41871.755694444444</v>
      </c>
      <c r="L3244" s="12">
        <f t="shared" si="303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300"/>
        <v>1.273042</v>
      </c>
      <c r="R3244" s="8">
        <f t="shared" si="301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2">
        <f t="shared" si="302"/>
        <v>42262.096782407403</v>
      </c>
      <c r="L3245" s="12">
        <f t="shared" si="303"/>
        <v>42286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300"/>
        <v>1.028375</v>
      </c>
      <c r="R3245" s="8">
        <f t="shared" si="301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2">
        <f t="shared" si="302"/>
        <v>42675.694236111114</v>
      </c>
      <c r="L3246" s="12">
        <f t="shared" si="303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300"/>
        <v>1.0293749999999999</v>
      </c>
      <c r="R3246" s="8">
        <f t="shared" si="301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2">
        <f t="shared" si="302"/>
        <v>42135.60020833333</v>
      </c>
      <c r="L3247" s="12">
        <f t="shared" si="303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300"/>
        <v>1.043047619047619</v>
      </c>
      <c r="R3247" s="8">
        <f t="shared" si="301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2">
        <f t="shared" si="302"/>
        <v>42230.472222222219</v>
      </c>
      <c r="L3248" s="12">
        <f t="shared" si="303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300"/>
        <v>1.1122000000000001</v>
      </c>
      <c r="R3248" s="8">
        <f t="shared" si="301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2">
        <f t="shared" si="302"/>
        <v>42167.434166666666</v>
      </c>
      <c r="L3249" s="12">
        <f t="shared" si="303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300"/>
        <v>1.0586</v>
      </c>
      <c r="R3249" s="8">
        <f t="shared" si="301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2">
        <f t="shared" si="302"/>
        <v>42068.888391203705</v>
      </c>
      <c r="L3250" s="12">
        <f t="shared" si="303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300"/>
        <v>1.0079166666666666</v>
      </c>
      <c r="R3250" s="8">
        <f t="shared" si="301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2">
        <f t="shared" si="302"/>
        <v>42145.746689814812</v>
      </c>
      <c r="L3251" s="12">
        <f t="shared" si="303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300"/>
        <v>1.0492727272727274</v>
      </c>
      <c r="R3251" s="8">
        <f t="shared" si="301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2">
        <f t="shared" si="302"/>
        <v>41918.742175925923</v>
      </c>
      <c r="L3252" s="12">
        <f t="shared" si="303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300"/>
        <v>1.01552</v>
      </c>
      <c r="R3252" s="8">
        <f t="shared" si="301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2">
        <f t="shared" si="302"/>
        <v>42146.731087962966</v>
      </c>
      <c r="L3253" s="12">
        <f t="shared" si="303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300"/>
        <v>1.1073333333333333</v>
      </c>
      <c r="R3253" s="8">
        <f t="shared" si="301"/>
        <v>83.05</v>
      </c>
      <c r="S3253" t="str">
        <f t="shared" si="304"/>
        <v>theater</v>
      </c>
      <c r="T3253" t="str">
        <f t="shared" si="305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2">
        <f t="shared" si="302"/>
        <v>42590.472685185188</v>
      </c>
      <c r="L3254" s="12">
        <f t="shared" si="303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300"/>
        <v>1.2782222222222221</v>
      </c>
      <c r="R3254" s="8">
        <f t="shared" si="301"/>
        <v>57.52</v>
      </c>
      <c r="S3254" t="str">
        <f t="shared" si="304"/>
        <v>theater</v>
      </c>
      <c r="T3254" t="str">
        <f t="shared" si="305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2">
        <f t="shared" si="302"/>
        <v>42602.576712962968</v>
      </c>
      <c r="L3255" s="12">
        <f t="shared" si="303"/>
        <v>42621.15625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300"/>
        <v>1.0182500000000001</v>
      </c>
      <c r="R3255" s="8">
        <f t="shared" si="301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2">
        <f t="shared" si="302"/>
        <v>42059.085752314815</v>
      </c>
      <c r="L3256" s="12">
        <f t="shared" si="303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300"/>
        <v>1.012576923076923</v>
      </c>
      <c r="R3256" s="8">
        <f t="shared" si="301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2">
        <f t="shared" si="302"/>
        <v>41889.768229166664</v>
      </c>
      <c r="L3257" s="12">
        <f t="shared" si="303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300"/>
        <v>1.75</v>
      </c>
      <c r="R3257" s="8">
        <f t="shared" si="301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2">
        <f t="shared" si="302"/>
        <v>42144.573807870373</v>
      </c>
      <c r="L3258" s="12">
        <f t="shared" si="303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300"/>
        <v>1.2806</v>
      </c>
      <c r="R3258" s="8">
        <f t="shared" si="301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57.6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2">
        <f t="shared" si="302"/>
        <v>42758.559629629628</v>
      </c>
      <c r="L3259" s="12">
        <f t="shared" si="303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300"/>
        <v>1.0629949999999999</v>
      </c>
      <c r="R3259" s="8">
        <f t="shared" si="301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2">
        <f t="shared" si="302"/>
        <v>41982.887280092589</v>
      </c>
      <c r="L3260" s="12">
        <f t="shared" si="303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300"/>
        <v>1.052142857142857</v>
      </c>
      <c r="R3260" s="8">
        <f t="shared" si="301"/>
        <v>98.2</v>
      </c>
      <c r="S3260" t="str">
        <f t="shared" si="304"/>
        <v>theater</v>
      </c>
      <c r="T3260" t="str">
        <f t="shared" si="305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2">
        <f t="shared" si="302"/>
        <v>42614.760937500003</v>
      </c>
      <c r="L3261" s="12">
        <f t="shared" si="303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300"/>
        <v>1.0616782608695652</v>
      </c>
      <c r="R3261" s="8">
        <f t="shared" si="301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2">
        <f t="shared" si="302"/>
        <v>42303.672662037032</v>
      </c>
      <c r="L3262" s="12">
        <f t="shared" si="303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300"/>
        <v>1.0924</v>
      </c>
      <c r="R3262" s="8">
        <f t="shared" si="301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2">
        <f t="shared" si="302"/>
        <v>42171.725416666668</v>
      </c>
      <c r="L3263" s="12">
        <f t="shared" si="303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300"/>
        <v>1.0045454545454546</v>
      </c>
      <c r="R3263" s="8">
        <f t="shared" si="301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2">
        <f t="shared" si="302"/>
        <v>41964.315532407403</v>
      </c>
      <c r="L3264" s="12">
        <f t="shared" si="303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300"/>
        <v>1.0304098360655738</v>
      </c>
      <c r="R3264" s="8">
        <f t="shared" si="301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2">
        <f t="shared" si="302"/>
        <v>42284.516064814816</v>
      </c>
      <c r="L3265" s="12">
        <f t="shared" si="303"/>
        <v>42307.875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300"/>
        <v>1.121664</v>
      </c>
      <c r="R3265" s="8">
        <f t="shared" si="301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43.2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2">
        <f t="shared" si="302"/>
        <v>42016.800208333334</v>
      </c>
      <c r="L3266" s="12">
        <f t="shared" si="303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6">
        <f t="shared" ref="Q3266:Q3329" si="306">E3266/D3266</f>
        <v>1.03</v>
      </c>
      <c r="R3266" s="8">
        <f t="shared" ref="R3266:R3329" si="307">E3266/N3266</f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2">
        <f t="shared" ref="K3267:K3330" si="308">(J3267/86400)+DATE(1970,1,1)</f>
        <v>42311.711979166663</v>
      </c>
      <c r="L3267" s="12">
        <f t="shared" ref="L3267:L3330" si="309">(I3267/86400)+DATE(1970,1,1)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6">
        <f t="shared" si="306"/>
        <v>1.64</v>
      </c>
      <c r="R3267" s="8">
        <f t="shared" si="307"/>
        <v>70.285714285714292</v>
      </c>
      <c r="S3267" t="str">
        <f t="shared" ref="S3267:S3330" si="310">LEFT(P3267,FIND("/",P3267)-1)</f>
        <v>theater</v>
      </c>
      <c r="T3267" t="str">
        <f t="shared" ref="T3267:T3330" si="311">RIGHT(P3267,LEN(P3267)-FIND("/",P3267))</f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2">
        <f t="shared" si="308"/>
        <v>42136.536134259259</v>
      </c>
      <c r="L3268" s="12">
        <f t="shared" si="309"/>
        <v>42167.875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306"/>
        <v>1.3128333333333333</v>
      </c>
      <c r="R3268" s="8">
        <f t="shared" si="307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57.6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2">
        <f t="shared" si="308"/>
        <v>42172.757638888885</v>
      </c>
      <c r="L3269" s="12">
        <f t="shared" si="309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306"/>
        <v>1.0209999999999999</v>
      </c>
      <c r="R3269" s="8">
        <f t="shared" si="307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2">
        <f t="shared" si="308"/>
        <v>42590.90425925926</v>
      </c>
      <c r="L3270" s="12">
        <f t="shared" si="309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306"/>
        <v>1.28</v>
      </c>
      <c r="R3270" s="8">
        <f t="shared" si="307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2">
        <f t="shared" si="308"/>
        <v>42137.395798611113</v>
      </c>
      <c r="L3271" s="12">
        <f t="shared" si="309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306"/>
        <v>1.0149999999999999</v>
      </c>
      <c r="R3271" s="8">
        <f t="shared" si="307"/>
        <v>116</v>
      </c>
      <c r="S3271" t="str">
        <f t="shared" si="310"/>
        <v>theater</v>
      </c>
      <c r="T3271" t="str">
        <f t="shared" si="311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2">
        <f t="shared" si="308"/>
        <v>42167.533159722225</v>
      </c>
      <c r="L3272" s="12">
        <f t="shared" si="309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306"/>
        <v>1.0166666666666666</v>
      </c>
      <c r="R3272" s="8">
        <f t="shared" si="307"/>
        <v>61</v>
      </c>
      <c r="S3272" t="str">
        <f t="shared" si="310"/>
        <v>theater</v>
      </c>
      <c r="T3272" t="str">
        <f t="shared" si="311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2">
        <f t="shared" si="308"/>
        <v>41915.437210648146</v>
      </c>
      <c r="L3273" s="12">
        <f t="shared" si="309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306"/>
        <v>1.3</v>
      </c>
      <c r="R3273" s="8">
        <f t="shared" si="307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2">
        <f t="shared" si="308"/>
        <v>42284.500104166669</v>
      </c>
      <c r="L3274" s="12">
        <f t="shared" si="309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306"/>
        <v>1.5443</v>
      </c>
      <c r="R3274" s="8">
        <f t="shared" si="307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2">
        <f t="shared" si="308"/>
        <v>42611.801412037035</v>
      </c>
      <c r="L3275" s="12">
        <f t="shared" si="309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306"/>
        <v>1.0740000000000001</v>
      </c>
      <c r="R3275" s="8">
        <f t="shared" si="307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2">
        <f t="shared" si="308"/>
        <v>42400.704537037032</v>
      </c>
      <c r="L3276" s="12">
        <f t="shared" si="309"/>
        <v>42444.875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306"/>
        <v>1.0132258064516129</v>
      </c>
      <c r="R3276" s="8">
        <f t="shared" si="307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57.6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2">
        <f t="shared" si="308"/>
        <v>42017.88045138889</v>
      </c>
      <c r="L3277" s="12">
        <f t="shared" si="309"/>
        <v>42044.1875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306"/>
        <v>1.0027777777777778</v>
      </c>
      <c r="R3277" s="8">
        <f t="shared" si="307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57.6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2">
        <f t="shared" si="308"/>
        <v>42426.949988425928</v>
      </c>
      <c r="L3278" s="12">
        <f t="shared" si="309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306"/>
        <v>1.1684444444444444</v>
      </c>
      <c r="R3278" s="8">
        <f t="shared" si="307"/>
        <v>52.58</v>
      </c>
      <c r="S3278" t="str">
        <f t="shared" si="310"/>
        <v>theater</v>
      </c>
      <c r="T3278" t="str">
        <f t="shared" si="311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2">
        <f t="shared" si="308"/>
        <v>41931.682939814811</v>
      </c>
      <c r="L3279" s="12">
        <f t="shared" si="309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306"/>
        <v>1.0860000000000001</v>
      </c>
      <c r="R3279" s="8">
        <f t="shared" si="307"/>
        <v>54.3</v>
      </c>
      <c r="S3279" t="str">
        <f t="shared" si="310"/>
        <v>theater</v>
      </c>
      <c r="T3279" t="str">
        <f t="shared" si="311"/>
        <v>plays</v>
      </c>
    </row>
    <row r="3280" spans="1:20" ht="57.6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2">
        <f t="shared" si="308"/>
        <v>42124.848414351851</v>
      </c>
      <c r="L3280" s="12">
        <f t="shared" si="309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306"/>
        <v>1.034</v>
      </c>
      <c r="R3280" s="8">
        <f t="shared" si="307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2">
        <f t="shared" si="308"/>
        <v>42431.102534722224</v>
      </c>
      <c r="L3281" s="12">
        <f t="shared" si="309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306"/>
        <v>1.1427586206896552</v>
      </c>
      <c r="R3281" s="8">
        <f t="shared" si="307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57.6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2">
        <f t="shared" si="308"/>
        <v>42121.756921296299</v>
      </c>
      <c r="L3282" s="12">
        <f t="shared" si="309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306"/>
        <v>1.03</v>
      </c>
      <c r="R3282" s="8">
        <f t="shared" si="307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43.2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2">
        <f t="shared" si="308"/>
        <v>42219.019733796296</v>
      </c>
      <c r="L3283" s="12">
        <f t="shared" si="309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306"/>
        <v>1.216</v>
      </c>
      <c r="R3283" s="8">
        <f t="shared" si="307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2">
        <f t="shared" si="308"/>
        <v>42445.19430555556</v>
      </c>
      <c r="L3284" s="12">
        <f t="shared" si="309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306"/>
        <v>1.026467741935484</v>
      </c>
      <c r="R3284" s="8">
        <f t="shared" si="307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57.6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2">
        <f t="shared" si="308"/>
        <v>42379.74418981481</v>
      </c>
      <c r="L3285" s="12">
        <f t="shared" si="309"/>
        <v>42410.875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306"/>
        <v>1.0475000000000001</v>
      </c>
      <c r="R3285" s="8">
        <f t="shared" si="307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2">
        <f t="shared" si="308"/>
        <v>42380.884872685187</v>
      </c>
      <c r="L3286" s="12">
        <f t="shared" si="309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306"/>
        <v>1.016</v>
      </c>
      <c r="R3286" s="8">
        <f t="shared" si="307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2">
        <f t="shared" si="308"/>
        <v>42762.942430555559</v>
      </c>
      <c r="L3287" s="12">
        <f t="shared" si="309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306"/>
        <v>1.1210242048409682</v>
      </c>
      <c r="R3287" s="8">
        <f t="shared" si="307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2">
        <f t="shared" si="308"/>
        <v>42567.840069444443</v>
      </c>
      <c r="L3288" s="12">
        <f t="shared" si="309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306"/>
        <v>1.0176666666666667</v>
      </c>
      <c r="R3288" s="8">
        <f t="shared" si="307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2">
        <f t="shared" si="308"/>
        <v>42311.750324074077</v>
      </c>
      <c r="L3289" s="12">
        <f t="shared" si="309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306"/>
        <v>1</v>
      </c>
      <c r="R3289" s="8">
        <f t="shared" si="307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57.6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2">
        <f t="shared" si="308"/>
        <v>42505.774479166663</v>
      </c>
      <c r="L3290" s="12">
        <f t="shared" si="309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306"/>
        <v>1.0026489999999999</v>
      </c>
      <c r="R3290" s="8">
        <f t="shared" si="307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57.6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2">
        <f t="shared" si="308"/>
        <v>42758.368078703701</v>
      </c>
      <c r="L3291" s="12">
        <f t="shared" si="309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306"/>
        <v>1.3304200000000002</v>
      </c>
      <c r="R3291" s="8">
        <f t="shared" si="307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2">
        <f t="shared" si="308"/>
        <v>42775.51494212963</v>
      </c>
      <c r="L3292" s="12">
        <f t="shared" si="309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306"/>
        <v>1.212</v>
      </c>
      <c r="R3292" s="8">
        <f t="shared" si="307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2">
        <f t="shared" si="308"/>
        <v>42232.702546296292</v>
      </c>
      <c r="L3293" s="12">
        <f t="shared" si="309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306"/>
        <v>1.1399999999999999</v>
      </c>
      <c r="R3293" s="8">
        <f t="shared" si="307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2">
        <f t="shared" si="308"/>
        <v>42282.770231481481</v>
      </c>
      <c r="L3294" s="12">
        <f t="shared" si="309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306"/>
        <v>2.8613861386138613</v>
      </c>
      <c r="R3294" s="8">
        <f t="shared" si="307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2">
        <f t="shared" si="308"/>
        <v>42768.425370370373</v>
      </c>
      <c r="L3295" s="12">
        <f t="shared" si="309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306"/>
        <v>1.7044444444444444</v>
      </c>
      <c r="R3295" s="8">
        <f t="shared" si="307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57.6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2">
        <f t="shared" si="308"/>
        <v>42141.541134259256</v>
      </c>
      <c r="L3296" s="12">
        <f t="shared" si="309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306"/>
        <v>1.1833333333333333</v>
      </c>
      <c r="R3296" s="8">
        <f t="shared" si="307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2">
        <f t="shared" si="308"/>
        <v>42609.442465277782</v>
      </c>
      <c r="L3297" s="12">
        <f t="shared" si="309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306"/>
        <v>1.0285857142857142</v>
      </c>
      <c r="R3297" s="8">
        <f t="shared" si="307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2">
        <f t="shared" si="308"/>
        <v>42309.756620370375</v>
      </c>
      <c r="L3298" s="12">
        <f t="shared" si="309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306"/>
        <v>1.4406666666666668</v>
      </c>
      <c r="R3298" s="8">
        <f t="shared" si="307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2">
        <f t="shared" si="308"/>
        <v>42193.771481481483</v>
      </c>
      <c r="L3299" s="12">
        <f t="shared" si="309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306"/>
        <v>1.0007272727272727</v>
      </c>
      <c r="R3299" s="8">
        <f t="shared" si="307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2">
        <f t="shared" si="308"/>
        <v>42239.957962962959</v>
      </c>
      <c r="L3300" s="12">
        <f t="shared" si="309"/>
        <v>42260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306"/>
        <v>1.0173000000000001</v>
      </c>
      <c r="R3300" s="8">
        <f t="shared" si="307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2">
        <f t="shared" si="308"/>
        <v>42261.917395833334</v>
      </c>
      <c r="L3301" s="12">
        <f t="shared" si="309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306"/>
        <v>1.1619999999999999</v>
      </c>
      <c r="R3301" s="8">
        <f t="shared" si="307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2">
        <f t="shared" si="308"/>
        <v>42102.743773148148</v>
      </c>
      <c r="L3302" s="12">
        <f t="shared" si="309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306"/>
        <v>1.3616666666666666</v>
      </c>
      <c r="R3302" s="8">
        <f t="shared" si="307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2">
        <f t="shared" si="308"/>
        <v>42538.735833333332</v>
      </c>
      <c r="L3303" s="12">
        <f t="shared" si="309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306"/>
        <v>1.3346666666666667</v>
      </c>
      <c r="R3303" s="8">
        <f t="shared" si="307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2">
        <f t="shared" si="308"/>
        <v>42681.35157407407</v>
      </c>
      <c r="L3304" s="12">
        <f t="shared" si="309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306"/>
        <v>1.0339285714285715</v>
      </c>
      <c r="R3304" s="8">
        <f t="shared" si="307"/>
        <v>173.7</v>
      </c>
      <c r="S3304" t="str">
        <f t="shared" si="310"/>
        <v>theater</v>
      </c>
      <c r="T3304" t="str">
        <f t="shared" si="311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2">
        <f t="shared" si="308"/>
        <v>42056.65143518518</v>
      </c>
      <c r="L3305" s="12">
        <f t="shared" si="309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306"/>
        <v>1.1588888888888889</v>
      </c>
      <c r="R3305" s="8">
        <f t="shared" si="307"/>
        <v>59.6</v>
      </c>
      <c r="S3305" t="str">
        <f t="shared" si="310"/>
        <v>theater</v>
      </c>
      <c r="T3305" t="str">
        <f t="shared" si="311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2">
        <f t="shared" si="308"/>
        <v>42696.624444444446</v>
      </c>
      <c r="L3306" s="12">
        <f t="shared" si="309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306"/>
        <v>1.0451666666666666</v>
      </c>
      <c r="R3306" s="8">
        <f t="shared" si="307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57.6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2">
        <f t="shared" si="308"/>
        <v>42186.855879629627</v>
      </c>
      <c r="L3307" s="12">
        <f t="shared" si="309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306"/>
        <v>1.0202500000000001</v>
      </c>
      <c r="R3307" s="8">
        <f t="shared" si="307"/>
        <v>204.05</v>
      </c>
      <c r="S3307" t="str">
        <f t="shared" si="310"/>
        <v>theater</v>
      </c>
      <c r="T3307" t="str">
        <f t="shared" si="311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2">
        <f t="shared" si="308"/>
        <v>42493.219236111108</v>
      </c>
      <c r="L3308" s="12">
        <f t="shared" si="309"/>
        <v>42531.125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306"/>
        <v>1.7533333333333334</v>
      </c>
      <c r="R3308" s="8">
        <f t="shared" si="307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57.6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2">
        <f t="shared" si="308"/>
        <v>42475.057164351849</v>
      </c>
      <c r="L3309" s="12">
        <f t="shared" si="309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306"/>
        <v>1.0668</v>
      </c>
      <c r="R3309" s="8">
        <f t="shared" si="307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2">
        <f t="shared" si="308"/>
        <v>42452.876909722225</v>
      </c>
      <c r="L3310" s="12">
        <f t="shared" si="309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306"/>
        <v>1.2228571428571429</v>
      </c>
      <c r="R3310" s="8">
        <f t="shared" si="307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2">
        <f t="shared" si="308"/>
        <v>42628.650208333333</v>
      </c>
      <c r="L3311" s="12">
        <f t="shared" si="309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306"/>
        <v>1.5942857142857143</v>
      </c>
      <c r="R3311" s="8">
        <f t="shared" si="307"/>
        <v>18</v>
      </c>
      <c r="S3311" t="str">
        <f t="shared" si="310"/>
        <v>theater</v>
      </c>
      <c r="T3311" t="str">
        <f t="shared" si="311"/>
        <v>plays</v>
      </c>
    </row>
    <row r="3312" spans="1:20" ht="43.2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2">
        <f t="shared" si="308"/>
        <v>42253.928530092591</v>
      </c>
      <c r="L3312" s="12">
        <f t="shared" si="309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306"/>
        <v>1.0007692307692309</v>
      </c>
      <c r="R3312" s="8">
        <f t="shared" si="307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2">
        <f t="shared" si="308"/>
        <v>42264.29178240741</v>
      </c>
      <c r="L3313" s="12">
        <f t="shared" si="309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306"/>
        <v>1.0984</v>
      </c>
      <c r="R3313" s="8">
        <f t="shared" si="307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2">
        <f t="shared" si="308"/>
        <v>42664.809560185182</v>
      </c>
      <c r="L3314" s="12">
        <f t="shared" si="309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306"/>
        <v>1.0004</v>
      </c>
      <c r="R3314" s="8">
        <f t="shared" si="307"/>
        <v>61</v>
      </c>
      <c r="S3314" t="str">
        <f t="shared" si="310"/>
        <v>theater</v>
      </c>
      <c r="T3314" t="str">
        <f t="shared" si="311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2">
        <f t="shared" si="308"/>
        <v>42382.244409722218</v>
      </c>
      <c r="L3315" s="12">
        <f t="shared" si="309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306"/>
        <v>1.1605000000000001</v>
      </c>
      <c r="R3315" s="8">
        <f t="shared" si="307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2">
        <f t="shared" si="308"/>
        <v>42105.267488425925</v>
      </c>
      <c r="L3316" s="12">
        <f t="shared" si="309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306"/>
        <v>2.1074999999999999</v>
      </c>
      <c r="R3316" s="8">
        <f t="shared" si="307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2">
        <f t="shared" si="308"/>
        <v>42466.303715277776</v>
      </c>
      <c r="L3317" s="12">
        <f t="shared" si="309"/>
        <v>42496.303715277776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306"/>
        <v>1.1000000000000001</v>
      </c>
      <c r="R3317" s="8">
        <f t="shared" si="307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2">
        <f t="shared" si="308"/>
        <v>41826.871238425927</v>
      </c>
      <c r="L3318" s="12">
        <f t="shared" si="309"/>
        <v>41859.579166666663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306"/>
        <v>1.0008673425918038</v>
      </c>
      <c r="R3318" s="8">
        <f t="shared" si="307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2">
        <f t="shared" si="308"/>
        <v>42499.039629629631</v>
      </c>
      <c r="L3319" s="12">
        <f t="shared" si="309"/>
        <v>42529.039629629631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306"/>
        <v>1.0619047619047619</v>
      </c>
      <c r="R3319" s="8">
        <f t="shared" si="307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2">
        <f t="shared" si="308"/>
        <v>42431.302002314813</v>
      </c>
      <c r="L3320" s="12">
        <f t="shared" si="309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306"/>
        <v>1.256</v>
      </c>
      <c r="R3320" s="8">
        <f t="shared" si="307"/>
        <v>78.5</v>
      </c>
      <c r="S3320" t="str">
        <f t="shared" si="310"/>
        <v>theater</v>
      </c>
      <c r="T3320" t="str">
        <f t="shared" si="311"/>
        <v>plays</v>
      </c>
    </row>
    <row r="3321" spans="1:20" ht="57.6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2">
        <f t="shared" si="308"/>
        <v>41990.585486111115</v>
      </c>
      <c r="L3321" s="12">
        <f t="shared" si="309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306"/>
        <v>1.08</v>
      </c>
      <c r="R3321" s="8">
        <f t="shared" si="307"/>
        <v>33.75</v>
      </c>
      <c r="S3321" t="str">
        <f t="shared" si="310"/>
        <v>theater</v>
      </c>
      <c r="T3321" t="str">
        <f t="shared" si="311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2">
        <f t="shared" si="308"/>
        <v>42513.045798611114</v>
      </c>
      <c r="L3322" s="12">
        <f t="shared" si="309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306"/>
        <v>1.01</v>
      </c>
      <c r="R3322" s="8">
        <f t="shared" si="307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2">
        <f t="shared" si="308"/>
        <v>41914.100289351853</v>
      </c>
      <c r="L3323" s="12">
        <f t="shared" si="309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306"/>
        <v>1.0740000000000001</v>
      </c>
      <c r="R3323" s="8">
        <f t="shared" si="307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2">
        <f t="shared" si="308"/>
        <v>42521.010370370372</v>
      </c>
      <c r="L3324" s="12">
        <f t="shared" si="309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306"/>
        <v>1.0151515151515151</v>
      </c>
      <c r="R3324" s="8">
        <f t="shared" si="307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57.6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2">
        <f t="shared" si="308"/>
        <v>42608.36583333333</v>
      </c>
      <c r="L3325" s="12">
        <f t="shared" si="309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306"/>
        <v>1.2589999999999999</v>
      </c>
      <c r="R3325" s="8">
        <f t="shared" si="307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2">
        <f t="shared" si="308"/>
        <v>42512.58321759259</v>
      </c>
      <c r="L3326" s="12">
        <f t="shared" si="309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306"/>
        <v>1.0166666666666666</v>
      </c>
      <c r="R3326" s="8">
        <f t="shared" si="307"/>
        <v>152.5</v>
      </c>
      <c r="S3326" t="str">
        <f t="shared" si="310"/>
        <v>theater</v>
      </c>
      <c r="T3326" t="str">
        <f t="shared" si="311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2">
        <f t="shared" si="308"/>
        <v>42064.785613425927</v>
      </c>
      <c r="L3327" s="12">
        <f t="shared" si="309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306"/>
        <v>1.125</v>
      </c>
      <c r="R3327" s="8">
        <f t="shared" si="307"/>
        <v>30</v>
      </c>
      <c r="S3327" t="str">
        <f t="shared" si="310"/>
        <v>theater</v>
      </c>
      <c r="T3327" t="str">
        <f t="shared" si="311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2">
        <f t="shared" si="308"/>
        <v>42041.714178240742</v>
      </c>
      <c r="L3328" s="12">
        <f t="shared" si="309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306"/>
        <v>1.0137499999999999</v>
      </c>
      <c r="R3328" s="8">
        <f t="shared" si="307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57.6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2">
        <f t="shared" si="308"/>
        <v>42468.374606481477</v>
      </c>
      <c r="L3329" s="12">
        <f t="shared" si="309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306"/>
        <v>1.0125</v>
      </c>
      <c r="R3329" s="8">
        <f t="shared" si="307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2">
        <f t="shared" si="308"/>
        <v>41822.57503472222</v>
      </c>
      <c r="L3330" s="12">
        <f t="shared" si="309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6">
        <f t="shared" ref="Q3330:Q3393" si="312">E3330/D3330</f>
        <v>1.4638888888888888</v>
      </c>
      <c r="R3330" s="8">
        <f t="shared" ref="R3330:R3393" si="313">E3330/N3330</f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2">
        <f t="shared" ref="K3331:K3394" si="314">(J3331/86400)+DATE(1970,1,1)</f>
        <v>41837.323009259257</v>
      </c>
      <c r="L3331" s="12">
        <f t="shared" ref="L3331:L3394" si="315">(I3331/86400)+DATE(1970,1,1)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6">
        <f t="shared" si="312"/>
        <v>1.1679999999999999</v>
      </c>
      <c r="R3331" s="8">
        <f t="shared" si="313"/>
        <v>44.92307692307692</v>
      </c>
      <c r="S3331" t="str">
        <f t="shared" ref="S3331:S3394" si="316">LEFT(P3331,FIND("/",P3331)-1)</f>
        <v>theater</v>
      </c>
      <c r="T3331" t="str">
        <f t="shared" ref="T3331:T3394" si="317">RIGHT(P3331,LEN(P3331)-FIND("/",P3331))</f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2">
        <f t="shared" si="314"/>
        <v>42065.887361111112</v>
      </c>
      <c r="L3332" s="12">
        <f t="shared" si="315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312"/>
        <v>1.0626666666666666</v>
      </c>
      <c r="R3332" s="8">
        <f t="shared" si="313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2">
        <f t="shared" si="314"/>
        <v>42248.697754629626</v>
      </c>
      <c r="L3333" s="12">
        <f t="shared" si="315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312"/>
        <v>1.0451999999999999</v>
      </c>
      <c r="R3333" s="8">
        <f t="shared" si="313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2">
        <f t="shared" si="314"/>
        <v>41809.860300925924</v>
      </c>
      <c r="L3334" s="12">
        <f t="shared" si="315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312"/>
        <v>1</v>
      </c>
      <c r="R3334" s="8">
        <f t="shared" si="313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57.6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2">
        <f t="shared" si="314"/>
        <v>42148.676851851851</v>
      </c>
      <c r="L3335" s="12">
        <f t="shared" si="315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312"/>
        <v>1.0457142857142858</v>
      </c>
      <c r="R3335" s="8">
        <f t="shared" si="313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2">
        <f t="shared" si="314"/>
        <v>42185.521087962959</v>
      </c>
      <c r="L3336" s="12">
        <f t="shared" si="315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312"/>
        <v>1.3862051149573753</v>
      </c>
      <c r="R3336" s="8">
        <f t="shared" si="313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57.6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2">
        <f t="shared" si="314"/>
        <v>41827.674143518518</v>
      </c>
      <c r="L3337" s="12">
        <f t="shared" si="315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312"/>
        <v>1.0032000000000001</v>
      </c>
      <c r="R3337" s="8">
        <f t="shared" si="313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2">
        <f t="shared" si="314"/>
        <v>42437.398680555554</v>
      </c>
      <c r="L3338" s="12">
        <f t="shared" si="315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312"/>
        <v>1</v>
      </c>
      <c r="R3338" s="8">
        <f t="shared" si="313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2">
        <f t="shared" si="314"/>
        <v>41901.282025462962</v>
      </c>
      <c r="L3339" s="12">
        <f t="shared" si="315"/>
        <v>41922.875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312"/>
        <v>1.1020000000000001</v>
      </c>
      <c r="R3339" s="8">
        <f t="shared" si="313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2">
        <f t="shared" si="314"/>
        <v>42769.574999999997</v>
      </c>
      <c r="L3340" s="12">
        <f t="shared" si="315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312"/>
        <v>1.0218</v>
      </c>
      <c r="R3340" s="8">
        <f t="shared" si="313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2">
        <f t="shared" si="314"/>
        <v>42549.665717592594</v>
      </c>
      <c r="L3341" s="12">
        <f t="shared" si="315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312"/>
        <v>1.0435000000000001</v>
      </c>
      <c r="R3341" s="8">
        <f t="shared" si="313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57.6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2">
        <f t="shared" si="314"/>
        <v>42685.974004629628</v>
      </c>
      <c r="L3342" s="12">
        <f t="shared" si="315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312"/>
        <v>1.3816666666666666</v>
      </c>
      <c r="R3342" s="8">
        <f t="shared" si="313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57.6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2">
        <f t="shared" si="314"/>
        <v>42510.798854166671</v>
      </c>
      <c r="L3343" s="12">
        <f t="shared" si="315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312"/>
        <v>1</v>
      </c>
      <c r="R3343" s="8">
        <f t="shared" si="313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2">
        <f t="shared" si="314"/>
        <v>42062.296412037038</v>
      </c>
      <c r="L3344" s="12">
        <f t="shared" si="315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312"/>
        <v>1.0166666666666666</v>
      </c>
      <c r="R3344" s="8">
        <f t="shared" si="313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2">
        <f t="shared" si="314"/>
        <v>42452.916481481487</v>
      </c>
      <c r="L3345" s="12">
        <f t="shared" si="315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312"/>
        <v>1.7142857142857142</v>
      </c>
      <c r="R3345" s="8">
        <f t="shared" si="313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57.6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2">
        <f t="shared" si="314"/>
        <v>41851.200150462959</v>
      </c>
      <c r="L3346" s="12">
        <f t="shared" si="315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312"/>
        <v>1.0144444444444445</v>
      </c>
      <c r="R3346" s="8">
        <f t="shared" si="313"/>
        <v>114.125</v>
      </c>
      <c r="S3346" t="str">
        <f t="shared" si="316"/>
        <v>theater</v>
      </c>
      <c r="T3346" t="str">
        <f t="shared" si="317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2">
        <f t="shared" si="314"/>
        <v>42053.106111111112</v>
      </c>
      <c r="L3347" s="12">
        <f t="shared" si="315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312"/>
        <v>1.3</v>
      </c>
      <c r="R3347" s="8">
        <f t="shared" si="313"/>
        <v>50</v>
      </c>
      <c r="S3347" t="str">
        <f t="shared" si="316"/>
        <v>theater</v>
      </c>
      <c r="T3347" t="str">
        <f t="shared" si="317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2">
        <f t="shared" si="314"/>
        <v>42054.024421296301</v>
      </c>
      <c r="L3348" s="12">
        <f t="shared" si="315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312"/>
        <v>1.1000000000000001</v>
      </c>
      <c r="R3348" s="8">
        <f t="shared" si="313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2">
        <f t="shared" si="314"/>
        <v>42484.551550925928</v>
      </c>
      <c r="L3349" s="12">
        <f t="shared" si="315"/>
        <v>42498.875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312"/>
        <v>1.1944999999999999</v>
      </c>
      <c r="R3349" s="8">
        <f t="shared" si="313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2">
        <f t="shared" si="314"/>
        <v>42466.558796296296</v>
      </c>
      <c r="L3350" s="12">
        <f t="shared" si="315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312"/>
        <v>1.002909090909091</v>
      </c>
      <c r="R3350" s="8">
        <f t="shared" si="313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2">
        <f t="shared" si="314"/>
        <v>42513.110787037032</v>
      </c>
      <c r="L3351" s="12">
        <f t="shared" si="315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312"/>
        <v>1.534</v>
      </c>
      <c r="R3351" s="8">
        <f t="shared" si="313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2">
        <f t="shared" si="314"/>
        <v>42302.701516203699</v>
      </c>
      <c r="L3352" s="12">
        <f t="shared" si="315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312"/>
        <v>1.0442857142857143</v>
      </c>
      <c r="R3352" s="8">
        <f t="shared" si="313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57.6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2">
        <f t="shared" si="314"/>
        <v>41806.395428240743</v>
      </c>
      <c r="L3353" s="12">
        <f t="shared" si="315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312"/>
        <v>1.0109999999999999</v>
      </c>
      <c r="R3353" s="8">
        <f t="shared" si="313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57.6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2">
        <f t="shared" si="314"/>
        <v>42495.992800925931</v>
      </c>
      <c r="L3354" s="12">
        <f t="shared" si="315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312"/>
        <v>1.0751999999999999</v>
      </c>
      <c r="R3354" s="8">
        <f t="shared" si="313"/>
        <v>76.8</v>
      </c>
      <c r="S3354" t="str">
        <f t="shared" si="316"/>
        <v>theater</v>
      </c>
      <c r="T3354" t="str">
        <f t="shared" si="317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2">
        <f t="shared" si="314"/>
        <v>42479.432291666672</v>
      </c>
      <c r="L3355" s="12">
        <f t="shared" si="315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312"/>
        <v>3.15</v>
      </c>
      <c r="R3355" s="8">
        <f t="shared" si="313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3.2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2">
        <f t="shared" si="314"/>
        <v>42270.7269212963</v>
      </c>
      <c r="L3356" s="12">
        <f t="shared" si="315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312"/>
        <v>1.0193333333333334</v>
      </c>
      <c r="R3356" s="8">
        <f t="shared" si="313"/>
        <v>55.6</v>
      </c>
      <c r="S3356" t="str">
        <f t="shared" si="316"/>
        <v>theater</v>
      </c>
      <c r="T3356" t="str">
        <f t="shared" si="317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2">
        <f t="shared" si="314"/>
        <v>42489.619525462964</v>
      </c>
      <c r="L3357" s="12">
        <f t="shared" si="315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312"/>
        <v>1.2628571428571429</v>
      </c>
      <c r="R3357" s="8">
        <f t="shared" si="313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2">
        <f t="shared" si="314"/>
        <v>42536.815648148149</v>
      </c>
      <c r="L3358" s="12">
        <f t="shared" si="315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312"/>
        <v>1.014</v>
      </c>
      <c r="R3358" s="8">
        <f t="shared" si="313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57.6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2">
        <f t="shared" si="314"/>
        <v>41822.417939814812</v>
      </c>
      <c r="L3359" s="12">
        <f t="shared" si="315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312"/>
        <v>1.01</v>
      </c>
      <c r="R3359" s="8">
        <f t="shared" si="313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2">
        <f t="shared" si="314"/>
        <v>41932.311099537037</v>
      </c>
      <c r="L3360" s="12">
        <f t="shared" si="315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312"/>
        <v>1.0299</v>
      </c>
      <c r="R3360" s="8">
        <f t="shared" si="313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2">
        <f t="shared" si="314"/>
        <v>42746.057106481487</v>
      </c>
      <c r="L3361" s="12">
        <f t="shared" si="315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312"/>
        <v>1.0625</v>
      </c>
      <c r="R3361" s="8">
        <f t="shared" si="313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2">
        <f t="shared" si="314"/>
        <v>42697.082673611112</v>
      </c>
      <c r="L3362" s="12">
        <f t="shared" si="315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312"/>
        <v>1.0137777777777779</v>
      </c>
      <c r="R3362" s="8">
        <f t="shared" si="313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2">
        <f t="shared" si="314"/>
        <v>41866.025347222225</v>
      </c>
      <c r="L3363" s="12">
        <f t="shared" si="315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312"/>
        <v>1.1346000000000001</v>
      </c>
      <c r="R3363" s="8">
        <f t="shared" si="313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2">
        <f t="shared" si="314"/>
        <v>42056.091631944444</v>
      </c>
      <c r="L3364" s="12">
        <f t="shared" si="315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312"/>
        <v>2.1800000000000002</v>
      </c>
      <c r="R3364" s="8">
        <f t="shared" si="313"/>
        <v>54.5</v>
      </c>
      <c r="S3364" t="str">
        <f t="shared" si="316"/>
        <v>theater</v>
      </c>
      <c r="T3364" t="str">
        <f t="shared" si="317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2">
        <f t="shared" si="314"/>
        <v>41851.771354166667</v>
      </c>
      <c r="L3365" s="12">
        <f t="shared" si="315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312"/>
        <v>1.0141935483870967</v>
      </c>
      <c r="R3365" s="8">
        <f t="shared" si="313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2">
        <f t="shared" si="314"/>
        <v>42422.977418981478</v>
      </c>
      <c r="L3366" s="12">
        <f t="shared" si="315"/>
        <v>42444.875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312"/>
        <v>1.0593333333333332</v>
      </c>
      <c r="R3366" s="8">
        <f t="shared" si="313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57.6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2">
        <f t="shared" si="314"/>
        <v>42321.101759259254</v>
      </c>
      <c r="L3367" s="12">
        <f t="shared" si="315"/>
        <v>42351.101759259254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312"/>
        <v>1.04</v>
      </c>
      <c r="R3367" s="8">
        <f t="shared" si="313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2">
        <f t="shared" si="314"/>
        <v>42107.067557870367</v>
      </c>
      <c r="L3368" s="12">
        <f t="shared" si="315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312"/>
        <v>2.21</v>
      </c>
      <c r="R3368" s="8">
        <f t="shared" si="313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57.6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2">
        <f t="shared" si="314"/>
        <v>42192.933958333335</v>
      </c>
      <c r="L3369" s="12">
        <f t="shared" si="315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312"/>
        <v>1.1866666666666668</v>
      </c>
      <c r="R3369" s="8">
        <f t="shared" si="313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2">
        <f t="shared" si="314"/>
        <v>41969.199756944443</v>
      </c>
      <c r="L3370" s="12">
        <f t="shared" si="315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312"/>
        <v>1.046</v>
      </c>
      <c r="R3370" s="8">
        <f t="shared" si="313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2">
        <f t="shared" si="314"/>
        <v>42690.041435185187</v>
      </c>
      <c r="L3371" s="12">
        <f t="shared" si="315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312"/>
        <v>1.0389999999999999</v>
      </c>
      <c r="R3371" s="8">
        <f t="shared" si="313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2">
        <f t="shared" si="314"/>
        <v>42690.334317129629</v>
      </c>
      <c r="L3372" s="12">
        <f t="shared" si="315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312"/>
        <v>1.1773333333333333</v>
      </c>
      <c r="R3372" s="8">
        <f t="shared" si="313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2">
        <f t="shared" si="314"/>
        <v>42312.874594907407</v>
      </c>
      <c r="L3373" s="12">
        <f t="shared" si="315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312"/>
        <v>1.385</v>
      </c>
      <c r="R3373" s="8">
        <f t="shared" si="313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2">
        <f t="shared" si="314"/>
        <v>41855.548101851848</v>
      </c>
      <c r="L3374" s="12">
        <f t="shared" si="315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312"/>
        <v>1.0349999999999999</v>
      </c>
      <c r="R3374" s="8">
        <f t="shared" si="313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2">
        <f t="shared" si="314"/>
        <v>42179.854629629626</v>
      </c>
      <c r="L3375" s="12">
        <f t="shared" si="315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312"/>
        <v>1.0024999999999999</v>
      </c>
      <c r="R3375" s="8">
        <f t="shared" si="313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2">
        <f t="shared" si="314"/>
        <v>42275.731666666667</v>
      </c>
      <c r="L3376" s="12">
        <f t="shared" si="315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312"/>
        <v>1.0657142857142856</v>
      </c>
      <c r="R3376" s="8">
        <f t="shared" si="313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2">
        <f t="shared" si="314"/>
        <v>41765.610798611109</v>
      </c>
      <c r="L3377" s="12">
        <f t="shared" si="315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312"/>
        <v>1</v>
      </c>
      <c r="R3377" s="8">
        <f t="shared" si="313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2">
        <f t="shared" si="314"/>
        <v>42059.701319444444</v>
      </c>
      <c r="L3378" s="12">
        <f t="shared" si="315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312"/>
        <v>1.0001249999999999</v>
      </c>
      <c r="R3378" s="8">
        <f t="shared" si="313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2">
        <f t="shared" si="314"/>
        <v>42053.732627314814</v>
      </c>
      <c r="L3379" s="12">
        <f t="shared" si="315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312"/>
        <v>1.0105</v>
      </c>
      <c r="R3379" s="8">
        <f t="shared" si="313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2">
        <f t="shared" si="314"/>
        <v>41858.355393518519</v>
      </c>
      <c r="L3380" s="12">
        <f t="shared" si="315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312"/>
        <v>1.0763636363636364</v>
      </c>
      <c r="R3380" s="8">
        <f t="shared" si="313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2">
        <f t="shared" si="314"/>
        <v>42225.513888888891</v>
      </c>
      <c r="L3381" s="12">
        <f t="shared" si="315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312"/>
        <v>1.0365</v>
      </c>
      <c r="R3381" s="8">
        <f t="shared" si="313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2">
        <f t="shared" si="314"/>
        <v>41937.953449074077</v>
      </c>
      <c r="L3382" s="12">
        <f t="shared" si="315"/>
        <v>41972.995115740741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312"/>
        <v>1.0443333333333333</v>
      </c>
      <c r="R3382" s="8">
        <f t="shared" si="313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2">
        <f t="shared" si="314"/>
        <v>42044.184988425928</v>
      </c>
      <c r="L3383" s="12">
        <f t="shared" si="315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312"/>
        <v>1.0225</v>
      </c>
      <c r="R3383" s="8">
        <f t="shared" si="313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57.6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2">
        <f t="shared" si="314"/>
        <v>42559.431203703702</v>
      </c>
      <c r="L3384" s="12">
        <f t="shared" si="315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312"/>
        <v>1.0074285714285713</v>
      </c>
      <c r="R3384" s="8">
        <f t="shared" si="313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2">
        <f t="shared" si="314"/>
        <v>42524.782638888893</v>
      </c>
      <c r="L3385" s="12">
        <f t="shared" si="315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312"/>
        <v>1.1171428571428572</v>
      </c>
      <c r="R3385" s="8">
        <f t="shared" si="313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2">
        <f t="shared" si="314"/>
        <v>42292.087592592594</v>
      </c>
      <c r="L3386" s="12">
        <f t="shared" si="315"/>
        <v>42329.125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312"/>
        <v>1.0001100000000001</v>
      </c>
      <c r="R3386" s="8">
        <f t="shared" si="313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2">
        <f t="shared" si="314"/>
        <v>41953.8675</v>
      </c>
      <c r="L3387" s="12">
        <f t="shared" si="315"/>
        <v>41983.8675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312"/>
        <v>1</v>
      </c>
      <c r="R3387" s="8">
        <f t="shared" si="313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57.6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2">
        <f t="shared" si="314"/>
        <v>41946.644745370373</v>
      </c>
      <c r="L3388" s="12">
        <f t="shared" si="315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312"/>
        <v>1.05</v>
      </c>
      <c r="R3388" s="8">
        <f t="shared" si="313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2">
        <f t="shared" si="314"/>
        <v>41947.762592592597</v>
      </c>
      <c r="L3389" s="12">
        <f t="shared" si="315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312"/>
        <v>1.1686666666666667</v>
      </c>
      <c r="R3389" s="8">
        <f t="shared" si="313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2">
        <f t="shared" si="314"/>
        <v>42143.461122685185</v>
      </c>
      <c r="L3390" s="12">
        <f t="shared" si="315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312"/>
        <v>1.038</v>
      </c>
      <c r="R3390" s="8">
        <f t="shared" si="313"/>
        <v>34.6</v>
      </c>
      <c r="S3390" t="str">
        <f t="shared" si="316"/>
        <v>theater</v>
      </c>
      <c r="T3390" t="str">
        <f t="shared" si="317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2">
        <f t="shared" si="314"/>
        <v>42494.563449074078</v>
      </c>
      <c r="L3391" s="12">
        <f t="shared" si="315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312"/>
        <v>1.145</v>
      </c>
      <c r="R3391" s="8">
        <f t="shared" si="313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2">
        <f t="shared" si="314"/>
        <v>41815.774826388893</v>
      </c>
      <c r="L3392" s="12">
        <f t="shared" si="315"/>
        <v>41830.774826388893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312"/>
        <v>1.024</v>
      </c>
      <c r="R3392" s="8">
        <f t="shared" si="313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57.6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2">
        <f t="shared" si="314"/>
        <v>41830.545694444445</v>
      </c>
      <c r="L3393" s="12">
        <f t="shared" si="315"/>
        <v>41859.936111111107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312"/>
        <v>2.23</v>
      </c>
      <c r="R3393" s="8">
        <f t="shared" si="313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2">
        <f t="shared" si="314"/>
        <v>42446.845543981486</v>
      </c>
      <c r="L3394" s="12">
        <f t="shared" si="315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ref="Q3394:Q3457" si="318">E3394/D3394</f>
        <v>1</v>
      </c>
      <c r="R3394" s="8">
        <f t="shared" ref="R3394:R3457" si="319">E3394/N3394</f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2">
        <f t="shared" ref="K3395:K3458" si="320">(J3395/86400)+DATE(1970,1,1)</f>
        <v>41923.921643518523</v>
      </c>
      <c r="L3395" s="12">
        <f t="shared" ref="L3395:L3458" si="321">(I3395/86400)+DATE(1970,1,1)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6">
        <f t="shared" si="318"/>
        <v>1.0580000000000001</v>
      </c>
      <c r="R3395" s="8">
        <f t="shared" si="319"/>
        <v>36.06818181818182</v>
      </c>
      <c r="S3395" t="str">
        <f t="shared" ref="S3395:S3458" si="322">LEFT(P3395,FIND("/",P3395)-1)</f>
        <v>theater</v>
      </c>
      <c r="T3395" t="str">
        <f t="shared" ref="T3395:T3458" si="323">RIGHT(P3395,LEN(P3395)-FIND("/",P3395))</f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2">
        <f t="shared" si="320"/>
        <v>41817.59542824074</v>
      </c>
      <c r="L3396" s="12">
        <f t="shared" si="321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318"/>
        <v>1.4236363636363636</v>
      </c>
      <c r="R3396" s="8">
        <f t="shared" si="319"/>
        <v>29</v>
      </c>
      <c r="S3396" t="str">
        <f t="shared" si="322"/>
        <v>theater</v>
      </c>
      <c r="T3396" t="str">
        <f t="shared" si="323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2">
        <f t="shared" si="320"/>
        <v>42140.712314814809</v>
      </c>
      <c r="L3397" s="12">
        <f t="shared" si="321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318"/>
        <v>1.84</v>
      </c>
      <c r="R3397" s="8">
        <f t="shared" si="319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2">
        <f t="shared" si="320"/>
        <v>41764.446631944447</v>
      </c>
      <c r="L3398" s="12">
        <f t="shared" si="321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318"/>
        <v>1.0433333333333332</v>
      </c>
      <c r="R3398" s="8">
        <f t="shared" si="319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2">
        <f t="shared" si="320"/>
        <v>42378.478344907402</v>
      </c>
      <c r="L3399" s="12">
        <f t="shared" si="321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318"/>
        <v>1.1200000000000001</v>
      </c>
      <c r="R3399" s="8">
        <f t="shared" si="319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57.6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2">
        <f t="shared" si="320"/>
        <v>41941.752037037033</v>
      </c>
      <c r="L3400" s="12">
        <f t="shared" si="321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318"/>
        <v>1.1107499999999999</v>
      </c>
      <c r="R3400" s="8">
        <f t="shared" si="319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2">
        <f t="shared" si="320"/>
        <v>42026.920428240745</v>
      </c>
      <c r="L3401" s="12">
        <f t="shared" si="321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318"/>
        <v>1.0375000000000001</v>
      </c>
      <c r="R3401" s="8">
        <f t="shared" si="319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57.6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2">
        <f t="shared" si="320"/>
        <v>41834.953865740739</v>
      </c>
      <c r="L3402" s="12">
        <f t="shared" si="321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318"/>
        <v>1.0041</v>
      </c>
      <c r="R3402" s="8">
        <f t="shared" si="319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2">
        <f t="shared" si="320"/>
        <v>42193.723912037036</v>
      </c>
      <c r="L3403" s="12">
        <f t="shared" si="321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318"/>
        <v>1.0186206896551724</v>
      </c>
      <c r="R3403" s="8">
        <f t="shared" si="319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2">
        <f t="shared" si="320"/>
        <v>42290.61855324074</v>
      </c>
      <c r="L3404" s="12">
        <f t="shared" si="321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318"/>
        <v>1.0976666666666666</v>
      </c>
      <c r="R3404" s="8">
        <f t="shared" si="319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2">
        <f t="shared" si="320"/>
        <v>42150.462083333332</v>
      </c>
      <c r="L3405" s="12">
        <f t="shared" si="321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318"/>
        <v>1</v>
      </c>
      <c r="R3405" s="8">
        <f t="shared" si="319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2">
        <f t="shared" si="320"/>
        <v>42152.503495370373</v>
      </c>
      <c r="L3406" s="12">
        <f t="shared" si="321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318"/>
        <v>1.22</v>
      </c>
      <c r="R3406" s="8">
        <f t="shared" si="319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2">
        <f t="shared" si="320"/>
        <v>42410.017199074078</v>
      </c>
      <c r="L3407" s="12">
        <f t="shared" si="321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318"/>
        <v>1.3757142857142857</v>
      </c>
      <c r="R3407" s="8">
        <f t="shared" si="319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2">
        <f t="shared" si="320"/>
        <v>41791.492777777778</v>
      </c>
      <c r="L3408" s="12">
        <f t="shared" si="321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318"/>
        <v>1.0031000000000001</v>
      </c>
      <c r="R3408" s="8">
        <f t="shared" si="319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2">
        <f t="shared" si="320"/>
        <v>41796.422326388885</v>
      </c>
      <c r="L3409" s="12">
        <f t="shared" si="321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318"/>
        <v>1.071</v>
      </c>
      <c r="R3409" s="8">
        <f t="shared" si="319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2">
        <f t="shared" si="320"/>
        <v>41808.991944444446</v>
      </c>
      <c r="L3410" s="12">
        <f t="shared" si="321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318"/>
        <v>2.11</v>
      </c>
      <c r="R3410" s="8">
        <f t="shared" si="319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2">
        <f t="shared" si="320"/>
        <v>42544.814328703702</v>
      </c>
      <c r="L3411" s="12">
        <f t="shared" si="321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318"/>
        <v>1.236</v>
      </c>
      <c r="R3411" s="8">
        <f t="shared" si="319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2">
        <f t="shared" si="320"/>
        <v>42500.041550925926</v>
      </c>
      <c r="L3412" s="12">
        <f t="shared" si="321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318"/>
        <v>1.085</v>
      </c>
      <c r="R3412" s="8">
        <f t="shared" si="319"/>
        <v>81.375</v>
      </c>
      <c r="S3412" t="str">
        <f t="shared" si="322"/>
        <v>theater</v>
      </c>
      <c r="T3412" t="str">
        <f t="shared" si="323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2">
        <f t="shared" si="320"/>
        <v>42265.022824074069</v>
      </c>
      <c r="L3413" s="12">
        <f t="shared" si="321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318"/>
        <v>1.0356666666666667</v>
      </c>
      <c r="R3413" s="8">
        <f t="shared" si="319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2">
        <f t="shared" si="320"/>
        <v>41879.959050925929</v>
      </c>
      <c r="L3414" s="12">
        <f t="shared" si="321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318"/>
        <v>1</v>
      </c>
      <c r="R3414" s="8">
        <f t="shared" si="319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2">
        <f t="shared" si="320"/>
        <v>42053.733078703706</v>
      </c>
      <c r="L3415" s="12">
        <f t="shared" si="321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318"/>
        <v>1.3</v>
      </c>
      <c r="R3415" s="8">
        <f t="shared" si="319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2">
        <f t="shared" si="320"/>
        <v>42675.832465277781</v>
      </c>
      <c r="L3416" s="12">
        <f t="shared" si="321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318"/>
        <v>1.0349999999999999</v>
      </c>
      <c r="R3416" s="8">
        <f t="shared" si="319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2">
        <f t="shared" si="320"/>
        <v>42467.144166666665</v>
      </c>
      <c r="L3417" s="12">
        <f t="shared" si="321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318"/>
        <v>1</v>
      </c>
      <c r="R3417" s="8">
        <f t="shared" si="319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2">
        <f t="shared" si="320"/>
        <v>42089.412557870368</v>
      </c>
      <c r="L3418" s="12">
        <f t="shared" si="321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318"/>
        <v>1.196</v>
      </c>
      <c r="R3418" s="8">
        <f t="shared" si="319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2">
        <f t="shared" si="320"/>
        <v>41894.91375</v>
      </c>
      <c r="L3419" s="12">
        <f t="shared" si="321"/>
        <v>41938.029861111107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318"/>
        <v>1.0000058823529412</v>
      </c>
      <c r="R3419" s="8">
        <f t="shared" si="319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2">
        <f t="shared" si="320"/>
        <v>41752.83457175926</v>
      </c>
      <c r="L3420" s="12">
        <f t="shared" si="321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318"/>
        <v>1.00875</v>
      </c>
      <c r="R3420" s="8">
        <f t="shared" si="319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2">
        <f t="shared" si="320"/>
        <v>42448.821585648147</v>
      </c>
      <c r="L3421" s="12">
        <f t="shared" si="321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318"/>
        <v>1.0654545454545454</v>
      </c>
      <c r="R3421" s="8">
        <f t="shared" si="319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2">
        <f t="shared" si="320"/>
        <v>42405.090300925927</v>
      </c>
      <c r="L3422" s="12">
        <f t="shared" si="321"/>
        <v>42414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318"/>
        <v>1.38</v>
      </c>
      <c r="R3422" s="8">
        <f t="shared" si="319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2">
        <f t="shared" si="320"/>
        <v>42037.791238425925</v>
      </c>
      <c r="L3423" s="12">
        <f t="shared" si="321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318"/>
        <v>1.0115000000000001</v>
      </c>
      <c r="R3423" s="8">
        <f t="shared" si="319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57.6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2">
        <f t="shared" si="320"/>
        <v>42323.562222222223</v>
      </c>
      <c r="L3424" s="12">
        <f t="shared" si="321"/>
        <v>42352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318"/>
        <v>1.091</v>
      </c>
      <c r="R3424" s="8">
        <f t="shared" si="319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2">
        <f t="shared" si="320"/>
        <v>42088.911354166667</v>
      </c>
      <c r="L3425" s="12">
        <f t="shared" si="321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318"/>
        <v>1.4</v>
      </c>
      <c r="R3425" s="8">
        <f t="shared" si="319"/>
        <v>35</v>
      </c>
      <c r="S3425" t="str">
        <f t="shared" si="322"/>
        <v>theater</v>
      </c>
      <c r="T3425" t="str">
        <f t="shared" si="323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2">
        <f t="shared" si="320"/>
        <v>42018.676898148144</v>
      </c>
      <c r="L3426" s="12">
        <f t="shared" si="321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318"/>
        <v>1.0358333333333334</v>
      </c>
      <c r="R3426" s="8">
        <f t="shared" si="319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2">
        <f t="shared" si="320"/>
        <v>41884.617314814815</v>
      </c>
      <c r="L3427" s="12">
        <f t="shared" si="321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318"/>
        <v>1.0297033333333332</v>
      </c>
      <c r="R3427" s="8">
        <f t="shared" si="319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2">
        <f t="shared" si="320"/>
        <v>41884.056747685187</v>
      </c>
      <c r="L3428" s="12">
        <f t="shared" si="321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318"/>
        <v>1.0813333333333333</v>
      </c>
      <c r="R3428" s="8">
        <f t="shared" si="319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2">
        <f t="shared" si="320"/>
        <v>41792.645277777774</v>
      </c>
      <c r="L3429" s="12">
        <f t="shared" si="321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318"/>
        <v>1</v>
      </c>
      <c r="R3429" s="8">
        <f t="shared" si="319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57.6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2">
        <f t="shared" si="320"/>
        <v>42038.720451388886</v>
      </c>
      <c r="L3430" s="12">
        <f t="shared" si="321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318"/>
        <v>1.0275000000000001</v>
      </c>
      <c r="R3430" s="8">
        <f t="shared" si="319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2">
        <f t="shared" si="320"/>
        <v>42662.021539351852</v>
      </c>
      <c r="L3431" s="12">
        <f t="shared" si="321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318"/>
        <v>1.3</v>
      </c>
      <c r="R3431" s="8">
        <f t="shared" si="319"/>
        <v>16.25</v>
      </c>
      <c r="S3431" t="str">
        <f t="shared" si="322"/>
        <v>theater</v>
      </c>
      <c r="T3431" t="str">
        <f t="shared" si="323"/>
        <v>plays</v>
      </c>
    </row>
    <row r="3432" spans="1:20" ht="57.6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2">
        <f t="shared" si="320"/>
        <v>41820.945613425924</v>
      </c>
      <c r="L3432" s="12">
        <f t="shared" si="321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318"/>
        <v>1.0854949999999999</v>
      </c>
      <c r="R3432" s="8">
        <f t="shared" si="319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2">
        <f t="shared" si="320"/>
        <v>41839.730937500004</v>
      </c>
      <c r="L3433" s="12">
        <f t="shared" si="321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318"/>
        <v>1</v>
      </c>
      <c r="R3433" s="8">
        <f t="shared" si="319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2">
        <f t="shared" si="320"/>
        <v>42380.581180555557</v>
      </c>
      <c r="L3434" s="12">
        <f t="shared" si="321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318"/>
        <v>1.0965</v>
      </c>
      <c r="R3434" s="8">
        <f t="shared" si="319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2">
        <f t="shared" si="320"/>
        <v>41776.06313657407</v>
      </c>
      <c r="L3435" s="12">
        <f t="shared" si="321"/>
        <v>41807.125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318"/>
        <v>1.0026315789473683</v>
      </c>
      <c r="R3435" s="8">
        <f t="shared" si="319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57.6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2">
        <f t="shared" si="320"/>
        <v>41800.380428240736</v>
      </c>
      <c r="L3436" s="12">
        <f t="shared" si="321"/>
        <v>41830.380428240736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318"/>
        <v>1.0555000000000001</v>
      </c>
      <c r="R3436" s="8">
        <f t="shared" si="319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2">
        <f t="shared" si="320"/>
        <v>42572.61681712963</v>
      </c>
      <c r="L3437" s="12">
        <f t="shared" si="321"/>
        <v>42589.125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318"/>
        <v>1.1200000000000001</v>
      </c>
      <c r="R3437" s="8">
        <f t="shared" si="319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2">
        <f t="shared" si="320"/>
        <v>41851.541585648149</v>
      </c>
      <c r="L3438" s="12">
        <f t="shared" si="321"/>
        <v>41872.686111111107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318"/>
        <v>1.0589999999999999</v>
      </c>
      <c r="R3438" s="8">
        <f t="shared" si="319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2">
        <f t="shared" si="320"/>
        <v>42205.710879629631</v>
      </c>
      <c r="L3439" s="12">
        <f t="shared" si="321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318"/>
        <v>1.01</v>
      </c>
      <c r="R3439" s="8">
        <f t="shared" si="319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2">
        <f t="shared" si="320"/>
        <v>42100.927858796298</v>
      </c>
      <c r="L3440" s="12">
        <f t="shared" si="321"/>
        <v>42126.875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318"/>
        <v>1.042</v>
      </c>
      <c r="R3440" s="8">
        <f t="shared" si="319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2">
        <f t="shared" si="320"/>
        <v>42374.911226851851</v>
      </c>
      <c r="L3441" s="12">
        <f t="shared" si="321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318"/>
        <v>1.3467833333333334</v>
      </c>
      <c r="R3441" s="8">
        <f t="shared" si="319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2">
        <f t="shared" si="320"/>
        <v>41809.12300925926</v>
      </c>
      <c r="L3442" s="12">
        <f t="shared" si="321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318"/>
        <v>1.052184</v>
      </c>
      <c r="R3442" s="8">
        <f t="shared" si="319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2">
        <f t="shared" si="320"/>
        <v>42294.429641203707</v>
      </c>
      <c r="L3443" s="12">
        <f t="shared" si="321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318"/>
        <v>1.026</v>
      </c>
      <c r="R3443" s="8">
        <f t="shared" si="319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57.6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2">
        <f t="shared" si="320"/>
        <v>42124.841111111113</v>
      </c>
      <c r="L3444" s="12">
        <f t="shared" si="321"/>
        <v>42154.841111111113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318"/>
        <v>1</v>
      </c>
      <c r="R3444" s="8">
        <f t="shared" si="319"/>
        <v>31.25</v>
      </c>
      <c r="S3444" t="str">
        <f t="shared" si="322"/>
        <v>theater</v>
      </c>
      <c r="T3444" t="str">
        <f t="shared" si="323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2">
        <f t="shared" si="320"/>
        <v>41861.524837962963</v>
      </c>
      <c r="L3445" s="12">
        <f t="shared" si="321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318"/>
        <v>1.855</v>
      </c>
      <c r="R3445" s="8">
        <f t="shared" si="319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57.6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2">
        <f t="shared" si="320"/>
        <v>42521.291504629626</v>
      </c>
      <c r="L3446" s="12">
        <f t="shared" si="321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318"/>
        <v>2.89</v>
      </c>
      <c r="R3446" s="8">
        <f t="shared" si="319"/>
        <v>43.35</v>
      </c>
      <c r="S3446" t="str">
        <f t="shared" si="322"/>
        <v>theater</v>
      </c>
      <c r="T3446" t="str">
        <f t="shared" si="323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2">
        <f t="shared" si="320"/>
        <v>42272.530509259261</v>
      </c>
      <c r="L3447" s="12">
        <f t="shared" si="321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318"/>
        <v>1</v>
      </c>
      <c r="R3447" s="8">
        <f t="shared" si="319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57.6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2">
        <f t="shared" si="320"/>
        <v>42016.832465277781</v>
      </c>
      <c r="L3448" s="12">
        <f t="shared" si="321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318"/>
        <v>1.0820000000000001</v>
      </c>
      <c r="R3448" s="8">
        <f t="shared" si="319"/>
        <v>43.28</v>
      </c>
      <c r="S3448" t="str">
        <f t="shared" si="322"/>
        <v>theater</v>
      </c>
      <c r="T3448" t="str">
        <f t="shared" si="323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2">
        <f t="shared" si="320"/>
        <v>42402.889027777783</v>
      </c>
      <c r="L3449" s="12">
        <f t="shared" si="321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318"/>
        <v>1.0780000000000001</v>
      </c>
      <c r="R3449" s="8">
        <f t="shared" si="319"/>
        <v>77</v>
      </c>
      <c r="S3449" t="str">
        <f t="shared" si="322"/>
        <v>theater</v>
      </c>
      <c r="T3449" t="str">
        <f t="shared" si="323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2">
        <f t="shared" si="320"/>
        <v>41960.119085648148</v>
      </c>
      <c r="L3450" s="12">
        <f t="shared" si="321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318"/>
        <v>1.0976190476190477</v>
      </c>
      <c r="R3450" s="8">
        <f t="shared" si="319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2">
        <f t="shared" si="320"/>
        <v>42532.052523148144</v>
      </c>
      <c r="L3451" s="12">
        <f t="shared" si="321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318"/>
        <v>1.70625</v>
      </c>
      <c r="R3451" s="8">
        <f t="shared" si="319"/>
        <v>68.25</v>
      </c>
      <c r="S3451" t="str">
        <f t="shared" si="322"/>
        <v>theater</v>
      </c>
      <c r="T3451" t="str">
        <f t="shared" si="323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2">
        <f t="shared" si="320"/>
        <v>42036.704525462963</v>
      </c>
      <c r="L3452" s="12">
        <f t="shared" si="321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318"/>
        <v>1.52</v>
      </c>
      <c r="R3452" s="8">
        <f t="shared" si="319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57.6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2">
        <f t="shared" si="320"/>
        <v>42088.723692129628</v>
      </c>
      <c r="L3453" s="12">
        <f t="shared" si="321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318"/>
        <v>1.0123076923076924</v>
      </c>
      <c r="R3453" s="8">
        <f t="shared" si="319"/>
        <v>41.125</v>
      </c>
      <c r="S3453" t="str">
        <f t="shared" si="322"/>
        <v>theater</v>
      </c>
      <c r="T3453" t="str">
        <f t="shared" si="323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2">
        <f t="shared" si="320"/>
        <v>41820.639189814814</v>
      </c>
      <c r="L3454" s="12">
        <f t="shared" si="321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318"/>
        <v>1.532</v>
      </c>
      <c r="R3454" s="8">
        <f t="shared" si="319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2">
        <f t="shared" si="320"/>
        <v>42535.97865740741</v>
      </c>
      <c r="L3455" s="12">
        <f t="shared" si="321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318"/>
        <v>1.2833333333333334</v>
      </c>
      <c r="R3455" s="8">
        <f t="shared" si="319"/>
        <v>27.5</v>
      </c>
      <c r="S3455" t="str">
        <f t="shared" si="322"/>
        <v>theater</v>
      </c>
      <c r="T3455" t="str">
        <f t="shared" si="323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2">
        <f t="shared" si="320"/>
        <v>41821.698599537034</v>
      </c>
      <c r="L3456" s="12">
        <f t="shared" si="321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318"/>
        <v>1.0071428571428571</v>
      </c>
      <c r="R3456" s="8">
        <f t="shared" si="319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57.6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2">
        <f t="shared" si="320"/>
        <v>42626.7503125</v>
      </c>
      <c r="L3457" s="12">
        <f t="shared" si="321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318"/>
        <v>1.0065</v>
      </c>
      <c r="R3457" s="8">
        <f t="shared" si="319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2">
        <f t="shared" si="320"/>
        <v>41821.205636574072</v>
      </c>
      <c r="L3458" s="12">
        <f t="shared" si="321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6">
        <f t="shared" ref="Q3458:Q3521" si="324">E3458/D3458</f>
        <v>1.913</v>
      </c>
      <c r="R3458" s="8">
        <f t="shared" ref="R3458:R3521" si="325">E3458/N3458</f>
        <v>358.6875</v>
      </c>
      <c r="S3458" t="str">
        <f t="shared" si="322"/>
        <v>theater</v>
      </c>
      <c r="T3458" t="str">
        <f t="shared" si="323"/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2">
        <f t="shared" ref="K3459:K3522" si="326">(J3459/86400)+DATE(1970,1,1)</f>
        <v>42016.706678240742</v>
      </c>
      <c r="L3459" s="12">
        <f t="shared" ref="L3459:L3522" si="327">(I3459/86400)+DATE(1970,1,1)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6">
        <f t="shared" si="324"/>
        <v>1.4019999999999999</v>
      </c>
      <c r="R3459" s="8">
        <f t="shared" si="325"/>
        <v>50.981818181818184</v>
      </c>
      <c r="S3459" t="str">
        <f t="shared" ref="S3459:S3522" si="328">LEFT(P3459,FIND("/",P3459)-1)</f>
        <v>theater</v>
      </c>
      <c r="T3459" t="str">
        <f t="shared" ref="T3459:T3522" si="329">RIGHT(P3459,LEN(P3459)-FIND("/",P3459))</f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2">
        <f t="shared" si="326"/>
        <v>42011.202581018515</v>
      </c>
      <c r="L3460" s="12">
        <f t="shared" si="327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324"/>
        <v>1.2433537832310839</v>
      </c>
      <c r="R3460" s="8">
        <f t="shared" si="325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57.6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2">
        <f t="shared" si="326"/>
        <v>42480.479861111111</v>
      </c>
      <c r="L3461" s="12">
        <f t="shared" si="327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324"/>
        <v>1.262</v>
      </c>
      <c r="R3461" s="8">
        <f t="shared" si="325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2">
        <f t="shared" si="326"/>
        <v>41852.527222222227</v>
      </c>
      <c r="L3462" s="12">
        <f t="shared" si="327"/>
        <v>41866.527222222227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324"/>
        <v>1.9</v>
      </c>
      <c r="R3462" s="8">
        <f t="shared" si="325"/>
        <v>50</v>
      </c>
      <c r="S3462" t="str">
        <f t="shared" si="328"/>
        <v>theater</v>
      </c>
      <c r="T3462" t="str">
        <f t="shared" si="329"/>
        <v>plays</v>
      </c>
    </row>
    <row r="3463" spans="1:20" ht="57.6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2">
        <f t="shared" si="326"/>
        <v>42643.632858796293</v>
      </c>
      <c r="L3463" s="12">
        <f t="shared" si="327"/>
        <v>42672.125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324"/>
        <v>1.39</v>
      </c>
      <c r="R3463" s="8">
        <f t="shared" si="325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2">
        <f t="shared" si="326"/>
        <v>42179.898472222223</v>
      </c>
      <c r="L3464" s="12">
        <f t="shared" si="327"/>
        <v>42195.75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324"/>
        <v>2.02</v>
      </c>
      <c r="R3464" s="8">
        <f t="shared" si="325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2">
        <f t="shared" si="326"/>
        <v>42612.918807870374</v>
      </c>
      <c r="L3465" s="12">
        <f t="shared" si="327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324"/>
        <v>1.0338000000000001</v>
      </c>
      <c r="R3465" s="8">
        <f t="shared" si="325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2">
        <f t="shared" si="326"/>
        <v>42575.130057870367</v>
      </c>
      <c r="L3466" s="12">
        <f t="shared" si="327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324"/>
        <v>1.023236</v>
      </c>
      <c r="R3466" s="8">
        <f t="shared" si="325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2">
        <f t="shared" si="326"/>
        <v>42200.625833333332</v>
      </c>
      <c r="L3467" s="12">
        <f t="shared" si="327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324"/>
        <v>1.03</v>
      </c>
      <c r="R3467" s="8">
        <f t="shared" si="325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2">
        <f t="shared" si="326"/>
        <v>42420.019097222219</v>
      </c>
      <c r="L3468" s="12">
        <f t="shared" si="327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324"/>
        <v>1.2714285714285714</v>
      </c>
      <c r="R3468" s="8">
        <f t="shared" si="325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2">
        <f t="shared" si="326"/>
        <v>42053.671666666662</v>
      </c>
      <c r="L3469" s="12">
        <f t="shared" si="327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324"/>
        <v>1.01</v>
      </c>
      <c r="R3469" s="8">
        <f t="shared" si="325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2">
        <f t="shared" si="326"/>
        <v>42605.765381944446</v>
      </c>
      <c r="L3470" s="12">
        <f t="shared" si="327"/>
        <v>42634.125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324"/>
        <v>1.2178</v>
      </c>
      <c r="R3470" s="8">
        <f t="shared" si="325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2">
        <f t="shared" si="326"/>
        <v>42458.641724537039</v>
      </c>
      <c r="L3471" s="12">
        <f t="shared" si="327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324"/>
        <v>1.1339285714285714</v>
      </c>
      <c r="R3471" s="8">
        <f t="shared" si="325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43.2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2">
        <f t="shared" si="326"/>
        <v>42529.022013888884</v>
      </c>
      <c r="L3472" s="12">
        <f t="shared" si="327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324"/>
        <v>1.5</v>
      </c>
      <c r="R3472" s="8">
        <f t="shared" si="325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57.6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2">
        <f t="shared" si="326"/>
        <v>41841.820486111115</v>
      </c>
      <c r="L3473" s="12">
        <f t="shared" si="327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324"/>
        <v>2.1459999999999999</v>
      </c>
      <c r="R3473" s="8">
        <f t="shared" si="325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2">
        <f t="shared" si="326"/>
        <v>41928.170497685183</v>
      </c>
      <c r="L3474" s="12">
        <f t="shared" si="327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324"/>
        <v>1.0205</v>
      </c>
      <c r="R3474" s="8">
        <f t="shared" si="325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2">
        <f t="shared" si="326"/>
        <v>42062.834444444445</v>
      </c>
      <c r="L3475" s="12">
        <f t="shared" si="327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324"/>
        <v>1</v>
      </c>
      <c r="R3475" s="8">
        <f t="shared" si="325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2">
        <f t="shared" si="326"/>
        <v>42541.501516203702</v>
      </c>
      <c r="L3476" s="12">
        <f t="shared" si="327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324"/>
        <v>1.01</v>
      </c>
      <c r="R3476" s="8">
        <f t="shared" si="325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2">
        <f t="shared" si="326"/>
        <v>41918.880833333329</v>
      </c>
      <c r="L3477" s="12">
        <f t="shared" si="327"/>
        <v>41946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324"/>
        <v>1.1333333333333333</v>
      </c>
      <c r="R3477" s="8">
        <f t="shared" si="325"/>
        <v>20</v>
      </c>
      <c r="S3477" t="str">
        <f t="shared" si="328"/>
        <v>theater</v>
      </c>
      <c r="T3477" t="str">
        <f t="shared" si="329"/>
        <v>plays</v>
      </c>
    </row>
    <row r="3478" spans="1:20" ht="57.6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2">
        <f t="shared" si="326"/>
        <v>41921.279976851853</v>
      </c>
      <c r="L3478" s="12">
        <f t="shared" si="327"/>
        <v>41939.125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324"/>
        <v>1.04</v>
      </c>
      <c r="R3478" s="8">
        <f t="shared" si="325"/>
        <v>52</v>
      </c>
      <c r="S3478" t="str">
        <f t="shared" si="328"/>
        <v>theater</v>
      </c>
      <c r="T3478" t="str">
        <f t="shared" si="329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2">
        <f t="shared" si="326"/>
        <v>42128.736608796295</v>
      </c>
      <c r="L3479" s="12">
        <f t="shared" si="327"/>
        <v>42141.125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324"/>
        <v>1.1533333333333333</v>
      </c>
      <c r="R3479" s="8">
        <f t="shared" si="325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2">
        <f t="shared" si="326"/>
        <v>42053.916921296295</v>
      </c>
      <c r="L3480" s="12">
        <f t="shared" si="327"/>
        <v>42079.875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324"/>
        <v>1.1285000000000001</v>
      </c>
      <c r="R3480" s="8">
        <f t="shared" si="325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2">
        <f t="shared" si="326"/>
        <v>41781.855092592596</v>
      </c>
      <c r="L3481" s="12">
        <f t="shared" si="327"/>
        <v>41811.855092592596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324"/>
        <v>1.2786666666666666</v>
      </c>
      <c r="R3481" s="8">
        <f t="shared" si="325"/>
        <v>34.25</v>
      </c>
      <c r="S3481" t="str">
        <f t="shared" si="328"/>
        <v>theater</v>
      </c>
      <c r="T3481" t="str">
        <f t="shared" si="329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2">
        <f t="shared" si="326"/>
        <v>42171.317442129628</v>
      </c>
      <c r="L3482" s="12">
        <f t="shared" si="327"/>
        <v>42195.875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324"/>
        <v>1.4266666666666667</v>
      </c>
      <c r="R3482" s="8">
        <f t="shared" si="325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2">
        <f t="shared" si="326"/>
        <v>41989.247546296298</v>
      </c>
      <c r="L3483" s="12">
        <f t="shared" si="327"/>
        <v>42006.247546296298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324"/>
        <v>1.1879999999999999</v>
      </c>
      <c r="R3483" s="8">
        <f t="shared" si="325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2">
        <f t="shared" si="326"/>
        <v>41796.771597222221</v>
      </c>
      <c r="L3484" s="12">
        <f t="shared" si="327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324"/>
        <v>1.3833333333333333</v>
      </c>
      <c r="R3484" s="8">
        <f t="shared" si="325"/>
        <v>51.875</v>
      </c>
      <c r="S3484" t="str">
        <f t="shared" si="328"/>
        <v>theater</v>
      </c>
      <c r="T3484" t="str">
        <f t="shared" si="329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2">
        <f t="shared" si="326"/>
        <v>41793.668761574074</v>
      </c>
      <c r="L3485" s="12">
        <f t="shared" si="327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324"/>
        <v>1.599402985074627</v>
      </c>
      <c r="R3485" s="8">
        <f t="shared" si="325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2">
        <f t="shared" si="326"/>
        <v>42506.760405092587</v>
      </c>
      <c r="L3486" s="12">
        <f t="shared" si="327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324"/>
        <v>1.1424000000000001</v>
      </c>
      <c r="R3486" s="8">
        <f t="shared" si="325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57.6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2">
        <f t="shared" si="326"/>
        <v>42372.693055555559</v>
      </c>
      <c r="L3487" s="12">
        <f t="shared" si="327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324"/>
        <v>1.0060606060606061</v>
      </c>
      <c r="R3487" s="8">
        <f t="shared" si="325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2">
        <f t="shared" si="326"/>
        <v>42126.87501157407</v>
      </c>
      <c r="L3488" s="12">
        <f t="shared" si="327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324"/>
        <v>1.552</v>
      </c>
      <c r="R3488" s="8">
        <f t="shared" si="325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2">
        <f t="shared" si="326"/>
        <v>42149.940416666665</v>
      </c>
      <c r="L3489" s="12">
        <f t="shared" si="327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324"/>
        <v>1.2775000000000001</v>
      </c>
      <c r="R3489" s="8">
        <f t="shared" si="325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2">
        <f t="shared" si="326"/>
        <v>42087.768055555556</v>
      </c>
      <c r="L3490" s="12">
        <f t="shared" si="327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324"/>
        <v>1.212</v>
      </c>
      <c r="R3490" s="8">
        <f t="shared" si="325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2">
        <f t="shared" si="326"/>
        <v>41753.635775462964</v>
      </c>
      <c r="L3491" s="12">
        <f t="shared" si="327"/>
        <v>41783.875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324"/>
        <v>1.127</v>
      </c>
      <c r="R3491" s="8">
        <f t="shared" si="325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2">
        <f t="shared" si="326"/>
        <v>42443.802361111113</v>
      </c>
      <c r="L3492" s="12">
        <f t="shared" si="327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324"/>
        <v>1.2749999999999999</v>
      </c>
      <c r="R3492" s="8">
        <f t="shared" si="325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57.6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2">
        <f t="shared" si="326"/>
        <v>42121.249814814815</v>
      </c>
      <c r="L3493" s="12">
        <f t="shared" si="327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324"/>
        <v>1.5820000000000001</v>
      </c>
      <c r="R3493" s="8">
        <f t="shared" si="325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2">
        <f t="shared" si="326"/>
        <v>42268.009224537032</v>
      </c>
      <c r="L3494" s="12">
        <f t="shared" si="327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324"/>
        <v>1.0526894736842105</v>
      </c>
      <c r="R3494" s="8">
        <f t="shared" si="325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2">
        <f t="shared" si="326"/>
        <v>41848.866157407407</v>
      </c>
      <c r="L3495" s="12">
        <f t="shared" si="327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324"/>
        <v>1</v>
      </c>
      <c r="R3495" s="8">
        <f t="shared" si="325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2">
        <f t="shared" si="326"/>
        <v>42689.214988425927</v>
      </c>
      <c r="L3496" s="12">
        <f t="shared" si="327"/>
        <v>42700.25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324"/>
        <v>1</v>
      </c>
      <c r="R3496" s="8">
        <f t="shared" si="325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2">
        <f t="shared" si="326"/>
        <v>41915.762835648144</v>
      </c>
      <c r="L3497" s="12">
        <f t="shared" si="327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324"/>
        <v>1.0686</v>
      </c>
      <c r="R3497" s="8">
        <f t="shared" si="325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2">
        <f t="shared" si="326"/>
        <v>42584.846828703703</v>
      </c>
      <c r="L3498" s="12">
        <f t="shared" si="327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324"/>
        <v>1.244</v>
      </c>
      <c r="R3498" s="8">
        <f t="shared" si="325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2">
        <f t="shared" si="326"/>
        <v>42511.741944444446</v>
      </c>
      <c r="L3499" s="12">
        <f t="shared" si="327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324"/>
        <v>1.0870406189555126</v>
      </c>
      <c r="R3499" s="8">
        <f t="shared" si="325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2">
        <f t="shared" si="326"/>
        <v>42459.15861111111</v>
      </c>
      <c r="L3500" s="12">
        <f t="shared" si="327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324"/>
        <v>1.0242424242424242</v>
      </c>
      <c r="R3500" s="8">
        <f t="shared" si="325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2">
        <f t="shared" si="326"/>
        <v>42132.036168981482</v>
      </c>
      <c r="L3501" s="12">
        <f t="shared" si="327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324"/>
        <v>1.0549999999999999</v>
      </c>
      <c r="R3501" s="8">
        <f t="shared" si="325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2">
        <f t="shared" si="326"/>
        <v>42419.919421296298</v>
      </c>
      <c r="L3502" s="12">
        <f t="shared" si="327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324"/>
        <v>1.0629999999999999</v>
      </c>
      <c r="R3502" s="8">
        <f t="shared" si="325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2">
        <f t="shared" si="326"/>
        <v>42233.763831018514</v>
      </c>
      <c r="L3503" s="12">
        <f t="shared" si="327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324"/>
        <v>1.0066666666666666</v>
      </c>
      <c r="R3503" s="8">
        <f t="shared" si="325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57.6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2">
        <f t="shared" si="326"/>
        <v>42430.839398148149</v>
      </c>
      <c r="L3504" s="12">
        <f t="shared" si="327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324"/>
        <v>1.054</v>
      </c>
      <c r="R3504" s="8">
        <f t="shared" si="325"/>
        <v>136</v>
      </c>
      <c r="S3504" t="str">
        <f t="shared" si="328"/>
        <v>theater</v>
      </c>
      <c r="T3504" t="str">
        <f t="shared" si="329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2">
        <f t="shared" si="326"/>
        <v>42545.478333333333</v>
      </c>
      <c r="L3505" s="12">
        <f t="shared" si="327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324"/>
        <v>1.0755999999999999</v>
      </c>
      <c r="R3505" s="8">
        <f t="shared" si="325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57.6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2">
        <f t="shared" si="326"/>
        <v>42297.748738425929</v>
      </c>
      <c r="L3506" s="12">
        <f t="shared" si="327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324"/>
        <v>1</v>
      </c>
      <c r="R3506" s="8">
        <f t="shared" si="325"/>
        <v>125</v>
      </c>
      <c r="S3506" t="str">
        <f t="shared" si="328"/>
        <v>theater</v>
      </c>
      <c r="T3506" t="str">
        <f t="shared" si="329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2">
        <f t="shared" si="326"/>
        <v>41760.935706018521</v>
      </c>
      <c r="L3507" s="12">
        <f t="shared" si="327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324"/>
        <v>1.0376000000000001</v>
      </c>
      <c r="R3507" s="8">
        <f t="shared" si="325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57.6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2">
        <f t="shared" si="326"/>
        <v>41829.734259259261</v>
      </c>
      <c r="L3508" s="12">
        <f t="shared" si="327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324"/>
        <v>1.0149999999999999</v>
      </c>
      <c r="R3508" s="8">
        <f t="shared" si="325"/>
        <v>105</v>
      </c>
      <c r="S3508" t="str">
        <f t="shared" si="328"/>
        <v>theater</v>
      </c>
      <c r="T3508" t="str">
        <f t="shared" si="329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2">
        <f t="shared" si="326"/>
        <v>42491.92288194444</v>
      </c>
      <c r="L3509" s="12">
        <f t="shared" si="327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324"/>
        <v>1.044</v>
      </c>
      <c r="R3509" s="8">
        <f t="shared" si="325"/>
        <v>145</v>
      </c>
      <c r="S3509" t="str">
        <f t="shared" si="328"/>
        <v>theater</v>
      </c>
      <c r="T3509" t="str">
        <f t="shared" si="329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2">
        <f t="shared" si="326"/>
        <v>42477.729780092588</v>
      </c>
      <c r="L3510" s="12">
        <f t="shared" si="327"/>
        <v>42500.875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324"/>
        <v>1.8</v>
      </c>
      <c r="R3510" s="8">
        <f t="shared" si="325"/>
        <v>12</v>
      </c>
      <c r="S3510" t="str">
        <f t="shared" si="328"/>
        <v>theater</v>
      </c>
      <c r="T3510" t="str">
        <f t="shared" si="329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2">
        <f t="shared" si="326"/>
        <v>41950.859560185185</v>
      </c>
      <c r="L3511" s="12">
        <f t="shared" si="327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324"/>
        <v>1.0633333333333332</v>
      </c>
      <c r="R3511" s="8">
        <f t="shared" si="325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2">
        <f t="shared" si="326"/>
        <v>41802.62090277778</v>
      </c>
      <c r="L3512" s="12">
        <f t="shared" si="327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324"/>
        <v>1.0055555555555555</v>
      </c>
      <c r="R3512" s="8">
        <f t="shared" si="325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2">
        <f t="shared" si="326"/>
        <v>41927.873784722222</v>
      </c>
      <c r="L3513" s="12">
        <f t="shared" si="327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324"/>
        <v>1.012</v>
      </c>
      <c r="R3513" s="8">
        <f t="shared" si="325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2">
        <f t="shared" si="326"/>
        <v>42057.536944444444</v>
      </c>
      <c r="L3514" s="12">
        <f t="shared" si="327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324"/>
        <v>1</v>
      </c>
      <c r="R3514" s="8">
        <f t="shared" si="325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2">
        <f t="shared" si="326"/>
        <v>41781.096203703702</v>
      </c>
      <c r="L3515" s="12">
        <f t="shared" si="327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324"/>
        <v>1.1839285714285714</v>
      </c>
      <c r="R3515" s="8">
        <f t="shared" si="325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2">
        <f t="shared" si="326"/>
        <v>42020.846666666665</v>
      </c>
      <c r="L3516" s="12">
        <f t="shared" si="327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324"/>
        <v>1.1000000000000001</v>
      </c>
      <c r="R3516" s="8">
        <f t="shared" si="325"/>
        <v>55</v>
      </c>
      <c r="S3516" t="str">
        <f t="shared" si="328"/>
        <v>theater</v>
      </c>
      <c r="T3516" t="str">
        <f t="shared" si="329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2">
        <f t="shared" si="326"/>
        <v>42125.772812499999</v>
      </c>
      <c r="L3517" s="12">
        <f t="shared" si="327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324"/>
        <v>1.0266666666666666</v>
      </c>
      <c r="R3517" s="8">
        <f t="shared" si="325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2">
        <f t="shared" si="326"/>
        <v>41856.010069444441</v>
      </c>
      <c r="L3518" s="12">
        <f t="shared" si="327"/>
        <v>41890.125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324"/>
        <v>1</v>
      </c>
      <c r="R3518" s="8">
        <f t="shared" si="325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2">
        <f t="shared" si="326"/>
        <v>41794.817523148144</v>
      </c>
      <c r="L3519" s="12">
        <f t="shared" si="327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324"/>
        <v>1</v>
      </c>
      <c r="R3519" s="8">
        <f t="shared" si="325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2">
        <f t="shared" si="326"/>
        <v>41893.783553240741</v>
      </c>
      <c r="L3520" s="12">
        <f t="shared" si="327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324"/>
        <v>1.10046</v>
      </c>
      <c r="R3520" s="8">
        <f t="shared" si="325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2">
        <f t="shared" si="326"/>
        <v>42037.598958333328</v>
      </c>
      <c r="L3521" s="12">
        <f t="shared" si="327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324"/>
        <v>1.0135000000000001</v>
      </c>
      <c r="R3521" s="8">
        <f t="shared" si="325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2">
        <f t="shared" si="326"/>
        <v>42227.824212962965</v>
      </c>
      <c r="L3522" s="12">
        <f t="shared" si="327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6">
        <f t="shared" ref="Q3522:Q3585" si="330">E3522/D3522</f>
        <v>1.0075000000000001</v>
      </c>
      <c r="R3522" s="8">
        <f t="shared" ref="R3522:R3585" si="331">E3522/N3522</f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2">
        <f t="shared" ref="K3523:K3586" si="332">(J3523/86400)+DATE(1970,1,1)</f>
        <v>41881.361342592594</v>
      </c>
      <c r="L3523" s="12">
        <f t="shared" ref="L3523:L3586" si="333">(I3523/86400)+DATE(1970,1,1)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si="330"/>
        <v>1.6942857142857144</v>
      </c>
      <c r="R3523" s="8">
        <f t="shared" si="331"/>
        <v>45.615384615384613</v>
      </c>
      <c r="S3523" t="str">
        <f t="shared" ref="S3523:S3586" si="334">LEFT(P3523,FIND("/",P3523)-1)</f>
        <v>theater</v>
      </c>
      <c r="T3523" t="str">
        <f t="shared" ref="T3523:T3586" si="335">RIGHT(P3523,LEN(P3523)-FIND("/",P3523))</f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2">
        <f t="shared" si="332"/>
        <v>42234.789884259255</v>
      </c>
      <c r="L3524" s="12">
        <f t="shared" si="333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330"/>
        <v>1</v>
      </c>
      <c r="R3524" s="8">
        <f t="shared" si="331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2">
        <f t="shared" si="332"/>
        <v>42581.397546296299</v>
      </c>
      <c r="L3525" s="12">
        <f t="shared" si="333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330"/>
        <v>1.1365000000000001</v>
      </c>
      <c r="R3525" s="8">
        <f t="shared" si="331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57.6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2">
        <f t="shared" si="332"/>
        <v>41880.76357638889</v>
      </c>
      <c r="L3526" s="12">
        <f t="shared" si="333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330"/>
        <v>1.0156000000000001</v>
      </c>
      <c r="R3526" s="8">
        <f t="shared" si="331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2">
        <f t="shared" si="332"/>
        <v>42214.6956712963</v>
      </c>
      <c r="L3527" s="12">
        <f t="shared" si="333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330"/>
        <v>1.06</v>
      </c>
      <c r="R3527" s="8">
        <f t="shared" si="331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2">
        <f t="shared" si="332"/>
        <v>42460.335312499999</v>
      </c>
      <c r="L3528" s="12">
        <f t="shared" si="333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330"/>
        <v>1.02</v>
      </c>
      <c r="R3528" s="8">
        <f t="shared" si="331"/>
        <v>99</v>
      </c>
      <c r="S3528" t="str">
        <f t="shared" si="334"/>
        <v>theater</v>
      </c>
      <c r="T3528" t="str">
        <f t="shared" si="335"/>
        <v>plays</v>
      </c>
    </row>
    <row r="3529" spans="1:20" ht="57.6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2">
        <f t="shared" si="332"/>
        <v>42167.023206018523</v>
      </c>
      <c r="L3529" s="12">
        <f t="shared" si="333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330"/>
        <v>1.1691666666666667</v>
      </c>
      <c r="R3529" s="8">
        <f t="shared" si="331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2">
        <f t="shared" si="332"/>
        <v>42733.50136574074</v>
      </c>
      <c r="L3530" s="12">
        <f t="shared" si="333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330"/>
        <v>1.0115151515151515</v>
      </c>
      <c r="R3530" s="8">
        <f t="shared" si="331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57.6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2">
        <f t="shared" si="332"/>
        <v>42177.761782407411</v>
      </c>
      <c r="L3531" s="12">
        <f t="shared" si="333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330"/>
        <v>1.32</v>
      </c>
      <c r="R3531" s="8">
        <f t="shared" si="331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2">
        <f t="shared" si="332"/>
        <v>42442.623344907406</v>
      </c>
      <c r="L3532" s="12">
        <f t="shared" si="333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330"/>
        <v>1</v>
      </c>
      <c r="R3532" s="8">
        <f t="shared" si="331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2">
        <f t="shared" si="332"/>
        <v>42521.654328703706</v>
      </c>
      <c r="L3533" s="12">
        <f t="shared" si="333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330"/>
        <v>1.28</v>
      </c>
      <c r="R3533" s="8">
        <f t="shared" si="331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2">
        <f t="shared" si="332"/>
        <v>41884.599849537037</v>
      </c>
      <c r="L3534" s="12">
        <f t="shared" si="333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330"/>
        <v>1.1895833333333334</v>
      </c>
      <c r="R3534" s="8">
        <f t="shared" si="331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2">
        <f t="shared" si="332"/>
        <v>42289.761192129634</v>
      </c>
      <c r="L3535" s="12">
        <f t="shared" si="333"/>
        <v>42319.802858796298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330"/>
        <v>1.262</v>
      </c>
      <c r="R3535" s="8">
        <f t="shared" si="331"/>
        <v>78.875</v>
      </c>
      <c r="S3535" t="str">
        <f t="shared" si="334"/>
        <v>theater</v>
      </c>
      <c r="T3535" t="str">
        <f t="shared" si="335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2">
        <f t="shared" si="332"/>
        <v>42243.6252662037</v>
      </c>
      <c r="L3536" s="12">
        <f t="shared" si="333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330"/>
        <v>1.5620000000000001</v>
      </c>
      <c r="R3536" s="8">
        <f t="shared" si="331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2">
        <f t="shared" si="332"/>
        <v>42248.640162037038</v>
      </c>
      <c r="L3537" s="12">
        <f t="shared" si="333"/>
        <v>42279.75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330"/>
        <v>1.0315000000000001</v>
      </c>
      <c r="R3537" s="8">
        <f t="shared" si="331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57.6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2">
        <f t="shared" si="332"/>
        <v>42328.727141203708</v>
      </c>
      <c r="L3538" s="12">
        <f t="shared" si="333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330"/>
        <v>1.5333333333333334</v>
      </c>
      <c r="R3538" s="8">
        <f t="shared" si="331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57.6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2">
        <f t="shared" si="332"/>
        <v>41923.354351851856</v>
      </c>
      <c r="L3539" s="12">
        <f t="shared" si="333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330"/>
        <v>1.8044444444444445</v>
      </c>
      <c r="R3539" s="8">
        <f t="shared" si="331"/>
        <v>43.5</v>
      </c>
      <c r="S3539" t="str">
        <f t="shared" si="334"/>
        <v>theater</v>
      </c>
      <c r="T3539" t="str">
        <f t="shared" si="335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2">
        <f t="shared" si="332"/>
        <v>42571.420601851853</v>
      </c>
      <c r="L3540" s="12">
        <f t="shared" si="333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330"/>
        <v>1.2845</v>
      </c>
      <c r="R3540" s="8">
        <f t="shared" si="331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2">
        <f t="shared" si="332"/>
        <v>42600.756041666667</v>
      </c>
      <c r="L3541" s="12">
        <f t="shared" si="333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330"/>
        <v>1.1966666666666668</v>
      </c>
      <c r="R3541" s="8">
        <f t="shared" si="331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2">
        <f t="shared" si="332"/>
        <v>42517.003368055557</v>
      </c>
      <c r="L3542" s="12">
        <f t="shared" si="333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330"/>
        <v>1.23</v>
      </c>
      <c r="R3542" s="8">
        <f t="shared" si="331"/>
        <v>46.125</v>
      </c>
      <c r="S3542" t="str">
        <f t="shared" si="334"/>
        <v>theater</v>
      </c>
      <c r="T3542" t="str">
        <f t="shared" si="335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2">
        <f t="shared" si="332"/>
        <v>42222.730034722219</v>
      </c>
      <c r="L3543" s="12">
        <f t="shared" si="333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330"/>
        <v>1.05</v>
      </c>
      <c r="R3543" s="8">
        <f t="shared" si="331"/>
        <v>39.375</v>
      </c>
      <c r="S3543" t="str">
        <f t="shared" si="334"/>
        <v>theater</v>
      </c>
      <c r="T3543" t="str">
        <f t="shared" si="335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2">
        <f t="shared" si="332"/>
        <v>41829.599791666667</v>
      </c>
      <c r="L3544" s="12">
        <f t="shared" si="333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330"/>
        <v>1.0223636363636364</v>
      </c>
      <c r="R3544" s="8">
        <f t="shared" si="331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2">
        <f t="shared" si="332"/>
        <v>42150.755312499998</v>
      </c>
      <c r="L3545" s="12">
        <f t="shared" si="333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330"/>
        <v>1.0466666666666666</v>
      </c>
      <c r="R3545" s="8">
        <f t="shared" si="331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2">
        <f t="shared" si="332"/>
        <v>42040.831678240742</v>
      </c>
      <c r="L3546" s="12">
        <f t="shared" si="333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330"/>
        <v>1</v>
      </c>
      <c r="R3546" s="8">
        <f t="shared" si="331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57.6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2">
        <f t="shared" si="332"/>
        <v>42075.807395833333</v>
      </c>
      <c r="L3547" s="12">
        <f t="shared" si="333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330"/>
        <v>1.004</v>
      </c>
      <c r="R3547" s="8">
        <f t="shared" si="331"/>
        <v>31.375</v>
      </c>
      <c r="S3547" t="str">
        <f t="shared" si="334"/>
        <v>theater</v>
      </c>
      <c r="T3547" t="str">
        <f t="shared" si="335"/>
        <v>plays</v>
      </c>
    </row>
    <row r="3548" spans="1:20" ht="57.6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2">
        <f t="shared" si="332"/>
        <v>42073.660694444443</v>
      </c>
      <c r="L3548" s="12">
        <f t="shared" si="333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330"/>
        <v>1.0227272727272727</v>
      </c>
      <c r="R3548" s="8">
        <f t="shared" si="331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2">
        <f t="shared" si="332"/>
        <v>42480.078715277778</v>
      </c>
      <c r="L3549" s="12">
        <f t="shared" si="333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330"/>
        <v>1.1440928571428572</v>
      </c>
      <c r="R3549" s="8">
        <f t="shared" si="331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2">
        <f t="shared" si="332"/>
        <v>42411.942291666666</v>
      </c>
      <c r="L3550" s="12">
        <f t="shared" si="333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330"/>
        <v>1.019047619047619</v>
      </c>
      <c r="R3550" s="8">
        <f t="shared" si="331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2">
        <f t="shared" si="332"/>
        <v>42223.394363425927</v>
      </c>
      <c r="L3551" s="12">
        <f t="shared" si="333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330"/>
        <v>1.02</v>
      </c>
      <c r="R3551" s="8">
        <f t="shared" si="331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57.6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2">
        <f t="shared" si="332"/>
        <v>42462.893495370372</v>
      </c>
      <c r="L3552" s="12">
        <f t="shared" si="333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330"/>
        <v>1.048</v>
      </c>
      <c r="R3552" s="8">
        <f t="shared" si="331"/>
        <v>40.9375</v>
      </c>
      <c r="S3552" t="str">
        <f t="shared" si="334"/>
        <v>theater</v>
      </c>
      <c r="T3552" t="str">
        <f t="shared" si="335"/>
        <v>plays</v>
      </c>
    </row>
    <row r="3553" spans="1:20" ht="57.6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2">
        <f t="shared" si="332"/>
        <v>41753.515856481477</v>
      </c>
      <c r="L3553" s="12">
        <f t="shared" si="333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330"/>
        <v>1.0183333333333333</v>
      </c>
      <c r="R3553" s="8">
        <f t="shared" si="331"/>
        <v>61.1</v>
      </c>
      <c r="S3553" t="str">
        <f t="shared" si="334"/>
        <v>theater</v>
      </c>
      <c r="T3553" t="str">
        <f t="shared" si="335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2">
        <f t="shared" si="332"/>
        <v>41788.587083333332</v>
      </c>
      <c r="L3554" s="12">
        <f t="shared" si="333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330"/>
        <v>1</v>
      </c>
      <c r="R3554" s="8">
        <f t="shared" si="331"/>
        <v>38.65</v>
      </c>
      <c r="S3554" t="str">
        <f t="shared" si="334"/>
        <v>theater</v>
      </c>
      <c r="T3554" t="str">
        <f t="shared" si="335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2">
        <f t="shared" si="332"/>
        <v>42196.028703703705</v>
      </c>
      <c r="L3555" s="12">
        <f t="shared" si="333"/>
        <v>42228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330"/>
        <v>1.0627272727272727</v>
      </c>
      <c r="R3555" s="8">
        <f t="shared" si="331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2">
        <f t="shared" si="332"/>
        <v>42016.050451388888</v>
      </c>
      <c r="L3556" s="12">
        <f t="shared" si="333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330"/>
        <v>1.1342219999999998</v>
      </c>
      <c r="R3556" s="8">
        <f t="shared" si="331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2">
        <f t="shared" si="332"/>
        <v>42661.442060185189</v>
      </c>
      <c r="L3557" s="12">
        <f t="shared" si="333"/>
        <v>42691.483726851853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330"/>
        <v>1</v>
      </c>
      <c r="R3557" s="8">
        <f t="shared" si="331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57.6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2">
        <f t="shared" si="332"/>
        <v>41808.649583333332</v>
      </c>
      <c r="L3558" s="12">
        <f t="shared" si="333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330"/>
        <v>1.0045454545454546</v>
      </c>
      <c r="R3558" s="8">
        <f t="shared" si="331"/>
        <v>110.5</v>
      </c>
      <c r="S3558" t="str">
        <f t="shared" si="334"/>
        <v>theater</v>
      </c>
      <c r="T3558" t="str">
        <f t="shared" si="335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2">
        <f t="shared" si="332"/>
        <v>41730.276747685188</v>
      </c>
      <c r="L3559" s="12">
        <f t="shared" si="333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330"/>
        <v>1.0003599999999999</v>
      </c>
      <c r="R3559" s="8">
        <f t="shared" si="331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2">
        <f t="shared" si="332"/>
        <v>42139.816840277781</v>
      </c>
      <c r="L3560" s="12">
        <f t="shared" si="333"/>
        <v>42181.875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330"/>
        <v>1.44</v>
      </c>
      <c r="R3560" s="8">
        <f t="shared" si="331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2">
        <f t="shared" si="332"/>
        <v>42194.096157407403</v>
      </c>
      <c r="L3561" s="12">
        <f t="shared" si="333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330"/>
        <v>1.0349999999999999</v>
      </c>
      <c r="R3561" s="8">
        <f t="shared" si="331"/>
        <v>43.125</v>
      </c>
      <c r="S3561" t="str">
        <f t="shared" si="334"/>
        <v>theater</v>
      </c>
      <c r="T3561" t="str">
        <f t="shared" si="335"/>
        <v>plays</v>
      </c>
    </row>
    <row r="3562" spans="1:20" ht="57.6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2">
        <f t="shared" si="332"/>
        <v>42115.889652777776</v>
      </c>
      <c r="L3562" s="12">
        <f t="shared" si="333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330"/>
        <v>1.0843750000000001</v>
      </c>
      <c r="R3562" s="8">
        <f t="shared" si="331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2">
        <f t="shared" si="332"/>
        <v>42203.680300925931</v>
      </c>
      <c r="L3563" s="12">
        <f t="shared" si="333"/>
        <v>42221.775000000001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330"/>
        <v>1.024</v>
      </c>
      <c r="R3563" s="8">
        <f t="shared" si="331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57.6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2">
        <f t="shared" si="332"/>
        <v>42433.761886574073</v>
      </c>
      <c r="L3564" s="12">
        <f t="shared" si="333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330"/>
        <v>1.4888888888888889</v>
      </c>
      <c r="R3564" s="8">
        <f t="shared" si="331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2">
        <f t="shared" si="332"/>
        <v>42555.671944444446</v>
      </c>
      <c r="L3565" s="12">
        <f t="shared" si="333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330"/>
        <v>1.0549000000000002</v>
      </c>
      <c r="R3565" s="8">
        <f t="shared" si="331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2">
        <f t="shared" si="332"/>
        <v>42236.623252314814</v>
      </c>
      <c r="L3566" s="12">
        <f t="shared" si="333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330"/>
        <v>1.0049999999999999</v>
      </c>
      <c r="R3566" s="8">
        <f t="shared" si="331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2">
        <f t="shared" si="332"/>
        <v>41974.743148148147</v>
      </c>
      <c r="L3567" s="12">
        <f t="shared" si="333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330"/>
        <v>1.3055555555555556</v>
      </c>
      <c r="R3567" s="8">
        <f t="shared" si="331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2">
        <f t="shared" si="332"/>
        <v>41997.507905092592</v>
      </c>
      <c r="L3568" s="12">
        <f t="shared" si="333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330"/>
        <v>1.0475000000000001</v>
      </c>
      <c r="R3568" s="8">
        <f t="shared" si="331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2">
        <f t="shared" si="332"/>
        <v>42135.810694444444</v>
      </c>
      <c r="L3569" s="12">
        <f t="shared" si="333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330"/>
        <v>1.0880000000000001</v>
      </c>
      <c r="R3569" s="8">
        <f t="shared" si="331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2">
        <f t="shared" si="332"/>
        <v>41869.740671296298</v>
      </c>
      <c r="L3570" s="12">
        <f t="shared" si="333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330"/>
        <v>1.1100000000000001</v>
      </c>
      <c r="R3570" s="8">
        <f t="shared" si="331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2">
        <f t="shared" si="332"/>
        <v>41982.688611111109</v>
      </c>
      <c r="L3571" s="12">
        <f t="shared" si="333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330"/>
        <v>1.0047999999999999</v>
      </c>
      <c r="R3571" s="8">
        <f t="shared" si="331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2">
        <f t="shared" si="332"/>
        <v>41976.331979166665</v>
      </c>
      <c r="L3572" s="12">
        <f t="shared" si="333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330"/>
        <v>1.1435</v>
      </c>
      <c r="R3572" s="8">
        <f t="shared" si="331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2">
        <f t="shared" si="332"/>
        <v>41912.858946759261</v>
      </c>
      <c r="L3573" s="12">
        <f t="shared" si="333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330"/>
        <v>1.2206666666666666</v>
      </c>
      <c r="R3573" s="8">
        <f t="shared" si="331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2">
        <f t="shared" si="332"/>
        <v>42146.570393518516</v>
      </c>
      <c r="L3574" s="12">
        <f t="shared" si="333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330"/>
        <v>1</v>
      </c>
      <c r="R3574" s="8">
        <f t="shared" si="331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2">
        <f t="shared" si="332"/>
        <v>41921.375532407408</v>
      </c>
      <c r="L3575" s="12">
        <f t="shared" si="333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330"/>
        <v>1.028</v>
      </c>
      <c r="R3575" s="8">
        <f t="shared" si="331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2">
        <f t="shared" si="332"/>
        <v>41926.942685185189</v>
      </c>
      <c r="L3576" s="12">
        <f t="shared" si="333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330"/>
        <v>1.0612068965517241</v>
      </c>
      <c r="R3576" s="8">
        <f t="shared" si="331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57.6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2">
        <f t="shared" si="332"/>
        <v>42561.783877314811</v>
      </c>
      <c r="L3577" s="12">
        <f t="shared" si="333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330"/>
        <v>1.0133000000000001</v>
      </c>
      <c r="R3577" s="8">
        <f t="shared" si="331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2">
        <f t="shared" si="332"/>
        <v>42649.54923611111</v>
      </c>
      <c r="L3578" s="12">
        <f t="shared" si="333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330"/>
        <v>1</v>
      </c>
      <c r="R3578" s="8">
        <f t="shared" si="331"/>
        <v>20</v>
      </c>
      <c r="S3578" t="str">
        <f t="shared" si="334"/>
        <v>theater</v>
      </c>
      <c r="T3578" t="str">
        <f t="shared" si="335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2">
        <f t="shared" si="332"/>
        <v>42093.786840277782</v>
      </c>
      <c r="L3579" s="12">
        <f t="shared" si="333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330"/>
        <v>1.3</v>
      </c>
      <c r="R3579" s="8">
        <f t="shared" si="331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2">
        <f t="shared" si="332"/>
        <v>42460.733530092592</v>
      </c>
      <c r="L3580" s="12">
        <f t="shared" si="333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330"/>
        <v>1.0001333333333333</v>
      </c>
      <c r="R3580" s="8">
        <f t="shared" si="331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2">
        <f t="shared" si="332"/>
        <v>42430.762222222227</v>
      </c>
      <c r="L3581" s="12">
        <f t="shared" si="333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330"/>
        <v>1</v>
      </c>
      <c r="R3581" s="8">
        <f t="shared" si="331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2">
        <f t="shared" si="332"/>
        <v>42026.176180555558</v>
      </c>
      <c r="L3582" s="12">
        <f t="shared" si="333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330"/>
        <v>1.1388888888888888</v>
      </c>
      <c r="R3582" s="8">
        <f t="shared" si="331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57.6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2">
        <f t="shared" si="332"/>
        <v>41836.471180555556</v>
      </c>
      <c r="L3583" s="12">
        <f t="shared" si="333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330"/>
        <v>1</v>
      </c>
      <c r="R3583" s="8">
        <f t="shared" si="331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2">
        <f t="shared" si="332"/>
        <v>42451.095856481479</v>
      </c>
      <c r="L3584" s="12">
        <f t="shared" si="333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330"/>
        <v>2.87</v>
      </c>
      <c r="R3584" s="8">
        <f t="shared" si="331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2">
        <f t="shared" si="332"/>
        <v>42418.425983796296</v>
      </c>
      <c r="L3585" s="12">
        <f t="shared" si="333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330"/>
        <v>1.085</v>
      </c>
      <c r="R3585" s="8">
        <f t="shared" si="331"/>
        <v>135.625</v>
      </c>
      <c r="S3585" t="str">
        <f t="shared" si="334"/>
        <v>theater</v>
      </c>
      <c r="T3585" t="str">
        <f t="shared" si="335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2">
        <f t="shared" si="332"/>
        <v>42168.316481481481</v>
      </c>
      <c r="L3586" s="12">
        <f t="shared" si="333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ref="Q3586:Q3649" si="336">E3586/D3586</f>
        <v>1.155</v>
      </c>
      <c r="R3586" s="8">
        <f t="shared" ref="R3586:R3649" si="337">E3586/N3586</f>
        <v>30.9375</v>
      </c>
      <c r="S3586" t="str">
        <f t="shared" si="334"/>
        <v>theater</v>
      </c>
      <c r="T3586" t="str">
        <f t="shared" si="335"/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2">
        <f t="shared" ref="K3587:K3650" si="338">(J3587/86400)+DATE(1970,1,1)</f>
        <v>41964.716319444444</v>
      </c>
      <c r="L3587" s="12">
        <f t="shared" ref="L3587:L3650" si="339">(I3587/86400)+DATE(1970,1,1)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si="336"/>
        <v>1.1911764705882353</v>
      </c>
      <c r="R3587" s="8">
        <f t="shared" si="337"/>
        <v>176.08695652173913</v>
      </c>
      <c r="S3587" t="str">
        <f t="shared" ref="S3587:S3650" si="340">LEFT(P3587,FIND("/",P3587)-1)</f>
        <v>theater</v>
      </c>
      <c r="T3587" t="str">
        <f t="shared" ref="T3587:T3650" si="341">RIGHT(P3587,LEN(P3587)-FIND("/",P3587))</f>
        <v>plays</v>
      </c>
    </row>
    <row r="3588" spans="1:20" ht="28.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2">
        <f t="shared" si="338"/>
        <v>42576.697569444441</v>
      </c>
      <c r="L3588" s="12">
        <f t="shared" si="339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336"/>
        <v>1.0942666666666667</v>
      </c>
      <c r="R3588" s="8">
        <f t="shared" si="337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2">
        <f t="shared" si="338"/>
        <v>42503.539976851855</v>
      </c>
      <c r="L3589" s="12">
        <f t="shared" si="339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336"/>
        <v>1.266</v>
      </c>
      <c r="R3589" s="8">
        <f t="shared" si="337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2">
        <f t="shared" si="338"/>
        <v>42101.828819444447</v>
      </c>
      <c r="L3590" s="12">
        <f t="shared" si="339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336"/>
        <v>1.0049999999999999</v>
      </c>
      <c r="R3590" s="8">
        <f t="shared" si="337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2">
        <f t="shared" si="338"/>
        <v>42125.647534722222</v>
      </c>
      <c r="L3591" s="12">
        <f t="shared" si="339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336"/>
        <v>1.2749999999999999</v>
      </c>
      <c r="R3591" s="8">
        <f t="shared" si="337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57.6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2">
        <f t="shared" si="338"/>
        <v>41902.333726851852</v>
      </c>
      <c r="L3592" s="12">
        <f t="shared" si="339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336"/>
        <v>1.0005999999999999</v>
      </c>
      <c r="R3592" s="8">
        <f t="shared" si="337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2">
        <f t="shared" si="338"/>
        <v>42003.948425925926</v>
      </c>
      <c r="L3593" s="12">
        <f t="shared" si="339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336"/>
        <v>1.75</v>
      </c>
      <c r="R3593" s="8">
        <f t="shared" si="337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2">
        <f t="shared" si="338"/>
        <v>41988.829942129625</v>
      </c>
      <c r="L3594" s="12">
        <f t="shared" si="339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336"/>
        <v>1.2725</v>
      </c>
      <c r="R3594" s="8">
        <f t="shared" si="337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2">
        <f t="shared" si="338"/>
        <v>41974.898599537039</v>
      </c>
      <c r="L3595" s="12">
        <f t="shared" si="339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336"/>
        <v>1.1063333333333334</v>
      </c>
      <c r="R3595" s="8">
        <f t="shared" si="337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57.6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2">
        <f t="shared" si="338"/>
        <v>42592.066921296297</v>
      </c>
      <c r="L3596" s="12">
        <f t="shared" si="339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336"/>
        <v>1.2593749999999999</v>
      </c>
      <c r="R3596" s="8">
        <f t="shared" si="337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2">
        <f t="shared" si="338"/>
        <v>42050.008368055554</v>
      </c>
      <c r="L3597" s="12">
        <f t="shared" si="339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336"/>
        <v>1.1850000000000001</v>
      </c>
      <c r="R3597" s="8">
        <f t="shared" si="337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2">
        <f t="shared" si="338"/>
        <v>41856.715069444443</v>
      </c>
      <c r="L3598" s="12">
        <f t="shared" si="339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336"/>
        <v>1.0772727272727274</v>
      </c>
      <c r="R3598" s="8">
        <f t="shared" si="337"/>
        <v>79</v>
      </c>
      <c r="S3598" t="str">
        <f t="shared" si="340"/>
        <v>theater</v>
      </c>
      <c r="T3598" t="str">
        <f t="shared" si="341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2">
        <f t="shared" si="338"/>
        <v>42417.585532407407</v>
      </c>
      <c r="L3599" s="12">
        <f t="shared" si="339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336"/>
        <v>1.026</v>
      </c>
      <c r="R3599" s="8">
        <f t="shared" si="337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2">
        <f t="shared" si="338"/>
        <v>41866.79886574074</v>
      </c>
      <c r="L3600" s="12">
        <f t="shared" si="339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336"/>
        <v>1.101</v>
      </c>
      <c r="R3600" s="8">
        <f t="shared" si="337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2">
        <f t="shared" si="338"/>
        <v>42220.79487268519</v>
      </c>
      <c r="L3601" s="12">
        <f t="shared" si="339"/>
        <v>42246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336"/>
        <v>2.02</v>
      </c>
      <c r="R3601" s="8">
        <f t="shared" si="337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2">
        <f t="shared" si="338"/>
        <v>42628.849120370374</v>
      </c>
      <c r="L3602" s="12">
        <f t="shared" si="339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336"/>
        <v>1.3</v>
      </c>
      <c r="R3602" s="8">
        <f t="shared" si="337"/>
        <v>3.25</v>
      </c>
      <c r="S3602" t="str">
        <f t="shared" si="340"/>
        <v>theater</v>
      </c>
      <c r="T3602" t="str">
        <f t="shared" si="341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2">
        <f t="shared" si="338"/>
        <v>41990.99863425926</v>
      </c>
      <c r="L3603" s="12">
        <f t="shared" si="339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336"/>
        <v>1.0435000000000001</v>
      </c>
      <c r="R3603" s="8">
        <f t="shared" si="337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2">
        <f t="shared" si="338"/>
        <v>42447.894432870366</v>
      </c>
      <c r="L3604" s="12">
        <f t="shared" si="339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336"/>
        <v>1.0004999999999999</v>
      </c>
      <c r="R3604" s="8">
        <f t="shared" si="337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2">
        <f t="shared" si="338"/>
        <v>42283.864351851851</v>
      </c>
      <c r="L3605" s="12">
        <f t="shared" si="339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336"/>
        <v>1.7066666666666668</v>
      </c>
      <c r="R3605" s="8">
        <f t="shared" si="337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57.6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2">
        <f t="shared" si="338"/>
        <v>42483.015694444446</v>
      </c>
      <c r="L3606" s="12">
        <f t="shared" si="339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336"/>
        <v>1.1283333333333334</v>
      </c>
      <c r="R3606" s="8">
        <f t="shared" si="337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2">
        <f t="shared" si="338"/>
        <v>42383.793124999997</v>
      </c>
      <c r="L3607" s="12">
        <f t="shared" si="339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336"/>
        <v>1.84</v>
      </c>
      <c r="R3607" s="8">
        <f t="shared" si="337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2">
        <f t="shared" si="338"/>
        <v>42566.604826388888</v>
      </c>
      <c r="L3608" s="12">
        <f t="shared" si="339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336"/>
        <v>1.3026666666666666</v>
      </c>
      <c r="R3608" s="8">
        <f t="shared" si="337"/>
        <v>61.0625</v>
      </c>
      <c r="S3608" t="str">
        <f t="shared" si="340"/>
        <v>theater</v>
      </c>
      <c r="T3608" t="str">
        <f t="shared" si="341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2">
        <f t="shared" si="338"/>
        <v>42338.963912037041</v>
      </c>
      <c r="L3609" s="12">
        <f t="shared" si="339"/>
        <v>42353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336"/>
        <v>1.0545454545454545</v>
      </c>
      <c r="R3609" s="8">
        <f t="shared" si="337"/>
        <v>29</v>
      </c>
      <c r="S3609" t="str">
        <f t="shared" si="340"/>
        <v>theater</v>
      </c>
      <c r="T3609" t="str">
        <f t="shared" si="341"/>
        <v>plays</v>
      </c>
    </row>
    <row r="3610" spans="1:20" ht="57.6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2">
        <f t="shared" si="338"/>
        <v>42506.709374999999</v>
      </c>
      <c r="L3610" s="12">
        <f t="shared" si="339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336"/>
        <v>1</v>
      </c>
      <c r="R3610" s="8">
        <f t="shared" si="337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2">
        <f t="shared" si="338"/>
        <v>42429.991724537038</v>
      </c>
      <c r="L3611" s="12">
        <f t="shared" si="339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336"/>
        <v>1.5331632653061225</v>
      </c>
      <c r="R3611" s="8">
        <f t="shared" si="337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2">
        <f t="shared" si="338"/>
        <v>42203.432129629626</v>
      </c>
      <c r="L3612" s="12">
        <f t="shared" si="339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336"/>
        <v>1.623</v>
      </c>
      <c r="R3612" s="8">
        <f t="shared" si="337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57.6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2">
        <f t="shared" si="338"/>
        <v>42072.370381944449</v>
      </c>
      <c r="L3613" s="12">
        <f t="shared" si="339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336"/>
        <v>1.36</v>
      </c>
      <c r="R3613" s="8">
        <f t="shared" si="337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2">
        <f t="shared" si="338"/>
        <v>41789.726979166662</v>
      </c>
      <c r="L3614" s="12">
        <f t="shared" si="339"/>
        <v>41799.726979166662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336"/>
        <v>1.444</v>
      </c>
      <c r="R3614" s="8">
        <f t="shared" si="337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2">
        <f t="shared" si="338"/>
        <v>41788.58997685185</v>
      </c>
      <c r="L3615" s="12">
        <f t="shared" si="339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336"/>
        <v>1</v>
      </c>
      <c r="R3615" s="8">
        <f t="shared" si="337"/>
        <v>62.5</v>
      </c>
      <c r="S3615" t="str">
        <f t="shared" si="340"/>
        <v>theater</v>
      </c>
      <c r="T3615" t="str">
        <f t="shared" si="341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2">
        <f t="shared" si="338"/>
        <v>42144.041851851856</v>
      </c>
      <c r="L3616" s="12">
        <f t="shared" si="339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336"/>
        <v>1.008</v>
      </c>
      <c r="R3616" s="8">
        <f t="shared" si="337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57.6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2">
        <f t="shared" si="338"/>
        <v>42318.593703703707</v>
      </c>
      <c r="L3617" s="12">
        <f t="shared" si="339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336"/>
        <v>1.0680000000000001</v>
      </c>
      <c r="R3617" s="8">
        <f t="shared" si="337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57.6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2">
        <f t="shared" si="338"/>
        <v>42052.949814814812</v>
      </c>
      <c r="L3618" s="12">
        <f t="shared" si="339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336"/>
        <v>1.248</v>
      </c>
      <c r="R3618" s="8">
        <f t="shared" si="337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2">
        <f t="shared" si="338"/>
        <v>42779.610289351855</v>
      </c>
      <c r="L3619" s="12">
        <f t="shared" si="339"/>
        <v>42794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336"/>
        <v>1.1891891891891893</v>
      </c>
      <c r="R3619" s="8">
        <f t="shared" si="337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2">
        <f t="shared" si="338"/>
        <v>42128.627893518518</v>
      </c>
      <c r="L3620" s="12">
        <f t="shared" si="339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336"/>
        <v>1.01</v>
      </c>
      <c r="R3620" s="8">
        <f t="shared" si="337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2">
        <f t="shared" si="338"/>
        <v>42661.132245370369</v>
      </c>
      <c r="L3621" s="12">
        <f t="shared" si="339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336"/>
        <v>1.1299999999999999</v>
      </c>
      <c r="R3621" s="8">
        <f t="shared" si="337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2">
        <f t="shared" si="338"/>
        <v>42037.938206018516</v>
      </c>
      <c r="L3622" s="12">
        <f t="shared" si="339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336"/>
        <v>1.0519047619047619</v>
      </c>
      <c r="R3622" s="8">
        <f t="shared" si="337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2">
        <f t="shared" si="338"/>
        <v>42619.935694444444</v>
      </c>
      <c r="L3623" s="12">
        <f t="shared" si="339"/>
        <v>42643.875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336"/>
        <v>1.0973333333333333</v>
      </c>
      <c r="R3623" s="8">
        <f t="shared" si="337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2">
        <f t="shared" si="338"/>
        <v>41877.221886574072</v>
      </c>
      <c r="L3624" s="12">
        <f t="shared" si="339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336"/>
        <v>1.00099</v>
      </c>
      <c r="R3624" s="8">
        <f t="shared" si="337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2">
        <f t="shared" si="338"/>
        <v>41828.736921296295</v>
      </c>
      <c r="L3625" s="12">
        <f t="shared" si="339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336"/>
        <v>1.2</v>
      </c>
      <c r="R3625" s="8">
        <f t="shared" si="337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2">
        <f t="shared" si="338"/>
        <v>42545.774189814816</v>
      </c>
      <c r="L3626" s="12">
        <f t="shared" si="339"/>
        <v>42605.774189814816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336"/>
        <v>1.0493333333333332</v>
      </c>
      <c r="R3626" s="8">
        <f t="shared" si="337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2">
        <f t="shared" si="338"/>
        <v>42157.652511574073</v>
      </c>
      <c r="L3627" s="12">
        <f t="shared" si="339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336"/>
        <v>1.0266666666666666</v>
      </c>
      <c r="R3627" s="8">
        <f t="shared" si="337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2">
        <f t="shared" si="338"/>
        <v>41846.667326388888</v>
      </c>
      <c r="L3628" s="12">
        <f t="shared" si="339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336"/>
        <v>1.0182500000000001</v>
      </c>
      <c r="R3628" s="8">
        <f t="shared" si="337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57.6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2">
        <f t="shared" si="338"/>
        <v>42460.741747685184</v>
      </c>
      <c r="L3629" s="12">
        <f t="shared" si="339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336"/>
        <v>1</v>
      </c>
      <c r="R3629" s="8">
        <f t="shared" si="337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57.6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2">
        <f t="shared" si="338"/>
        <v>42291.833287037036</v>
      </c>
      <c r="L3630" s="12">
        <f t="shared" si="339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336"/>
        <v>0</v>
      </c>
      <c r="R3630" s="8" t="e">
        <f t="shared" si="337"/>
        <v>#DIV/0!</v>
      </c>
      <c r="S3630" t="str">
        <f t="shared" si="340"/>
        <v>theater</v>
      </c>
      <c r="T3630" t="str">
        <f t="shared" si="341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2">
        <f t="shared" si="338"/>
        <v>42437.094490740739</v>
      </c>
      <c r="L3631" s="12">
        <f t="shared" si="339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336"/>
        <v>1.9999999999999999E-6</v>
      </c>
      <c r="R3631" s="8">
        <f t="shared" si="337"/>
        <v>1</v>
      </c>
      <c r="S3631" t="str">
        <f t="shared" si="340"/>
        <v>theater</v>
      </c>
      <c r="T3631" t="str">
        <f t="shared" si="341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2">
        <f t="shared" si="338"/>
        <v>41942.84710648148</v>
      </c>
      <c r="L3632" s="12">
        <f t="shared" si="339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336"/>
        <v>3.3333333333333332E-4</v>
      </c>
      <c r="R3632" s="8">
        <f t="shared" si="337"/>
        <v>1</v>
      </c>
      <c r="S3632" t="str">
        <f t="shared" si="340"/>
        <v>theater</v>
      </c>
      <c r="T3632" t="str">
        <f t="shared" si="341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2">
        <f t="shared" si="338"/>
        <v>41880.753437499996</v>
      </c>
      <c r="L3633" s="12">
        <f t="shared" si="339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336"/>
        <v>0.51023391812865493</v>
      </c>
      <c r="R3633" s="8">
        <f t="shared" si="337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2">
        <f t="shared" si="338"/>
        <v>41946.936909722222</v>
      </c>
      <c r="L3634" s="12">
        <f t="shared" si="339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336"/>
        <v>0.2</v>
      </c>
      <c r="R3634" s="8">
        <f t="shared" si="337"/>
        <v>100</v>
      </c>
      <c r="S3634" t="str">
        <f t="shared" si="340"/>
        <v>theater</v>
      </c>
      <c r="T3634" t="str">
        <f t="shared" si="341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2">
        <f t="shared" si="338"/>
        <v>42649.623460648145</v>
      </c>
      <c r="L3635" s="12">
        <f t="shared" si="339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336"/>
        <v>0.35239999999999999</v>
      </c>
      <c r="R3635" s="8">
        <f t="shared" si="337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2">
        <f t="shared" si="338"/>
        <v>42701.166365740741</v>
      </c>
      <c r="L3636" s="12">
        <f t="shared" si="339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336"/>
        <v>4.2466666666666666E-2</v>
      </c>
      <c r="R3636" s="8">
        <f t="shared" si="337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2">
        <f t="shared" si="338"/>
        <v>42450.88282407407</v>
      </c>
      <c r="L3637" s="12">
        <f t="shared" si="339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336"/>
        <v>0.36457142857142855</v>
      </c>
      <c r="R3637" s="8">
        <f t="shared" si="337"/>
        <v>127.6</v>
      </c>
      <c r="S3637" t="str">
        <f t="shared" si="340"/>
        <v>theater</v>
      </c>
      <c r="T3637" t="str">
        <f t="shared" si="341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2">
        <f t="shared" si="338"/>
        <v>42226.694780092592</v>
      </c>
      <c r="L3638" s="12">
        <f t="shared" si="339"/>
        <v>42261.694780092592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336"/>
        <v>0</v>
      </c>
      <c r="R3638" s="8" t="e">
        <f t="shared" si="337"/>
        <v>#DIV/0!</v>
      </c>
      <c r="S3638" t="str">
        <f t="shared" si="340"/>
        <v>theater</v>
      </c>
      <c r="T3638" t="str">
        <f t="shared" si="341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2">
        <f t="shared" si="338"/>
        <v>41975.700636574074</v>
      </c>
      <c r="L3639" s="12">
        <f t="shared" si="339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336"/>
        <v>0.30866666666666664</v>
      </c>
      <c r="R3639" s="8">
        <f t="shared" si="337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2">
        <f t="shared" si="338"/>
        <v>42053.672824074078</v>
      </c>
      <c r="L3640" s="12">
        <f t="shared" si="339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336"/>
        <v>6.545454545454546E-2</v>
      </c>
      <c r="R3640" s="8">
        <f t="shared" si="337"/>
        <v>108</v>
      </c>
      <c r="S3640" t="str">
        <f t="shared" si="340"/>
        <v>theater</v>
      </c>
      <c r="T3640" t="str">
        <f t="shared" si="341"/>
        <v>musical</v>
      </c>
    </row>
    <row r="3641" spans="1:20" ht="57.6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2">
        <f t="shared" si="338"/>
        <v>42590.677152777775</v>
      </c>
      <c r="L3641" s="12">
        <f t="shared" si="339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336"/>
        <v>4.0000000000000003E-5</v>
      </c>
      <c r="R3641" s="8">
        <f t="shared" si="337"/>
        <v>1</v>
      </c>
      <c r="S3641" t="str">
        <f t="shared" si="340"/>
        <v>theater</v>
      </c>
      <c r="T3641" t="str">
        <f t="shared" si="341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2">
        <f t="shared" si="338"/>
        <v>42104.781597222223</v>
      </c>
      <c r="L3642" s="12">
        <f t="shared" si="339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336"/>
        <v>5.5E-2</v>
      </c>
      <c r="R3642" s="8">
        <f t="shared" si="337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57.6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2">
        <f t="shared" si="338"/>
        <v>41899.627071759256</v>
      </c>
      <c r="L3643" s="12">
        <f t="shared" si="339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336"/>
        <v>0</v>
      </c>
      <c r="R3643" s="8" t="e">
        <f t="shared" si="337"/>
        <v>#DIV/0!</v>
      </c>
      <c r="S3643" t="str">
        <f t="shared" si="340"/>
        <v>theater</v>
      </c>
      <c r="T3643" t="str">
        <f t="shared" si="341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2">
        <f t="shared" si="338"/>
        <v>42297.816284722227</v>
      </c>
      <c r="L3644" s="12">
        <f t="shared" si="339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336"/>
        <v>2.1428571428571429E-2</v>
      </c>
      <c r="R3644" s="8">
        <f t="shared" si="337"/>
        <v>7.5</v>
      </c>
      <c r="S3644" t="str">
        <f t="shared" si="340"/>
        <v>theater</v>
      </c>
      <c r="T3644" t="str">
        <f t="shared" si="341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2">
        <f t="shared" si="338"/>
        <v>42285.143969907411</v>
      </c>
      <c r="L3645" s="12">
        <f t="shared" si="339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336"/>
        <v>0</v>
      </c>
      <c r="R3645" s="8" t="e">
        <f t="shared" si="337"/>
        <v>#DIV/0!</v>
      </c>
      <c r="S3645" t="str">
        <f t="shared" si="340"/>
        <v>theater</v>
      </c>
      <c r="T3645" t="str">
        <f t="shared" si="341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2">
        <f t="shared" si="338"/>
        <v>42409.241747685184</v>
      </c>
      <c r="L3646" s="12">
        <f t="shared" si="339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336"/>
        <v>0.16420000000000001</v>
      </c>
      <c r="R3646" s="8">
        <f t="shared" si="337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2">
        <f t="shared" si="338"/>
        <v>42665.970347222217</v>
      </c>
      <c r="L3647" s="12">
        <f t="shared" si="339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336"/>
        <v>1E-3</v>
      </c>
      <c r="R3647" s="8">
        <f t="shared" si="337"/>
        <v>1</v>
      </c>
      <c r="S3647" t="str">
        <f t="shared" si="340"/>
        <v>theater</v>
      </c>
      <c r="T3647" t="str">
        <f t="shared" si="341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2">
        <f t="shared" si="338"/>
        <v>42140.421319444446</v>
      </c>
      <c r="L3648" s="12">
        <f t="shared" si="339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336"/>
        <v>4.8099999999999997E-2</v>
      </c>
      <c r="R3648" s="8">
        <f t="shared" si="337"/>
        <v>60.125</v>
      </c>
      <c r="S3648" t="str">
        <f t="shared" si="340"/>
        <v>theater</v>
      </c>
      <c r="T3648" t="str">
        <f t="shared" si="341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2">
        <f t="shared" si="338"/>
        <v>42598.749155092592</v>
      </c>
      <c r="L3649" s="12">
        <f t="shared" si="339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336"/>
        <v>0.06</v>
      </c>
      <c r="R3649" s="8">
        <f t="shared" si="337"/>
        <v>15</v>
      </c>
      <c r="S3649" t="str">
        <f t="shared" si="340"/>
        <v>theater</v>
      </c>
      <c r="T3649" t="str">
        <f t="shared" si="341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2">
        <f t="shared" si="338"/>
        <v>41887.292187500003</v>
      </c>
      <c r="L3650" s="12">
        <f t="shared" si="339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ref="Q3650:Q3713" si="342">E3650/D3650</f>
        <v>1.003825</v>
      </c>
      <c r="R3650" s="8">
        <f t="shared" ref="R3650:R3713" si="343">E3650/N3650</f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2">
        <f t="shared" ref="K3651:K3714" si="344">(J3651/86400)+DATE(1970,1,1)</f>
        <v>41780.712893518517</v>
      </c>
      <c r="L3651" s="12">
        <f t="shared" ref="L3651:L3714" si="345">(I3651/86400)+DATE(1970,1,1)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si="342"/>
        <v>1.04</v>
      </c>
      <c r="R3651" s="8">
        <f t="shared" si="343"/>
        <v>97.5</v>
      </c>
      <c r="S3651" t="str">
        <f t="shared" ref="S3651:S3714" si="346">LEFT(P3651,FIND("/",P3651)-1)</f>
        <v>theater</v>
      </c>
      <c r="T3651" t="str">
        <f t="shared" ref="T3651:T3714" si="347">RIGHT(P3651,LEN(P3651)-FIND("/",P3651))</f>
        <v>plays</v>
      </c>
    </row>
    <row r="3652" spans="1:20" ht="57.6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2">
        <f t="shared" si="344"/>
        <v>42381.478981481487</v>
      </c>
      <c r="L3652" s="12">
        <f t="shared" si="345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342"/>
        <v>1</v>
      </c>
      <c r="R3652" s="8">
        <f t="shared" si="343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2">
        <f t="shared" si="344"/>
        <v>41828.646319444444</v>
      </c>
      <c r="L3653" s="12">
        <f t="shared" si="345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342"/>
        <v>1.04</v>
      </c>
      <c r="R3653" s="8">
        <f t="shared" si="343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57.6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2">
        <f t="shared" si="344"/>
        <v>42596.644699074073</v>
      </c>
      <c r="L3654" s="12">
        <f t="shared" si="345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342"/>
        <v>2.5066666666666668</v>
      </c>
      <c r="R3654" s="8">
        <f t="shared" si="343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57.6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2">
        <f t="shared" si="344"/>
        <v>42191.363506944443</v>
      </c>
      <c r="L3655" s="12">
        <f t="shared" si="345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342"/>
        <v>1.0049999999999999</v>
      </c>
      <c r="R3655" s="8">
        <f t="shared" si="343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2">
        <f t="shared" si="344"/>
        <v>42440.416504629626</v>
      </c>
      <c r="L3656" s="12">
        <f t="shared" si="345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342"/>
        <v>1.744</v>
      </c>
      <c r="R3656" s="8">
        <f t="shared" si="343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2">
        <f t="shared" si="344"/>
        <v>42173.803217592591</v>
      </c>
      <c r="L3657" s="12">
        <f t="shared" si="345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342"/>
        <v>1.1626000000000001</v>
      </c>
      <c r="R3657" s="8">
        <f t="shared" si="343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2">
        <f t="shared" si="344"/>
        <v>42737.910138888888</v>
      </c>
      <c r="L3658" s="12">
        <f t="shared" si="345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342"/>
        <v>1.0582</v>
      </c>
      <c r="R3658" s="8">
        <f t="shared" si="343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57.6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2">
        <f t="shared" si="344"/>
        <v>42499.629849537036</v>
      </c>
      <c r="L3659" s="12">
        <f t="shared" si="345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342"/>
        <v>1.1074999999999999</v>
      </c>
      <c r="R3659" s="8">
        <f t="shared" si="343"/>
        <v>110.75</v>
      </c>
      <c r="S3659" t="str">
        <f t="shared" si="346"/>
        <v>theater</v>
      </c>
      <c r="T3659" t="str">
        <f t="shared" si="347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2">
        <f t="shared" si="344"/>
        <v>41775.858564814815</v>
      </c>
      <c r="L3660" s="12">
        <f t="shared" si="345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342"/>
        <v>1.0066666666666666</v>
      </c>
      <c r="R3660" s="8">
        <f t="shared" si="343"/>
        <v>75.5</v>
      </c>
      <c r="S3660" t="str">
        <f t="shared" si="346"/>
        <v>theater</v>
      </c>
      <c r="T3660" t="str">
        <f t="shared" si="347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2">
        <f t="shared" si="344"/>
        <v>42055.277199074073</v>
      </c>
      <c r="L3661" s="12">
        <f t="shared" si="345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342"/>
        <v>1.0203333333333333</v>
      </c>
      <c r="R3661" s="8">
        <f t="shared" si="343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2">
        <f t="shared" si="344"/>
        <v>41971.881076388891</v>
      </c>
      <c r="L3662" s="12">
        <f t="shared" si="345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342"/>
        <v>1</v>
      </c>
      <c r="R3662" s="8">
        <f t="shared" si="343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2">
        <f t="shared" si="344"/>
        <v>42447.896666666667</v>
      </c>
      <c r="L3663" s="12">
        <f t="shared" si="345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342"/>
        <v>1.1100000000000001</v>
      </c>
      <c r="R3663" s="8">
        <f t="shared" si="343"/>
        <v>92.5</v>
      </c>
      <c r="S3663" t="str">
        <f t="shared" si="346"/>
        <v>theater</v>
      </c>
      <c r="T3663" t="str">
        <f t="shared" si="347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2">
        <f t="shared" si="344"/>
        <v>42064.220069444447</v>
      </c>
      <c r="L3664" s="12">
        <f t="shared" si="345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342"/>
        <v>1.0142500000000001</v>
      </c>
      <c r="R3664" s="8">
        <f t="shared" si="343"/>
        <v>202.85</v>
      </c>
      <c r="S3664" t="str">
        <f t="shared" si="346"/>
        <v>theater</v>
      </c>
      <c r="T3664" t="str">
        <f t="shared" si="347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2">
        <f t="shared" si="344"/>
        <v>42665.451736111107</v>
      </c>
      <c r="L3665" s="12">
        <f t="shared" si="345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342"/>
        <v>1.04</v>
      </c>
      <c r="R3665" s="8">
        <f t="shared" si="343"/>
        <v>26</v>
      </c>
      <c r="S3665" t="str">
        <f t="shared" si="346"/>
        <v>theater</v>
      </c>
      <c r="T3665" t="str">
        <f t="shared" si="347"/>
        <v>plays</v>
      </c>
    </row>
    <row r="3666" spans="1:20" ht="57.6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2">
        <f t="shared" si="344"/>
        <v>42523.248715277776</v>
      </c>
      <c r="L3666" s="12">
        <f t="shared" si="345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342"/>
        <v>1.09375</v>
      </c>
      <c r="R3666" s="8">
        <f t="shared" si="343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57.6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2">
        <f t="shared" si="344"/>
        <v>42294.808124999996</v>
      </c>
      <c r="L3667" s="12">
        <f t="shared" si="345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342"/>
        <v>1.1516129032258065</v>
      </c>
      <c r="R3667" s="8">
        <f t="shared" si="343"/>
        <v>51</v>
      </c>
      <c r="S3667" t="str">
        <f t="shared" si="346"/>
        <v>theater</v>
      </c>
      <c r="T3667" t="str">
        <f t="shared" si="347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2">
        <f t="shared" si="344"/>
        <v>41822.90488425926</v>
      </c>
      <c r="L3668" s="12">
        <f t="shared" si="345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342"/>
        <v>1</v>
      </c>
      <c r="R3668" s="8">
        <f t="shared" si="343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2">
        <f t="shared" si="344"/>
        <v>42173.970127314809</v>
      </c>
      <c r="L3669" s="12">
        <f t="shared" si="345"/>
        <v>42203.970127314809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342"/>
        <v>1.0317033333333334</v>
      </c>
      <c r="R3669" s="8">
        <f t="shared" si="343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57.6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2">
        <f t="shared" si="344"/>
        <v>42185.556157407409</v>
      </c>
      <c r="L3670" s="12">
        <f t="shared" si="345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342"/>
        <v>1.0349999999999999</v>
      </c>
      <c r="R3670" s="8">
        <f t="shared" si="343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2">
        <f t="shared" si="344"/>
        <v>42136.675196759257</v>
      </c>
      <c r="L3671" s="12">
        <f t="shared" si="345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342"/>
        <v>1.3819999999999999</v>
      </c>
      <c r="R3671" s="8">
        <f t="shared" si="343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2">
        <f t="shared" si="344"/>
        <v>42142.514016203699</v>
      </c>
      <c r="L3672" s="12">
        <f t="shared" si="345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342"/>
        <v>1.0954545454545455</v>
      </c>
      <c r="R3672" s="8">
        <f t="shared" si="343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57.6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2">
        <f t="shared" si="344"/>
        <v>41820.62809027778</v>
      </c>
      <c r="L3673" s="12">
        <f t="shared" si="345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342"/>
        <v>1.0085714285714287</v>
      </c>
      <c r="R3673" s="8">
        <f t="shared" si="343"/>
        <v>88.25</v>
      </c>
      <c r="S3673" t="str">
        <f t="shared" si="346"/>
        <v>theater</v>
      </c>
      <c r="T3673" t="str">
        <f t="shared" si="347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2">
        <f t="shared" si="344"/>
        <v>41878.946574074071</v>
      </c>
      <c r="L3674" s="12">
        <f t="shared" si="345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342"/>
        <v>1.0153333333333334</v>
      </c>
      <c r="R3674" s="8">
        <f t="shared" si="343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2">
        <f t="shared" si="344"/>
        <v>41914.295104166667</v>
      </c>
      <c r="L3675" s="12">
        <f t="shared" si="345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342"/>
        <v>1.13625</v>
      </c>
      <c r="R3675" s="8">
        <f t="shared" si="343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57.6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2">
        <f t="shared" si="344"/>
        <v>42556.873020833329</v>
      </c>
      <c r="L3676" s="12">
        <f t="shared" si="345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342"/>
        <v>1</v>
      </c>
      <c r="R3676" s="8">
        <f t="shared" si="343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57.6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2">
        <f t="shared" si="344"/>
        <v>42493.597013888888</v>
      </c>
      <c r="L3677" s="12">
        <f t="shared" si="345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342"/>
        <v>1.4</v>
      </c>
      <c r="R3677" s="8">
        <f t="shared" si="343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2">
        <f t="shared" si="344"/>
        <v>41876.815787037034</v>
      </c>
      <c r="L3678" s="12">
        <f t="shared" si="345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342"/>
        <v>1.2875000000000001</v>
      </c>
      <c r="R3678" s="8">
        <f t="shared" si="343"/>
        <v>64.375</v>
      </c>
      <c r="S3678" t="str">
        <f t="shared" si="346"/>
        <v>theater</v>
      </c>
      <c r="T3678" t="str">
        <f t="shared" si="347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2">
        <f t="shared" si="344"/>
        <v>41802.574282407411</v>
      </c>
      <c r="L3679" s="12">
        <f t="shared" si="345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342"/>
        <v>1.0290416666666666</v>
      </c>
      <c r="R3679" s="8">
        <f t="shared" si="343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2">
        <f t="shared" si="344"/>
        <v>42120.531226851846</v>
      </c>
      <c r="L3680" s="12">
        <f t="shared" si="345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342"/>
        <v>1.0249999999999999</v>
      </c>
      <c r="R3680" s="8">
        <f t="shared" si="343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2">
        <f t="shared" si="344"/>
        <v>41786.761354166665</v>
      </c>
      <c r="L3681" s="12">
        <f t="shared" si="345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342"/>
        <v>1.101</v>
      </c>
      <c r="R3681" s="8">
        <f t="shared" si="343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2">
        <f t="shared" si="344"/>
        <v>42627.454097222224</v>
      </c>
      <c r="L3682" s="12">
        <f t="shared" si="345"/>
        <v>42648.454097222224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342"/>
        <v>1.1276666666666666</v>
      </c>
      <c r="R3682" s="8">
        <f t="shared" si="343"/>
        <v>99.5</v>
      </c>
      <c r="S3682" t="str">
        <f t="shared" si="346"/>
        <v>theater</v>
      </c>
      <c r="T3682" t="str">
        <f t="shared" si="347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2">
        <f t="shared" si="344"/>
        <v>42374.651504629626</v>
      </c>
      <c r="L3683" s="12">
        <f t="shared" si="345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342"/>
        <v>1.119</v>
      </c>
      <c r="R3683" s="8">
        <f t="shared" si="343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2">
        <f t="shared" si="344"/>
        <v>41772.685393518521</v>
      </c>
      <c r="L3684" s="12">
        <f t="shared" si="345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342"/>
        <v>1.3919999999999999</v>
      </c>
      <c r="R3684" s="8">
        <f t="shared" si="343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2">
        <f t="shared" si="344"/>
        <v>42633.116851851853</v>
      </c>
      <c r="L3685" s="12">
        <f t="shared" si="345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342"/>
        <v>1.1085714285714285</v>
      </c>
      <c r="R3685" s="8">
        <f t="shared" si="343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2">
        <f t="shared" si="344"/>
        <v>42219.180393518516</v>
      </c>
      <c r="L3686" s="12">
        <f t="shared" si="345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342"/>
        <v>1.3906666666666667</v>
      </c>
      <c r="R3686" s="8">
        <f t="shared" si="343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2">
        <f t="shared" si="344"/>
        <v>41753.593275462961</v>
      </c>
      <c r="L3687" s="12">
        <f t="shared" si="345"/>
        <v>41778.875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342"/>
        <v>1.0569999999999999</v>
      </c>
      <c r="R3687" s="8">
        <f t="shared" si="343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2">
        <f t="shared" si="344"/>
        <v>42230.662731481483</v>
      </c>
      <c r="L3688" s="12">
        <f t="shared" si="345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342"/>
        <v>1.0142857142857142</v>
      </c>
      <c r="R3688" s="8">
        <f t="shared" si="343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57.6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2">
        <f t="shared" si="344"/>
        <v>41787.218229166669</v>
      </c>
      <c r="L3689" s="12">
        <f t="shared" si="345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342"/>
        <v>1.0024500000000001</v>
      </c>
      <c r="R3689" s="8">
        <f t="shared" si="343"/>
        <v>200.49</v>
      </c>
      <c r="S3689" t="str">
        <f t="shared" si="346"/>
        <v>theater</v>
      </c>
      <c r="T3689" t="str">
        <f t="shared" si="347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2">
        <f t="shared" si="344"/>
        <v>41829.787083333329</v>
      </c>
      <c r="L3690" s="12">
        <f t="shared" si="345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342"/>
        <v>1.0916666666666666</v>
      </c>
      <c r="R3690" s="8">
        <f t="shared" si="343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57.6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2">
        <f t="shared" si="344"/>
        <v>42147.826840277776</v>
      </c>
      <c r="L3691" s="12">
        <f t="shared" si="345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342"/>
        <v>1.1833333333333333</v>
      </c>
      <c r="R3691" s="8">
        <f t="shared" si="343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2">
        <f t="shared" si="344"/>
        <v>41940.598182870366</v>
      </c>
      <c r="L3692" s="12">
        <f t="shared" si="345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342"/>
        <v>1.2</v>
      </c>
      <c r="R3692" s="8">
        <f t="shared" si="343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2">
        <f t="shared" si="344"/>
        <v>42020.700567129628</v>
      </c>
      <c r="L3693" s="12">
        <f t="shared" si="345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342"/>
        <v>1.2796000000000001</v>
      </c>
      <c r="R3693" s="8">
        <f t="shared" si="343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2">
        <f t="shared" si="344"/>
        <v>41891.96503472222</v>
      </c>
      <c r="L3694" s="12">
        <f t="shared" si="345"/>
        <v>41901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342"/>
        <v>1.26</v>
      </c>
      <c r="R3694" s="8">
        <f t="shared" si="343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57.6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2">
        <f t="shared" si="344"/>
        <v>42309.191307870366</v>
      </c>
      <c r="L3695" s="12">
        <f t="shared" si="345"/>
        <v>42338.9375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342"/>
        <v>1.2912912912912913</v>
      </c>
      <c r="R3695" s="8">
        <f t="shared" si="343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2">
        <f t="shared" si="344"/>
        <v>42490.133877314816</v>
      </c>
      <c r="L3696" s="12">
        <f t="shared" si="345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342"/>
        <v>1.0742857142857143</v>
      </c>
      <c r="R3696" s="8">
        <f t="shared" si="343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2">
        <f t="shared" si="344"/>
        <v>41995.870486111111</v>
      </c>
      <c r="L3697" s="12">
        <f t="shared" si="345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342"/>
        <v>1.00125</v>
      </c>
      <c r="R3697" s="8">
        <f t="shared" si="343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2">
        <f t="shared" si="344"/>
        <v>41988.617083333331</v>
      </c>
      <c r="L3698" s="12">
        <f t="shared" si="345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342"/>
        <v>1.55</v>
      </c>
      <c r="R3698" s="8">
        <f t="shared" si="343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2">
        <f t="shared" si="344"/>
        <v>42479.465833333335</v>
      </c>
      <c r="L3699" s="12">
        <f t="shared" si="345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342"/>
        <v>1.08</v>
      </c>
      <c r="R3699" s="8">
        <f t="shared" si="343"/>
        <v>72</v>
      </c>
      <c r="S3699" t="str">
        <f t="shared" si="346"/>
        <v>theater</v>
      </c>
      <c r="T3699" t="str">
        <f t="shared" si="347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2">
        <f t="shared" si="344"/>
        <v>42401.806562500002</v>
      </c>
      <c r="L3700" s="12">
        <f t="shared" si="345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342"/>
        <v>1.1052</v>
      </c>
      <c r="R3700" s="8">
        <f t="shared" si="343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57.6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2">
        <f t="shared" si="344"/>
        <v>41897.602037037039</v>
      </c>
      <c r="L3701" s="12">
        <f t="shared" si="345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342"/>
        <v>1.008</v>
      </c>
      <c r="R3701" s="8">
        <f t="shared" si="343"/>
        <v>63</v>
      </c>
      <c r="S3701" t="str">
        <f t="shared" si="346"/>
        <v>theater</v>
      </c>
      <c r="T3701" t="str">
        <f t="shared" si="347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2">
        <f t="shared" si="344"/>
        <v>41882.585648148146</v>
      </c>
      <c r="L3702" s="12">
        <f t="shared" si="345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342"/>
        <v>1.212</v>
      </c>
      <c r="R3702" s="8">
        <f t="shared" si="343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2">
        <f t="shared" si="344"/>
        <v>42129.541585648149</v>
      </c>
      <c r="L3703" s="12">
        <f t="shared" si="345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342"/>
        <v>1.0033333333333334</v>
      </c>
      <c r="R3703" s="8">
        <f t="shared" si="343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2">
        <f t="shared" si="344"/>
        <v>42524.53800925926</v>
      </c>
      <c r="L3704" s="12">
        <f t="shared" si="345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342"/>
        <v>1.0916666666666666</v>
      </c>
      <c r="R3704" s="8">
        <f t="shared" si="343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57.6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2">
        <f t="shared" si="344"/>
        <v>42556.504490740743</v>
      </c>
      <c r="L3705" s="12">
        <f t="shared" si="345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342"/>
        <v>1.2342857142857142</v>
      </c>
      <c r="R3705" s="8">
        <f t="shared" si="343"/>
        <v>43.2</v>
      </c>
      <c r="S3705" t="str">
        <f t="shared" si="346"/>
        <v>theater</v>
      </c>
      <c r="T3705" t="str">
        <f t="shared" si="347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2">
        <f t="shared" si="344"/>
        <v>42461.689745370371</v>
      </c>
      <c r="L3706" s="12">
        <f t="shared" si="345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342"/>
        <v>1.3633666666666666</v>
      </c>
      <c r="R3706" s="8">
        <f t="shared" si="343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2">
        <f t="shared" si="344"/>
        <v>41792.542986111112</v>
      </c>
      <c r="L3707" s="12">
        <f t="shared" si="345"/>
        <v>41813.75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342"/>
        <v>1.0346657233816767</v>
      </c>
      <c r="R3707" s="8">
        <f t="shared" si="343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2">
        <f t="shared" si="344"/>
        <v>41879.913761574076</v>
      </c>
      <c r="L3708" s="12">
        <f t="shared" si="345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342"/>
        <v>1.2133333333333334</v>
      </c>
      <c r="R3708" s="8">
        <f t="shared" si="343"/>
        <v>140</v>
      </c>
      <c r="S3708" t="str">
        <f t="shared" si="346"/>
        <v>theater</v>
      </c>
      <c r="T3708" t="str">
        <f t="shared" si="347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2">
        <f t="shared" si="344"/>
        <v>42552.048356481479</v>
      </c>
      <c r="L3709" s="12">
        <f t="shared" si="345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342"/>
        <v>1.86</v>
      </c>
      <c r="R3709" s="8">
        <f t="shared" si="343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2">
        <f t="shared" si="344"/>
        <v>41810.142199074078</v>
      </c>
      <c r="L3710" s="12">
        <f t="shared" si="345"/>
        <v>41824.142199074078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342"/>
        <v>3</v>
      </c>
      <c r="R3710" s="8">
        <f t="shared" si="343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2">
        <f t="shared" si="344"/>
        <v>41785.707708333335</v>
      </c>
      <c r="L3711" s="12">
        <f t="shared" si="345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342"/>
        <v>1.0825</v>
      </c>
      <c r="R3711" s="8">
        <f t="shared" si="343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2">
        <f t="shared" si="344"/>
        <v>42072.576249999998</v>
      </c>
      <c r="L3712" s="12">
        <f t="shared" si="345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342"/>
        <v>1.4115384615384616</v>
      </c>
      <c r="R3712" s="8">
        <f t="shared" si="343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2">
        <f t="shared" si="344"/>
        <v>41779.724224537036</v>
      </c>
      <c r="L3713" s="12">
        <f t="shared" si="345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342"/>
        <v>1.1399999999999999</v>
      </c>
      <c r="R3713" s="8">
        <f t="shared" si="343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2">
        <f t="shared" si="344"/>
        <v>42134.172071759254</v>
      </c>
      <c r="L3714" s="12">
        <f t="shared" si="345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6">
        <f t="shared" ref="Q3714:Q3777" si="348">E3714/D3714</f>
        <v>1.5373333333333334</v>
      </c>
      <c r="R3714" s="8">
        <f t="shared" ref="R3714:R3777" si="349">E3714/N3714</f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2">
        <f t="shared" ref="K3715:K3778" si="350">(J3715/86400)+DATE(1970,1,1)</f>
        <v>42505.738032407404</v>
      </c>
      <c r="L3715" s="12">
        <f t="shared" ref="L3715:L3778" si="351">(I3715/86400)+DATE(1970,1,1)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si="348"/>
        <v>1.0149999999999999</v>
      </c>
      <c r="R3715" s="8">
        <f t="shared" si="349"/>
        <v>106.84210526315789</v>
      </c>
      <c r="S3715" t="str">
        <f t="shared" ref="S3715:S3778" si="352">LEFT(P3715,FIND("/",P3715)-1)</f>
        <v>theater</v>
      </c>
      <c r="T3715" t="str">
        <f t="shared" ref="T3715:T3778" si="353">RIGHT(P3715,LEN(P3715)-FIND("/",P3715))</f>
        <v>plays</v>
      </c>
    </row>
    <row r="3716" spans="1:20" ht="57.6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2">
        <f t="shared" si="350"/>
        <v>42118.556331018517</v>
      </c>
      <c r="L3716" s="12">
        <f t="shared" si="351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348"/>
        <v>1.0235000000000001</v>
      </c>
      <c r="R3716" s="8">
        <f t="shared" si="349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2">
        <f t="shared" si="350"/>
        <v>42036.995590277773</v>
      </c>
      <c r="L3717" s="12">
        <f t="shared" si="351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348"/>
        <v>1.0257142857142858</v>
      </c>
      <c r="R3717" s="8">
        <f t="shared" si="349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2">
        <f t="shared" si="350"/>
        <v>42360.887835648144</v>
      </c>
      <c r="L3718" s="12">
        <f t="shared" si="351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348"/>
        <v>1.5575000000000001</v>
      </c>
      <c r="R3718" s="8">
        <f t="shared" si="349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2">
        <f t="shared" si="350"/>
        <v>42102.866307870368</v>
      </c>
      <c r="L3719" s="12">
        <f t="shared" si="351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348"/>
        <v>1.0075000000000001</v>
      </c>
      <c r="R3719" s="8">
        <f t="shared" si="349"/>
        <v>310</v>
      </c>
      <c r="S3719" t="str">
        <f t="shared" si="352"/>
        <v>theater</v>
      </c>
      <c r="T3719" t="str">
        <f t="shared" si="353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2">
        <f t="shared" si="350"/>
        <v>42032.716145833328</v>
      </c>
      <c r="L3720" s="12">
        <f t="shared" si="351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348"/>
        <v>2.3940000000000001</v>
      </c>
      <c r="R3720" s="8">
        <f t="shared" si="349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2">
        <f t="shared" si="350"/>
        <v>42147.729930555557</v>
      </c>
      <c r="L3721" s="12">
        <f t="shared" si="351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348"/>
        <v>2.1</v>
      </c>
      <c r="R3721" s="8">
        <f t="shared" si="349"/>
        <v>105</v>
      </c>
      <c r="S3721" t="str">
        <f t="shared" si="352"/>
        <v>theater</v>
      </c>
      <c r="T3721" t="str">
        <f t="shared" si="353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2">
        <f t="shared" si="350"/>
        <v>42165.993125000001</v>
      </c>
      <c r="L3722" s="12">
        <f t="shared" si="351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348"/>
        <v>1.0451515151515152</v>
      </c>
      <c r="R3722" s="8">
        <f t="shared" si="349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2">
        <f t="shared" si="350"/>
        <v>41927.936157407406</v>
      </c>
      <c r="L3723" s="12">
        <f t="shared" si="351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348"/>
        <v>1.008</v>
      </c>
      <c r="R3723" s="8">
        <f t="shared" si="349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2">
        <f t="shared" si="350"/>
        <v>42381.671840277777</v>
      </c>
      <c r="L3724" s="12">
        <f t="shared" si="351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348"/>
        <v>1.1120000000000001</v>
      </c>
      <c r="R3724" s="8">
        <f t="shared" si="349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2">
        <f t="shared" si="350"/>
        <v>41943.753032407403</v>
      </c>
      <c r="L3725" s="12">
        <f t="shared" si="351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348"/>
        <v>1.0204444444444445</v>
      </c>
      <c r="R3725" s="8">
        <f t="shared" si="349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2">
        <f t="shared" si="350"/>
        <v>42465.491435185184</v>
      </c>
      <c r="L3726" s="12">
        <f t="shared" si="351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348"/>
        <v>1.0254767441860466</v>
      </c>
      <c r="R3726" s="8">
        <f t="shared" si="349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57.6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2">
        <f t="shared" si="350"/>
        <v>42401.945219907408</v>
      </c>
      <c r="L3727" s="12">
        <f t="shared" si="351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348"/>
        <v>1.27</v>
      </c>
      <c r="R3727" s="8">
        <f t="shared" si="349"/>
        <v>25.4</v>
      </c>
      <c r="S3727" t="str">
        <f t="shared" si="352"/>
        <v>theater</v>
      </c>
      <c r="T3727" t="str">
        <f t="shared" si="353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2">
        <f t="shared" si="350"/>
        <v>42462.140868055554</v>
      </c>
      <c r="L3728" s="12">
        <f t="shared" si="351"/>
        <v>42489.875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348"/>
        <v>3.3870588235294119</v>
      </c>
      <c r="R3728" s="8">
        <f t="shared" si="349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2">
        <f t="shared" si="350"/>
        <v>42632.348310185189</v>
      </c>
      <c r="L3729" s="12">
        <f t="shared" si="351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348"/>
        <v>1.0075000000000001</v>
      </c>
      <c r="R3729" s="8">
        <f t="shared" si="349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2">
        <f t="shared" si="350"/>
        <v>42205.171018518522</v>
      </c>
      <c r="L3730" s="12">
        <f t="shared" si="351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348"/>
        <v>9.3100000000000002E-2</v>
      </c>
      <c r="R3730" s="8">
        <f t="shared" si="349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57.6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2">
        <f t="shared" si="350"/>
        <v>42041.205000000002</v>
      </c>
      <c r="L3731" s="12">
        <f t="shared" si="351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348"/>
        <v>7.2400000000000006E-2</v>
      </c>
      <c r="R3731" s="8">
        <f t="shared" si="349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2">
        <f t="shared" si="350"/>
        <v>42203.677766203706</v>
      </c>
      <c r="L3732" s="12">
        <f t="shared" si="351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348"/>
        <v>0.1</v>
      </c>
      <c r="R3732" s="8">
        <f t="shared" si="349"/>
        <v>100</v>
      </c>
      <c r="S3732" t="str">
        <f t="shared" si="352"/>
        <v>theater</v>
      </c>
      <c r="T3732" t="str">
        <f t="shared" si="353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2">
        <f t="shared" si="350"/>
        <v>41983.752847222218</v>
      </c>
      <c r="L3733" s="12">
        <f t="shared" si="351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348"/>
        <v>0.11272727272727273</v>
      </c>
      <c r="R3733" s="8">
        <f t="shared" si="349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2">
        <f t="shared" si="350"/>
        <v>41968.677465277782</v>
      </c>
      <c r="L3734" s="12">
        <f t="shared" si="351"/>
        <v>42028.5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348"/>
        <v>0.15411764705882353</v>
      </c>
      <c r="R3734" s="8">
        <f t="shared" si="349"/>
        <v>32.75</v>
      </c>
      <c r="S3734" t="str">
        <f t="shared" si="352"/>
        <v>theater</v>
      </c>
      <c r="T3734" t="str">
        <f t="shared" si="353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2">
        <f t="shared" si="350"/>
        <v>42103.024398148147</v>
      </c>
      <c r="L3735" s="12">
        <f t="shared" si="351"/>
        <v>42112.9375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348"/>
        <v>0</v>
      </c>
      <c r="R3735" s="8" t="e">
        <f t="shared" si="349"/>
        <v>#DIV/0!</v>
      </c>
      <c r="S3735" t="str">
        <f t="shared" si="352"/>
        <v>theater</v>
      </c>
      <c r="T3735" t="str">
        <f t="shared" si="353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2">
        <f t="shared" si="350"/>
        <v>42089.901574074072</v>
      </c>
      <c r="L3736" s="12">
        <f t="shared" si="351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348"/>
        <v>0.28466666666666668</v>
      </c>
      <c r="R3736" s="8">
        <f t="shared" si="349"/>
        <v>61</v>
      </c>
      <c r="S3736" t="str">
        <f t="shared" si="352"/>
        <v>theater</v>
      </c>
      <c r="T3736" t="str">
        <f t="shared" si="353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2">
        <f t="shared" si="350"/>
        <v>42122.693159722221</v>
      </c>
      <c r="L3737" s="12">
        <f t="shared" si="351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348"/>
        <v>0.13333333333333333</v>
      </c>
      <c r="R3737" s="8">
        <f t="shared" si="349"/>
        <v>10</v>
      </c>
      <c r="S3737" t="str">
        <f t="shared" si="352"/>
        <v>theater</v>
      </c>
      <c r="T3737" t="str">
        <f t="shared" si="353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2">
        <f t="shared" si="350"/>
        <v>42048.711724537032</v>
      </c>
      <c r="L3738" s="12">
        <f t="shared" si="351"/>
        <v>42086.75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348"/>
        <v>6.6666666666666671E-3</v>
      </c>
      <c r="R3738" s="8">
        <f t="shared" si="349"/>
        <v>10</v>
      </c>
      <c r="S3738" t="str">
        <f t="shared" si="352"/>
        <v>theater</v>
      </c>
      <c r="T3738" t="str">
        <f t="shared" si="353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2">
        <f t="shared" si="350"/>
        <v>42297.691006944442</v>
      </c>
      <c r="L3739" s="12">
        <f t="shared" si="351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348"/>
        <v>0.21428571428571427</v>
      </c>
      <c r="R3739" s="8">
        <f t="shared" si="349"/>
        <v>37.5</v>
      </c>
      <c r="S3739" t="str">
        <f t="shared" si="352"/>
        <v>theater</v>
      </c>
      <c r="T3739" t="str">
        <f t="shared" si="353"/>
        <v>plays</v>
      </c>
    </row>
    <row r="3740" spans="1:20" ht="43.2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2">
        <f t="shared" si="350"/>
        <v>41813.938715277778</v>
      </c>
      <c r="L3740" s="12">
        <f t="shared" si="351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348"/>
        <v>0.18</v>
      </c>
      <c r="R3740" s="8">
        <f t="shared" si="349"/>
        <v>45</v>
      </c>
      <c r="S3740" t="str">
        <f t="shared" si="352"/>
        <v>theater</v>
      </c>
      <c r="T3740" t="str">
        <f t="shared" si="353"/>
        <v>plays</v>
      </c>
    </row>
    <row r="3741" spans="1:20" ht="57.6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2">
        <f t="shared" si="350"/>
        <v>42548.449861111112</v>
      </c>
      <c r="L3741" s="12">
        <f t="shared" si="351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348"/>
        <v>0.20125000000000001</v>
      </c>
      <c r="R3741" s="8">
        <f t="shared" si="349"/>
        <v>100.625</v>
      </c>
      <c r="S3741" t="str">
        <f t="shared" si="352"/>
        <v>theater</v>
      </c>
      <c r="T3741" t="str">
        <f t="shared" si="353"/>
        <v>plays</v>
      </c>
    </row>
    <row r="3742" spans="1:20" ht="57.6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2">
        <f t="shared" si="350"/>
        <v>41833.089756944442</v>
      </c>
      <c r="L3742" s="12">
        <f t="shared" si="351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348"/>
        <v>0.17899999999999999</v>
      </c>
      <c r="R3742" s="8">
        <f t="shared" si="349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2">
        <f t="shared" si="350"/>
        <v>42325.920717592591</v>
      </c>
      <c r="L3743" s="12">
        <f t="shared" si="351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348"/>
        <v>0</v>
      </c>
      <c r="R3743" s="8" t="e">
        <f t="shared" si="349"/>
        <v>#DIV/0!</v>
      </c>
      <c r="S3743" t="str">
        <f t="shared" si="352"/>
        <v>theater</v>
      </c>
      <c r="T3743" t="str">
        <f t="shared" si="353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2">
        <f t="shared" si="350"/>
        <v>41858.214629629627</v>
      </c>
      <c r="L3744" s="12">
        <f t="shared" si="351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348"/>
        <v>0.02</v>
      </c>
      <c r="R3744" s="8">
        <f t="shared" si="349"/>
        <v>25</v>
      </c>
      <c r="S3744" t="str">
        <f t="shared" si="352"/>
        <v>theater</v>
      </c>
      <c r="T3744" t="str">
        <f t="shared" si="353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2">
        <f t="shared" si="350"/>
        <v>41793.710231481484</v>
      </c>
      <c r="L3745" s="12">
        <f t="shared" si="351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348"/>
        <v>0</v>
      </c>
      <c r="R3745" s="8" t="e">
        <f t="shared" si="349"/>
        <v>#DIV/0!</v>
      </c>
      <c r="S3745" t="str">
        <f t="shared" si="352"/>
        <v>theater</v>
      </c>
      <c r="T3745" t="str">
        <f t="shared" si="353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2">
        <f t="shared" si="350"/>
        <v>41793.814259259263</v>
      </c>
      <c r="L3746" s="12">
        <f t="shared" si="351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348"/>
        <v>0</v>
      </c>
      <c r="R3746" s="8" t="e">
        <f t="shared" si="349"/>
        <v>#DIV/0!</v>
      </c>
      <c r="S3746" t="str">
        <f t="shared" si="352"/>
        <v>theater</v>
      </c>
      <c r="T3746" t="str">
        <f t="shared" si="353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2">
        <f t="shared" si="350"/>
        <v>41831.697939814811</v>
      </c>
      <c r="L3747" s="12">
        <f t="shared" si="351"/>
        <v>41861.697939814811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348"/>
        <v>0.1</v>
      </c>
      <c r="R3747" s="8">
        <f t="shared" si="349"/>
        <v>10</v>
      </c>
      <c r="S3747" t="str">
        <f t="shared" si="352"/>
        <v>theater</v>
      </c>
      <c r="T3747" t="str">
        <f t="shared" si="353"/>
        <v>plays</v>
      </c>
    </row>
    <row r="3748" spans="1:20" ht="28.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2">
        <f t="shared" si="350"/>
        <v>42621.389340277776</v>
      </c>
      <c r="L3748" s="12">
        <f t="shared" si="351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348"/>
        <v>2.3764705882352941E-2</v>
      </c>
      <c r="R3748" s="8">
        <f t="shared" si="349"/>
        <v>202</v>
      </c>
      <c r="S3748" t="str">
        <f t="shared" si="352"/>
        <v>theater</v>
      </c>
      <c r="T3748" t="str">
        <f t="shared" si="353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2">
        <f t="shared" si="350"/>
        <v>42164.299722222218</v>
      </c>
      <c r="L3749" s="12">
        <f t="shared" si="351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348"/>
        <v>0.01</v>
      </c>
      <c r="R3749" s="8">
        <f t="shared" si="349"/>
        <v>25</v>
      </c>
      <c r="S3749" t="str">
        <f t="shared" si="352"/>
        <v>theater</v>
      </c>
      <c r="T3749" t="str">
        <f t="shared" si="353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2">
        <f t="shared" si="350"/>
        <v>42395.706435185188</v>
      </c>
      <c r="L3750" s="12">
        <f t="shared" si="351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348"/>
        <v>1.0351999999999999</v>
      </c>
      <c r="R3750" s="8">
        <f t="shared" si="349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2">
        <f t="shared" si="350"/>
        <v>42458.127175925925</v>
      </c>
      <c r="L3751" s="12">
        <f t="shared" si="351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348"/>
        <v>1.05</v>
      </c>
      <c r="R3751" s="8">
        <f t="shared" si="349"/>
        <v>75</v>
      </c>
      <c r="S3751" t="str">
        <f t="shared" si="352"/>
        <v>theater</v>
      </c>
      <c r="T3751" t="str">
        <f t="shared" si="353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2">
        <f t="shared" si="350"/>
        <v>42016.981574074074</v>
      </c>
      <c r="L3752" s="12">
        <f t="shared" si="351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348"/>
        <v>1.0044999999999999</v>
      </c>
      <c r="R3752" s="8">
        <f t="shared" si="349"/>
        <v>215.25</v>
      </c>
      <c r="S3752" t="str">
        <f t="shared" si="352"/>
        <v>theater</v>
      </c>
      <c r="T3752" t="str">
        <f t="shared" si="353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2">
        <f t="shared" si="350"/>
        <v>42403.035567129627</v>
      </c>
      <c r="L3753" s="12">
        <f t="shared" si="351"/>
        <v>42462.993900462963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348"/>
        <v>1.3260000000000001</v>
      </c>
      <c r="R3753" s="8">
        <f t="shared" si="349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2">
        <f t="shared" si="350"/>
        <v>42619.802488425921</v>
      </c>
      <c r="L3754" s="12">
        <f t="shared" si="351"/>
        <v>42659.875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348"/>
        <v>1.1299999999999999</v>
      </c>
      <c r="R3754" s="8">
        <f t="shared" si="349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57.6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2">
        <f t="shared" si="350"/>
        <v>42128.824074074073</v>
      </c>
      <c r="L3755" s="12">
        <f t="shared" si="351"/>
        <v>42158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348"/>
        <v>1.0334000000000001</v>
      </c>
      <c r="R3755" s="8">
        <f t="shared" si="349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2">
        <f t="shared" si="350"/>
        <v>41808.881215277775</v>
      </c>
      <c r="L3756" s="12">
        <f t="shared" si="351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348"/>
        <v>1.2</v>
      </c>
      <c r="R3756" s="8">
        <f t="shared" si="349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2">
        <f t="shared" si="350"/>
        <v>42445.866979166662</v>
      </c>
      <c r="L3757" s="12">
        <f t="shared" si="351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348"/>
        <v>1.2963636363636364</v>
      </c>
      <c r="R3757" s="8">
        <f t="shared" si="349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2">
        <f t="shared" si="350"/>
        <v>41771.814791666664</v>
      </c>
      <c r="L3758" s="12">
        <f t="shared" si="351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348"/>
        <v>1.0111111111111111</v>
      </c>
      <c r="R3758" s="8">
        <f t="shared" si="349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2">
        <f t="shared" si="350"/>
        <v>41954.850868055553</v>
      </c>
      <c r="L3759" s="12">
        <f t="shared" si="351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348"/>
        <v>1.0851428571428572</v>
      </c>
      <c r="R3759" s="8">
        <f t="shared" si="349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2">
        <f t="shared" si="350"/>
        <v>41747.471504629633</v>
      </c>
      <c r="L3760" s="12">
        <f t="shared" si="351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348"/>
        <v>1.0233333333333334</v>
      </c>
      <c r="R3760" s="8">
        <f t="shared" si="349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2">
        <f t="shared" si="350"/>
        <v>42182.108252314814</v>
      </c>
      <c r="L3761" s="12">
        <f t="shared" si="351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348"/>
        <v>1.1024425000000002</v>
      </c>
      <c r="R3761" s="8">
        <f t="shared" si="349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2">
        <f t="shared" si="350"/>
        <v>41739.525300925925</v>
      </c>
      <c r="L3762" s="12">
        <f t="shared" si="351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348"/>
        <v>1.010154</v>
      </c>
      <c r="R3762" s="8">
        <f t="shared" si="349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2">
        <f t="shared" si="350"/>
        <v>42173.466863425929</v>
      </c>
      <c r="L3763" s="12">
        <f t="shared" si="351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348"/>
        <v>1</v>
      </c>
      <c r="R3763" s="8">
        <f t="shared" si="349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2">
        <f t="shared" si="350"/>
        <v>42193.813530092593</v>
      </c>
      <c r="L3764" s="12">
        <f t="shared" si="351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348"/>
        <v>1.0624</v>
      </c>
      <c r="R3764" s="8">
        <f t="shared" si="349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2">
        <f t="shared" si="350"/>
        <v>42065.750300925924</v>
      </c>
      <c r="L3765" s="12">
        <f t="shared" si="351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348"/>
        <v>1</v>
      </c>
      <c r="R3765" s="8">
        <f t="shared" si="349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2">
        <f t="shared" si="350"/>
        <v>42499.842962962968</v>
      </c>
      <c r="L3766" s="12">
        <f t="shared" si="351"/>
        <v>42519.025000000001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348"/>
        <v>1</v>
      </c>
      <c r="R3766" s="8">
        <f t="shared" si="349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57.6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2">
        <f t="shared" si="350"/>
        <v>41820.776412037041</v>
      </c>
      <c r="L3767" s="12">
        <f t="shared" si="351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348"/>
        <v>1.1345714285714286</v>
      </c>
      <c r="R3767" s="8">
        <f t="shared" si="349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2">
        <f t="shared" si="350"/>
        <v>41788.167187500003</v>
      </c>
      <c r="L3768" s="12">
        <f t="shared" si="351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348"/>
        <v>1.0265010000000001</v>
      </c>
      <c r="R3768" s="8">
        <f t="shared" si="349"/>
        <v>106.9271875</v>
      </c>
      <c r="S3768" t="str">
        <f t="shared" si="352"/>
        <v>theater</v>
      </c>
      <c r="T3768" t="str">
        <f t="shared" si="353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2">
        <f t="shared" si="350"/>
        <v>42050.019641203704</v>
      </c>
      <c r="L3769" s="12">
        <f t="shared" si="351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348"/>
        <v>1.1675</v>
      </c>
      <c r="R3769" s="8">
        <f t="shared" si="349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2">
        <f t="shared" si="350"/>
        <v>41772.727893518517</v>
      </c>
      <c r="L3770" s="12">
        <f t="shared" si="351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348"/>
        <v>1.0765274999999999</v>
      </c>
      <c r="R3770" s="8">
        <f t="shared" si="349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2">
        <f t="shared" si="350"/>
        <v>42445.598136574074</v>
      </c>
      <c r="L3771" s="12">
        <f t="shared" si="351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348"/>
        <v>1</v>
      </c>
      <c r="R3771" s="8">
        <f t="shared" si="349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2">
        <f t="shared" si="350"/>
        <v>42138.930671296301</v>
      </c>
      <c r="L3772" s="12">
        <f t="shared" si="351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348"/>
        <v>1</v>
      </c>
      <c r="R3772" s="8">
        <f t="shared" si="349"/>
        <v>100</v>
      </c>
      <c r="S3772" t="str">
        <f t="shared" si="352"/>
        <v>theater</v>
      </c>
      <c r="T3772" t="str">
        <f t="shared" si="353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2">
        <f t="shared" si="350"/>
        <v>42493.857083333336</v>
      </c>
      <c r="L3773" s="12">
        <f t="shared" si="351"/>
        <v>42508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348"/>
        <v>1.46</v>
      </c>
      <c r="R3773" s="8">
        <f t="shared" si="349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2">
        <f t="shared" si="350"/>
        <v>42682.616967592592</v>
      </c>
      <c r="L3774" s="12">
        <f t="shared" si="351"/>
        <v>42703.25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348"/>
        <v>1.1020000000000001</v>
      </c>
      <c r="R3774" s="8">
        <f t="shared" si="349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2">
        <f t="shared" si="350"/>
        <v>42656.005173611113</v>
      </c>
      <c r="L3775" s="12">
        <f t="shared" si="351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348"/>
        <v>1.0820000000000001</v>
      </c>
      <c r="R3775" s="8">
        <f t="shared" si="349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2">
        <f t="shared" si="350"/>
        <v>42087.792303240742</v>
      </c>
      <c r="L3776" s="12">
        <f t="shared" si="351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348"/>
        <v>1</v>
      </c>
      <c r="R3776" s="8">
        <f t="shared" si="349"/>
        <v>100</v>
      </c>
      <c r="S3776" t="str">
        <f t="shared" si="352"/>
        <v>theater</v>
      </c>
      <c r="T3776" t="str">
        <f t="shared" si="353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2">
        <f t="shared" si="350"/>
        <v>42075.942627314813</v>
      </c>
      <c r="L3777" s="12">
        <f t="shared" si="351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348"/>
        <v>1.0024999999999999</v>
      </c>
      <c r="R3777" s="8">
        <f t="shared" si="349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2">
        <f t="shared" si="350"/>
        <v>41814.367800925924</v>
      </c>
      <c r="L3778" s="12">
        <f t="shared" si="351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6">
        <f t="shared" ref="Q3778:Q3841" si="354">E3778/D3778</f>
        <v>1.0671250000000001</v>
      </c>
      <c r="R3778" s="8">
        <f t="shared" ref="R3778:R3841" si="355">E3778/N3778</f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2">
        <f t="shared" ref="K3779:K3842" si="356">(J3779/86400)+DATE(1970,1,1)</f>
        <v>41887.111354166671</v>
      </c>
      <c r="L3779" s="12">
        <f t="shared" ref="L3779:L3842" si="357">(I3779/86400)+DATE(1970,1,1)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6">
        <f t="shared" si="354"/>
        <v>1.4319999999999999</v>
      </c>
      <c r="R3779" s="8">
        <f t="shared" si="355"/>
        <v>48.542372881355931</v>
      </c>
      <c r="S3779" t="str">
        <f t="shared" ref="S3779:S3842" si="358">LEFT(P3779,FIND("/",P3779)-1)</f>
        <v>theater</v>
      </c>
      <c r="T3779" t="str">
        <f t="shared" ref="T3779:T3842" si="359">RIGHT(P3779,LEN(P3779)-FIND("/",P3779))</f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2">
        <f t="shared" si="356"/>
        <v>41989.819212962961</v>
      </c>
      <c r="L3780" s="12">
        <f t="shared" si="357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354"/>
        <v>1.0504166666666668</v>
      </c>
      <c r="R3780" s="8">
        <f t="shared" si="355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2">
        <f t="shared" si="356"/>
        <v>42425.735416666663</v>
      </c>
      <c r="L3781" s="12">
        <f t="shared" si="357"/>
        <v>42455.693749999999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354"/>
        <v>1.0398000000000001</v>
      </c>
      <c r="R3781" s="8">
        <f t="shared" si="355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2">
        <f t="shared" si="356"/>
        <v>42166.219733796301</v>
      </c>
      <c r="L3782" s="12">
        <f t="shared" si="357"/>
        <v>42198.837500000001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354"/>
        <v>1.2</v>
      </c>
      <c r="R3782" s="8">
        <f t="shared" si="355"/>
        <v>100</v>
      </c>
      <c r="S3782" t="str">
        <f t="shared" si="358"/>
        <v>theater</v>
      </c>
      <c r="T3782" t="str">
        <f t="shared" si="359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2">
        <f t="shared" si="356"/>
        <v>41865.882928240739</v>
      </c>
      <c r="L3783" s="12">
        <f t="shared" si="357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354"/>
        <v>1.0966666666666667</v>
      </c>
      <c r="R3783" s="8">
        <f t="shared" si="355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2">
        <f t="shared" si="356"/>
        <v>42546.862233796295</v>
      </c>
      <c r="L3784" s="12">
        <f t="shared" si="357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354"/>
        <v>1.0175000000000001</v>
      </c>
      <c r="R3784" s="8">
        <f t="shared" si="355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2">
        <f t="shared" si="356"/>
        <v>42420.140277777777</v>
      </c>
      <c r="L3785" s="12">
        <f t="shared" si="357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354"/>
        <v>1.2891666666666666</v>
      </c>
      <c r="R3785" s="8">
        <f t="shared" si="355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2">
        <f t="shared" si="356"/>
        <v>42531.980694444443</v>
      </c>
      <c r="L3786" s="12">
        <f t="shared" si="357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354"/>
        <v>1.1499999999999999</v>
      </c>
      <c r="R3786" s="8">
        <f t="shared" si="355"/>
        <v>115</v>
      </c>
      <c r="S3786" t="str">
        <f t="shared" si="358"/>
        <v>theater</v>
      </c>
      <c r="T3786" t="str">
        <f t="shared" si="359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2">
        <f t="shared" si="356"/>
        <v>42548.63853009259</v>
      </c>
      <c r="L3787" s="12">
        <f t="shared" si="357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354"/>
        <v>1.5075000000000001</v>
      </c>
      <c r="R3787" s="8">
        <f t="shared" si="355"/>
        <v>100.5</v>
      </c>
      <c r="S3787" t="str">
        <f t="shared" si="358"/>
        <v>theater</v>
      </c>
      <c r="T3787" t="str">
        <f t="shared" si="359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2">
        <f t="shared" si="356"/>
        <v>42487.037905092591</v>
      </c>
      <c r="L3788" s="12">
        <f t="shared" si="357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354"/>
        <v>1.1096666666666666</v>
      </c>
      <c r="R3788" s="8">
        <f t="shared" si="355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2">
        <f t="shared" si="356"/>
        <v>42167.534791666665</v>
      </c>
      <c r="L3789" s="12">
        <f t="shared" si="357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354"/>
        <v>1.0028571428571429</v>
      </c>
      <c r="R3789" s="8">
        <f t="shared" si="355"/>
        <v>35.1</v>
      </c>
      <c r="S3789" t="str">
        <f t="shared" si="358"/>
        <v>theater</v>
      </c>
      <c r="T3789" t="str">
        <f t="shared" si="359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2">
        <f t="shared" si="356"/>
        <v>42333.695821759262</v>
      </c>
      <c r="L3790" s="12">
        <f t="shared" si="357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354"/>
        <v>6.6666666666666671E-3</v>
      </c>
      <c r="R3790" s="8">
        <f t="shared" si="355"/>
        <v>500</v>
      </c>
      <c r="S3790" t="str">
        <f t="shared" si="358"/>
        <v>theater</v>
      </c>
      <c r="T3790" t="str">
        <f t="shared" si="359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2">
        <f t="shared" si="356"/>
        <v>42138.798819444448</v>
      </c>
      <c r="L3791" s="12">
        <f t="shared" si="357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354"/>
        <v>3.267605633802817E-2</v>
      </c>
      <c r="R3791" s="8">
        <f t="shared" si="355"/>
        <v>29</v>
      </c>
      <c r="S3791" t="str">
        <f t="shared" si="358"/>
        <v>theater</v>
      </c>
      <c r="T3791" t="str">
        <f t="shared" si="359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2">
        <f t="shared" si="356"/>
        <v>42666.666932870372</v>
      </c>
      <c r="L3792" s="12">
        <f t="shared" si="357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354"/>
        <v>0</v>
      </c>
      <c r="R3792" s="8" t="e">
        <f t="shared" si="355"/>
        <v>#DIV/0!</v>
      </c>
      <c r="S3792" t="str">
        <f t="shared" si="358"/>
        <v>theater</v>
      </c>
      <c r="T3792" t="str">
        <f t="shared" si="359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2">
        <f t="shared" si="356"/>
        <v>41766.692037037035</v>
      </c>
      <c r="L3793" s="12">
        <f t="shared" si="357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354"/>
        <v>0</v>
      </c>
      <c r="R3793" s="8" t="e">
        <f t="shared" si="355"/>
        <v>#DIV/0!</v>
      </c>
      <c r="S3793" t="str">
        <f t="shared" si="358"/>
        <v>theater</v>
      </c>
      <c r="T3793" t="str">
        <f t="shared" si="359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2">
        <f t="shared" si="356"/>
        <v>42170.447013888886</v>
      </c>
      <c r="L3794" s="12">
        <f t="shared" si="357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354"/>
        <v>2.8E-3</v>
      </c>
      <c r="R3794" s="8">
        <f t="shared" si="355"/>
        <v>17.5</v>
      </c>
      <c r="S3794" t="str">
        <f t="shared" si="358"/>
        <v>theater</v>
      </c>
      <c r="T3794" t="str">
        <f t="shared" si="359"/>
        <v>musical</v>
      </c>
    </row>
    <row r="3795" spans="1:20" ht="57.6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2">
        <f t="shared" si="356"/>
        <v>41968.938993055555</v>
      </c>
      <c r="L3795" s="12">
        <f t="shared" si="357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354"/>
        <v>0.59657142857142853</v>
      </c>
      <c r="R3795" s="8">
        <f t="shared" si="355"/>
        <v>174</v>
      </c>
      <c r="S3795" t="str">
        <f t="shared" si="358"/>
        <v>theater</v>
      </c>
      <c r="T3795" t="str">
        <f t="shared" si="359"/>
        <v>musical</v>
      </c>
    </row>
    <row r="3796" spans="1:20" ht="57.6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2">
        <f t="shared" si="356"/>
        <v>42132.58048611111</v>
      </c>
      <c r="L3796" s="12">
        <f t="shared" si="357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354"/>
        <v>0.01</v>
      </c>
      <c r="R3796" s="8">
        <f t="shared" si="355"/>
        <v>50</v>
      </c>
      <c r="S3796" t="str">
        <f t="shared" si="358"/>
        <v>theater</v>
      </c>
      <c r="T3796" t="str">
        <f t="shared" si="359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2">
        <f t="shared" si="356"/>
        <v>42201.436226851853</v>
      </c>
      <c r="L3797" s="12">
        <f t="shared" si="357"/>
        <v>42244.9375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354"/>
        <v>1.6666666666666666E-2</v>
      </c>
      <c r="R3797" s="8">
        <f t="shared" si="355"/>
        <v>5</v>
      </c>
      <c r="S3797" t="str">
        <f t="shared" si="358"/>
        <v>theater</v>
      </c>
      <c r="T3797" t="str">
        <f t="shared" si="359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2">
        <f t="shared" si="356"/>
        <v>42689.029583333337</v>
      </c>
      <c r="L3798" s="12">
        <f t="shared" si="357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354"/>
        <v>4.4444444444444447E-5</v>
      </c>
      <c r="R3798" s="8">
        <f t="shared" si="355"/>
        <v>1</v>
      </c>
      <c r="S3798" t="str">
        <f t="shared" si="358"/>
        <v>theater</v>
      </c>
      <c r="T3798" t="str">
        <f t="shared" si="359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2">
        <f t="shared" si="356"/>
        <v>42084.881539351853</v>
      </c>
      <c r="L3799" s="12">
        <f t="shared" si="357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354"/>
        <v>0.89666666666666661</v>
      </c>
      <c r="R3799" s="8">
        <f t="shared" si="355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2">
        <f t="shared" si="356"/>
        <v>41831.722777777773</v>
      </c>
      <c r="L3800" s="12">
        <f t="shared" si="357"/>
        <v>41861.722777777773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354"/>
        <v>1.4642857142857143E-2</v>
      </c>
      <c r="R3800" s="8">
        <f t="shared" si="355"/>
        <v>205</v>
      </c>
      <c r="S3800" t="str">
        <f t="shared" si="358"/>
        <v>theater</v>
      </c>
      <c r="T3800" t="str">
        <f t="shared" si="359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2">
        <f t="shared" si="356"/>
        <v>42410.93105324074</v>
      </c>
      <c r="L3801" s="12">
        <f t="shared" si="357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354"/>
        <v>4.02E-2</v>
      </c>
      <c r="R3801" s="8">
        <f t="shared" si="355"/>
        <v>100.5</v>
      </c>
      <c r="S3801" t="str">
        <f t="shared" si="358"/>
        <v>theater</v>
      </c>
      <c r="T3801" t="str">
        <f t="shared" si="359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2">
        <f t="shared" si="356"/>
        <v>41982.737071759257</v>
      </c>
      <c r="L3802" s="12">
        <f t="shared" si="357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354"/>
        <v>4.0045454545454544E-2</v>
      </c>
      <c r="R3802" s="8">
        <f t="shared" si="355"/>
        <v>55.0625</v>
      </c>
      <c r="S3802" t="str">
        <f t="shared" si="358"/>
        <v>theater</v>
      </c>
      <c r="T3802" t="str">
        <f t="shared" si="359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2">
        <f t="shared" si="356"/>
        <v>41975.676111111112</v>
      </c>
      <c r="L3803" s="12">
        <f t="shared" si="357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354"/>
        <v>8.5199999999999998E-2</v>
      </c>
      <c r="R3803" s="8">
        <f t="shared" si="355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2">
        <f t="shared" si="356"/>
        <v>42269.126226851848</v>
      </c>
      <c r="L3804" s="12">
        <f t="shared" si="357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354"/>
        <v>0</v>
      </c>
      <c r="R3804" s="8" t="e">
        <f t="shared" si="355"/>
        <v>#DIV/0!</v>
      </c>
      <c r="S3804" t="str">
        <f t="shared" si="358"/>
        <v>theater</v>
      </c>
      <c r="T3804" t="str">
        <f t="shared" si="359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2">
        <f t="shared" si="356"/>
        <v>42403.971851851849</v>
      </c>
      <c r="L3805" s="12">
        <f t="shared" si="357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354"/>
        <v>0.19650000000000001</v>
      </c>
      <c r="R3805" s="8">
        <f t="shared" si="355"/>
        <v>58.95</v>
      </c>
      <c r="S3805" t="str">
        <f t="shared" si="358"/>
        <v>theater</v>
      </c>
      <c r="T3805" t="str">
        <f t="shared" si="359"/>
        <v>musical</v>
      </c>
    </row>
    <row r="3806" spans="1:20" ht="57.6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2">
        <f t="shared" si="356"/>
        <v>42527.00953703704</v>
      </c>
      <c r="L3806" s="12">
        <f t="shared" si="357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354"/>
        <v>0</v>
      </c>
      <c r="R3806" s="8" t="e">
        <f t="shared" si="355"/>
        <v>#DIV/0!</v>
      </c>
      <c r="S3806" t="str">
        <f t="shared" si="358"/>
        <v>theater</v>
      </c>
      <c r="T3806" t="str">
        <f t="shared" si="359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2">
        <f t="shared" si="356"/>
        <v>41849.887037037035</v>
      </c>
      <c r="L3807" s="12">
        <f t="shared" si="357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354"/>
        <v>2.0000000000000002E-5</v>
      </c>
      <c r="R3807" s="8">
        <f t="shared" si="355"/>
        <v>1.5</v>
      </c>
      <c r="S3807" t="str">
        <f t="shared" si="358"/>
        <v>theater</v>
      </c>
      <c r="T3807" t="str">
        <f t="shared" si="359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2">
        <f t="shared" si="356"/>
        <v>41799.259039351848</v>
      </c>
      <c r="L3808" s="12">
        <f t="shared" si="357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354"/>
        <v>6.6666666666666664E-4</v>
      </c>
      <c r="R3808" s="8">
        <f t="shared" si="355"/>
        <v>5</v>
      </c>
      <c r="S3808" t="str">
        <f t="shared" si="358"/>
        <v>theater</v>
      </c>
      <c r="T3808" t="str">
        <f t="shared" si="359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2">
        <f t="shared" si="356"/>
        <v>42090.909016203703</v>
      </c>
      <c r="L3809" s="12">
        <f t="shared" si="357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354"/>
        <v>0.30333333333333334</v>
      </c>
      <c r="R3809" s="8">
        <f t="shared" si="355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2">
        <f t="shared" si="356"/>
        <v>42059.453923611116</v>
      </c>
      <c r="L3810" s="12">
        <f t="shared" si="357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354"/>
        <v>1</v>
      </c>
      <c r="R3810" s="8">
        <f t="shared" si="355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57.6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2">
        <f t="shared" si="356"/>
        <v>41800.526701388888</v>
      </c>
      <c r="L3811" s="12">
        <f t="shared" si="357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354"/>
        <v>1.0125</v>
      </c>
      <c r="R3811" s="8">
        <f t="shared" si="355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2">
        <f t="shared" si="356"/>
        <v>42054.849050925928</v>
      </c>
      <c r="L3812" s="12">
        <f t="shared" si="357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354"/>
        <v>1.2173333333333334</v>
      </c>
      <c r="R3812" s="8">
        <f t="shared" si="355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2">
        <f t="shared" si="356"/>
        <v>42487.62700231481</v>
      </c>
      <c r="L3813" s="12">
        <f t="shared" si="357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354"/>
        <v>3.3</v>
      </c>
      <c r="R3813" s="8">
        <f t="shared" si="355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2">
        <f t="shared" si="356"/>
        <v>42109.751250000001</v>
      </c>
      <c r="L3814" s="12">
        <f t="shared" si="357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354"/>
        <v>1.0954999999999999</v>
      </c>
      <c r="R3814" s="8">
        <f t="shared" si="355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57.6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2">
        <f t="shared" si="356"/>
        <v>42497.275706018518</v>
      </c>
      <c r="L3815" s="12">
        <f t="shared" si="357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354"/>
        <v>1.0095190476190474</v>
      </c>
      <c r="R3815" s="8">
        <f t="shared" si="355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2">
        <f t="shared" si="356"/>
        <v>42058.904074074075</v>
      </c>
      <c r="L3816" s="12">
        <f t="shared" si="357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354"/>
        <v>1.4013333333333333</v>
      </c>
      <c r="R3816" s="8">
        <f t="shared" si="355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2">
        <f t="shared" si="356"/>
        <v>42207.259918981479</v>
      </c>
      <c r="L3817" s="12">
        <f t="shared" si="357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354"/>
        <v>1.0000100000000001</v>
      </c>
      <c r="R3817" s="8">
        <f t="shared" si="355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2">
        <f t="shared" si="356"/>
        <v>41807.690081018518</v>
      </c>
      <c r="L3818" s="12">
        <f t="shared" si="357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354"/>
        <v>1.19238</v>
      </c>
      <c r="R3818" s="8">
        <f t="shared" si="355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2">
        <f t="shared" si="356"/>
        <v>42284.69694444444</v>
      </c>
      <c r="L3819" s="12">
        <f t="shared" si="357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354"/>
        <v>1.0725</v>
      </c>
      <c r="R3819" s="8">
        <f t="shared" si="355"/>
        <v>107.25</v>
      </c>
      <c r="S3819" t="str">
        <f t="shared" si="358"/>
        <v>theater</v>
      </c>
      <c r="T3819" t="str">
        <f t="shared" si="359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2">
        <f t="shared" si="356"/>
        <v>42045.84238425926</v>
      </c>
      <c r="L3820" s="12">
        <f t="shared" si="357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354"/>
        <v>2.2799999999999998</v>
      </c>
      <c r="R3820" s="8">
        <f t="shared" si="355"/>
        <v>57</v>
      </c>
      <c r="S3820" t="str">
        <f t="shared" si="358"/>
        <v>theater</v>
      </c>
      <c r="T3820" t="str">
        <f t="shared" si="359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2">
        <f t="shared" si="356"/>
        <v>42184.209537037037</v>
      </c>
      <c r="L3821" s="12">
        <f t="shared" si="357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354"/>
        <v>1.0640000000000001</v>
      </c>
      <c r="R3821" s="8">
        <f t="shared" si="355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2">
        <f t="shared" si="356"/>
        <v>42160.651817129634</v>
      </c>
      <c r="L3822" s="12">
        <f t="shared" si="357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354"/>
        <v>1.4333333333333333</v>
      </c>
      <c r="R3822" s="8">
        <f t="shared" si="355"/>
        <v>21.5</v>
      </c>
      <c r="S3822" t="str">
        <f t="shared" si="358"/>
        <v>theater</v>
      </c>
      <c r="T3822" t="str">
        <f t="shared" si="359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2">
        <f t="shared" si="356"/>
        <v>42341.180636574078</v>
      </c>
      <c r="L3823" s="12">
        <f t="shared" si="357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354"/>
        <v>1.0454285714285714</v>
      </c>
      <c r="R3823" s="8">
        <f t="shared" si="355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2">
        <f t="shared" si="356"/>
        <v>42329.838159722218</v>
      </c>
      <c r="L3824" s="12">
        <f t="shared" si="357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354"/>
        <v>1.1002000000000001</v>
      </c>
      <c r="R3824" s="8">
        <f t="shared" si="355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2">
        <f t="shared" si="356"/>
        <v>42170.910231481481</v>
      </c>
      <c r="L3825" s="12">
        <f t="shared" si="357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354"/>
        <v>1.06</v>
      </c>
      <c r="R3825" s="8">
        <f t="shared" si="355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2">
        <f t="shared" si="356"/>
        <v>42571.626192129625</v>
      </c>
      <c r="L3826" s="12">
        <f t="shared" si="357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354"/>
        <v>1.08</v>
      </c>
      <c r="R3826" s="8">
        <f t="shared" si="355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2">
        <f t="shared" si="356"/>
        <v>42151.069606481484</v>
      </c>
      <c r="L3827" s="12">
        <f t="shared" si="357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354"/>
        <v>1.0542</v>
      </c>
      <c r="R3827" s="8">
        <f t="shared" si="355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43.2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2">
        <f t="shared" si="356"/>
        <v>42101.423541666663</v>
      </c>
      <c r="L3828" s="12">
        <f t="shared" si="357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354"/>
        <v>1.1916666666666667</v>
      </c>
      <c r="R3828" s="8">
        <f t="shared" si="355"/>
        <v>27.5</v>
      </c>
      <c r="S3828" t="str">
        <f t="shared" si="358"/>
        <v>theater</v>
      </c>
      <c r="T3828" t="str">
        <f t="shared" si="359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2">
        <f t="shared" si="356"/>
        <v>42034.928252314814</v>
      </c>
      <c r="L3829" s="12">
        <f t="shared" si="357"/>
        <v>42090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354"/>
        <v>1.5266666666666666</v>
      </c>
      <c r="R3829" s="8">
        <f t="shared" si="355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2">
        <f t="shared" si="356"/>
        <v>41944.527627314819</v>
      </c>
      <c r="L3830" s="12">
        <f t="shared" si="357"/>
        <v>42004.569293981476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354"/>
        <v>1</v>
      </c>
      <c r="R3830" s="8">
        <f t="shared" si="355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57.6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2">
        <f t="shared" si="356"/>
        <v>42593.865405092598</v>
      </c>
      <c r="L3831" s="12">
        <f t="shared" si="357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354"/>
        <v>1.002</v>
      </c>
      <c r="R3831" s="8">
        <f t="shared" si="355"/>
        <v>62.625</v>
      </c>
      <c r="S3831" t="str">
        <f t="shared" si="358"/>
        <v>theater</v>
      </c>
      <c r="T3831" t="str">
        <f t="shared" si="359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2">
        <f t="shared" si="356"/>
        <v>42503.740868055553</v>
      </c>
      <c r="L3832" s="12">
        <f t="shared" si="357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354"/>
        <v>2.25</v>
      </c>
      <c r="R3832" s="8">
        <f t="shared" si="355"/>
        <v>75</v>
      </c>
      <c r="S3832" t="str">
        <f t="shared" si="358"/>
        <v>theater</v>
      </c>
      <c r="T3832" t="str">
        <f t="shared" si="359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2">
        <f t="shared" si="356"/>
        <v>41927.848900462966</v>
      </c>
      <c r="L3833" s="12">
        <f t="shared" si="357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354"/>
        <v>1.0602199999999999</v>
      </c>
      <c r="R3833" s="8">
        <f t="shared" si="355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2">
        <f t="shared" si="356"/>
        <v>42375.114988425921</v>
      </c>
      <c r="L3834" s="12">
        <f t="shared" si="357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354"/>
        <v>1.0466666666666666</v>
      </c>
      <c r="R3834" s="8">
        <f t="shared" si="355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2">
        <f t="shared" si="356"/>
        <v>41963.872361111113</v>
      </c>
      <c r="L3835" s="12">
        <f t="shared" si="357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354"/>
        <v>1.1666666666666667</v>
      </c>
      <c r="R3835" s="8">
        <f t="shared" si="355"/>
        <v>70</v>
      </c>
      <c r="S3835" t="str">
        <f t="shared" si="358"/>
        <v>theater</v>
      </c>
      <c r="T3835" t="str">
        <f t="shared" si="359"/>
        <v>plays</v>
      </c>
    </row>
    <row r="3836" spans="1:20" ht="57.6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2">
        <f t="shared" si="356"/>
        <v>42143.445219907408</v>
      </c>
      <c r="L3836" s="12">
        <f t="shared" si="357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354"/>
        <v>1.0903333333333334</v>
      </c>
      <c r="R3836" s="8">
        <f t="shared" si="355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2">
        <f t="shared" si="356"/>
        <v>42460.94222222222</v>
      </c>
      <c r="L3837" s="12">
        <f t="shared" si="357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354"/>
        <v>1.6</v>
      </c>
      <c r="R3837" s="8">
        <f t="shared" si="355"/>
        <v>40</v>
      </c>
      <c r="S3837" t="str">
        <f t="shared" si="358"/>
        <v>theater</v>
      </c>
      <c r="T3837" t="str">
        <f t="shared" si="359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2">
        <f t="shared" si="356"/>
        <v>42553.926527777774</v>
      </c>
      <c r="L3838" s="12">
        <f t="shared" si="357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354"/>
        <v>1.125</v>
      </c>
      <c r="R3838" s="8">
        <f t="shared" si="355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2">
        <f t="shared" si="356"/>
        <v>42152.765717592592</v>
      </c>
      <c r="L3839" s="12">
        <f t="shared" si="357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354"/>
        <v>1.0209999999999999</v>
      </c>
      <c r="R3839" s="8">
        <f t="shared" si="355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2">
        <f t="shared" si="356"/>
        <v>42116.710752314815</v>
      </c>
      <c r="L3840" s="12">
        <f t="shared" si="357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354"/>
        <v>1.00824</v>
      </c>
      <c r="R3840" s="8">
        <f t="shared" si="355"/>
        <v>1008.24</v>
      </c>
      <c r="S3840" t="str">
        <f t="shared" si="358"/>
        <v>theater</v>
      </c>
      <c r="T3840" t="str">
        <f t="shared" si="359"/>
        <v>plays</v>
      </c>
    </row>
    <row r="3841" spans="1:20" ht="57.6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2">
        <f t="shared" si="356"/>
        <v>42155.142638888894</v>
      </c>
      <c r="L3841" s="12">
        <f t="shared" si="357"/>
        <v>42215.142638888894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354"/>
        <v>1.0125</v>
      </c>
      <c r="R3841" s="8">
        <f t="shared" si="355"/>
        <v>63.28125</v>
      </c>
      <c r="S3841" t="str">
        <f t="shared" si="358"/>
        <v>theater</v>
      </c>
      <c r="T3841" t="str">
        <f t="shared" si="359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2">
        <f t="shared" si="356"/>
        <v>42432.701724537037</v>
      </c>
      <c r="L3842" s="12">
        <f t="shared" si="357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6">
        <f t="shared" ref="Q3842:Q3905" si="360">E3842/D3842</f>
        <v>65</v>
      </c>
      <c r="R3842" s="8">
        <f t="shared" ref="R3842:R3905" si="361">E3842/N3842</f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57.6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2">
        <f t="shared" ref="K3843:K3906" si="362">(J3843/86400)+DATE(1970,1,1)</f>
        <v>41780.785729166666</v>
      </c>
      <c r="L3843" s="12">
        <f t="shared" ref="L3843:L3906" si="363">(I3843/86400)+DATE(1970,1,1)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si="360"/>
        <v>8.72E-2</v>
      </c>
      <c r="R3843" s="8">
        <f t="shared" si="361"/>
        <v>25.647058823529413</v>
      </c>
      <c r="S3843" t="str">
        <f t="shared" ref="S3843:S3906" si="364">LEFT(P3843,FIND("/",P3843)-1)</f>
        <v>theater</v>
      </c>
      <c r="T3843" t="str">
        <f t="shared" ref="T3843:T3906" si="365">RIGHT(P3843,LEN(P3843)-FIND("/",P3843))</f>
        <v>plays</v>
      </c>
    </row>
    <row r="3844" spans="1:20" ht="57.6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2">
        <f t="shared" si="362"/>
        <v>41740.493657407409</v>
      </c>
      <c r="L3844" s="12">
        <f t="shared" si="363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360"/>
        <v>0.21940000000000001</v>
      </c>
      <c r="R3844" s="8">
        <f t="shared" si="361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2">
        <f t="shared" si="362"/>
        <v>41766.072500000002</v>
      </c>
      <c r="L3845" s="12">
        <f t="shared" si="363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360"/>
        <v>0.21299999999999999</v>
      </c>
      <c r="R3845" s="8">
        <f t="shared" si="361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2">
        <f t="shared" si="362"/>
        <v>41766.617291666669</v>
      </c>
      <c r="L3846" s="12">
        <f t="shared" si="363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360"/>
        <v>0.41489795918367345</v>
      </c>
      <c r="R3846" s="8">
        <f t="shared" si="361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2">
        <f t="shared" si="362"/>
        <v>42248.627013888894</v>
      </c>
      <c r="L3847" s="12">
        <f t="shared" si="363"/>
        <v>42278.627013888894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360"/>
        <v>2.1049999999999999E-2</v>
      </c>
      <c r="R3847" s="8">
        <f t="shared" si="361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2">
        <f t="shared" si="362"/>
        <v>41885.221550925926</v>
      </c>
      <c r="L3848" s="12">
        <f t="shared" si="363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360"/>
        <v>2.7E-2</v>
      </c>
      <c r="R3848" s="8">
        <f t="shared" si="361"/>
        <v>23.625</v>
      </c>
      <c r="S3848" t="str">
        <f t="shared" si="364"/>
        <v>theater</v>
      </c>
      <c r="T3848" t="str">
        <f t="shared" si="365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2">
        <f t="shared" si="362"/>
        <v>42159.224432870367</v>
      </c>
      <c r="L3849" s="12">
        <f t="shared" si="363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360"/>
        <v>0.16161904761904761</v>
      </c>
      <c r="R3849" s="8">
        <f t="shared" si="361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2">
        <f t="shared" si="362"/>
        <v>42265.817002314812</v>
      </c>
      <c r="L3850" s="12">
        <f t="shared" si="363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360"/>
        <v>0.16376923076923078</v>
      </c>
      <c r="R3850" s="8">
        <f t="shared" si="361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2">
        <f t="shared" si="362"/>
        <v>42136.767175925925</v>
      </c>
      <c r="L3851" s="12">
        <f t="shared" si="363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360"/>
        <v>7.0433333333333334E-2</v>
      </c>
      <c r="R3851" s="8">
        <f t="shared" si="361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2">
        <f t="shared" si="362"/>
        <v>41975.124340277776</v>
      </c>
      <c r="L3852" s="12">
        <f t="shared" si="363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360"/>
        <v>3.7999999999999999E-2</v>
      </c>
      <c r="R3852" s="8">
        <f t="shared" si="361"/>
        <v>9.5</v>
      </c>
      <c r="S3852" t="str">
        <f t="shared" si="364"/>
        <v>theater</v>
      </c>
      <c r="T3852" t="str">
        <f t="shared" si="365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2">
        <f t="shared" si="362"/>
        <v>42172.439571759256</v>
      </c>
      <c r="L3853" s="12">
        <f t="shared" si="363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360"/>
        <v>0.34079999999999999</v>
      </c>
      <c r="R3853" s="8">
        <f t="shared" si="361"/>
        <v>35.5</v>
      </c>
      <c r="S3853" t="str">
        <f t="shared" si="364"/>
        <v>theater</v>
      </c>
      <c r="T3853" t="str">
        <f t="shared" si="365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2">
        <f t="shared" si="362"/>
        <v>42065.190694444449</v>
      </c>
      <c r="L3854" s="12">
        <f t="shared" si="363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360"/>
        <v>2E-3</v>
      </c>
      <c r="R3854" s="8">
        <f t="shared" si="361"/>
        <v>10</v>
      </c>
      <c r="S3854" t="str">
        <f t="shared" si="364"/>
        <v>theater</v>
      </c>
      <c r="T3854" t="str">
        <f t="shared" si="365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2">
        <f t="shared" si="362"/>
        <v>41848.84002314815</v>
      </c>
      <c r="L3855" s="12">
        <f t="shared" si="363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360"/>
        <v>2.5999999999999998E-4</v>
      </c>
      <c r="R3855" s="8">
        <f t="shared" si="361"/>
        <v>13</v>
      </c>
      <c r="S3855" t="str">
        <f t="shared" si="364"/>
        <v>theater</v>
      </c>
      <c r="T3855" t="str">
        <f t="shared" si="365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2">
        <f t="shared" si="362"/>
        <v>42103.884930555556</v>
      </c>
      <c r="L3856" s="12">
        <f t="shared" si="363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360"/>
        <v>0.16254545454545455</v>
      </c>
      <c r="R3856" s="8">
        <f t="shared" si="361"/>
        <v>89.4</v>
      </c>
      <c r="S3856" t="str">
        <f t="shared" si="364"/>
        <v>theater</v>
      </c>
      <c r="T3856" t="str">
        <f t="shared" si="365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2">
        <f t="shared" si="362"/>
        <v>42059.970729166671</v>
      </c>
      <c r="L3857" s="12">
        <f t="shared" si="363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360"/>
        <v>2.5000000000000001E-2</v>
      </c>
      <c r="R3857" s="8">
        <f t="shared" si="361"/>
        <v>25</v>
      </c>
      <c r="S3857" t="str">
        <f t="shared" si="364"/>
        <v>theater</v>
      </c>
      <c r="T3857" t="str">
        <f t="shared" si="365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2">
        <f t="shared" si="362"/>
        <v>42041.743090277778</v>
      </c>
      <c r="L3858" s="12">
        <f t="shared" si="363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360"/>
        <v>2.0000000000000001E-4</v>
      </c>
      <c r="R3858" s="8">
        <f t="shared" si="361"/>
        <v>1</v>
      </c>
      <c r="S3858" t="str">
        <f t="shared" si="364"/>
        <v>theater</v>
      </c>
      <c r="T3858" t="str">
        <f t="shared" si="365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2">
        <f t="shared" si="362"/>
        <v>41829.73715277778</v>
      </c>
      <c r="L3859" s="12">
        <f t="shared" si="363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360"/>
        <v>5.1999999999999998E-2</v>
      </c>
      <c r="R3859" s="8">
        <f t="shared" si="361"/>
        <v>65</v>
      </c>
      <c r="S3859" t="str">
        <f t="shared" si="364"/>
        <v>theater</v>
      </c>
      <c r="T3859" t="str">
        <f t="shared" si="365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2">
        <f t="shared" si="362"/>
        <v>42128.431064814809</v>
      </c>
      <c r="L3860" s="12">
        <f t="shared" si="363"/>
        <v>42146.875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360"/>
        <v>0.02</v>
      </c>
      <c r="R3860" s="8">
        <f t="shared" si="361"/>
        <v>10</v>
      </c>
      <c r="S3860" t="str">
        <f t="shared" si="364"/>
        <v>theater</v>
      </c>
      <c r="T3860" t="str">
        <f t="shared" si="365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2">
        <f t="shared" si="362"/>
        <v>41789.893599537041</v>
      </c>
      <c r="L3861" s="12">
        <f t="shared" si="363"/>
        <v>41815.875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360"/>
        <v>4.0000000000000002E-4</v>
      </c>
      <c r="R3861" s="8">
        <f t="shared" si="361"/>
        <v>1</v>
      </c>
      <c r="S3861" t="str">
        <f t="shared" si="364"/>
        <v>theater</v>
      </c>
      <c r="T3861" t="str">
        <f t="shared" si="365"/>
        <v>plays</v>
      </c>
    </row>
    <row r="3862" spans="1:20" ht="57.6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2">
        <f t="shared" si="362"/>
        <v>41833.660995370374</v>
      </c>
      <c r="L3862" s="12">
        <f t="shared" si="363"/>
        <v>41863.660995370374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360"/>
        <v>0.17666666666666667</v>
      </c>
      <c r="R3862" s="8">
        <f t="shared" si="361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2">
        <f t="shared" si="362"/>
        <v>41914.590011574073</v>
      </c>
      <c r="L3863" s="12">
        <f t="shared" si="363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360"/>
        <v>0.05</v>
      </c>
      <c r="R3863" s="8">
        <f t="shared" si="361"/>
        <v>100</v>
      </c>
      <c r="S3863" t="str">
        <f t="shared" si="364"/>
        <v>theater</v>
      </c>
      <c r="T3863" t="str">
        <f t="shared" si="365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2">
        <f t="shared" si="362"/>
        <v>42611.261064814811</v>
      </c>
      <c r="L3864" s="12">
        <f t="shared" si="363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360"/>
        <v>1.3333333333333334E-4</v>
      </c>
      <c r="R3864" s="8">
        <f t="shared" si="361"/>
        <v>1</v>
      </c>
      <c r="S3864" t="str">
        <f t="shared" si="364"/>
        <v>theater</v>
      </c>
      <c r="T3864" t="str">
        <f t="shared" si="365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2">
        <f t="shared" si="362"/>
        <v>42253.633159722223</v>
      </c>
      <c r="L3865" s="12">
        <f t="shared" si="363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360"/>
        <v>0</v>
      </c>
      <c r="R3865" s="8" t="e">
        <f t="shared" si="361"/>
        <v>#DIV/0!</v>
      </c>
      <c r="S3865" t="str">
        <f t="shared" si="364"/>
        <v>theater</v>
      </c>
      <c r="T3865" t="str">
        <f t="shared" si="365"/>
        <v>plays</v>
      </c>
    </row>
    <row r="3866" spans="1:20" ht="57.6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2">
        <f t="shared" si="362"/>
        <v>42295.891828703709</v>
      </c>
      <c r="L3866" s="12">
        <f t="shared" si="363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360"/>
        <v>1.2E-2</v>
      </c>
      <c r="R3866" s="8">
        <f t="shared" si="361"/>
        <v>20</v>
      </c>
      <c r="S3866" t="str">
        <f t="shared" si="364"/>
        <v>theater</v>
      </c>
      <c r="T3866" t="str">
        <f t="shared" si="365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2">
        <f t="shared" si="362"/>
        <v>41841.651597222226</v>
      </c>
      <c r="L3867" s="12">
        <f t="shared" si="363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360"/>
        <v>0.26937422295897223</v>
      </c>
      <c r="R3867" s="8">
        <f t="shared" si="361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2">
        <f t="shared" si="362"/>
        <v>42402.947002314817</v>
      </c>
      <c r="L3868" s="12">
        <f t="shared" si="363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360"/>
        <v>5.4999999999999997E-3</v>
      </c>
      <c r="R3868" s="8">
        <f t="shared" si="361"/>
        <v>5.5</v>
      </c>
      <c r="S3868" t="str">
        <f t="shared" si="364"/>
        <v>theater</v>
      </c>
      <c r="T3868" t="str">
        <f t="shared" si="365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2">
        <f t="shared" si="362"/>
        <v>42509.814108796301</v>
      </c>
      <c r="L3869" s="12">
        <f t="shared" si="363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360"/>
        <v>0.1255</v>
      </c>
      <c r="R3869" s="8">
        <f t="shared" si="361"/>
        <v>50.2</v>
      </c>
      <c r="S3869" t="str">
        <f t="shared" si="364"/>
        <v>theater</v>
      </c>
      <c r="T3869" t="str">
        <f t="shared" si="365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2">
        <f t="shared" si="362"/>
        <v>41865.659780092596</v>
      </c>
      <c r="L3870" s="12">
        <f t="shared" si="363"/>
        <v>41890.659780092596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360"/>
        <v>2E-3</v>
      </c>
      <c r="R3870" s="8">
        <f t="shared" si="361"/>
        <v>10</v>
      </c>
      <c r="S3870" t="str">
        <f t="shared" si="364"/>
        <v>theater</v>
      </c>
      <c r="T3870" t="str">
        <f t="shared" si="365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2">
        <f t="shared" si="362"/>
        <v>42047.724444444444</v>
      </c>
      <c r="L3871" s="12">
        <f t="shared" si="363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360"/>
        <v>3.44748684310884E-2</v>
      </c>
      <c r="R3871" s="8">
        <f t="shared" si="361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2">
        <f t="shared" si="362"/>
        <v>41793.172199074077</v>
      </c>
      <c r="L3872" s="12">
        <f t="shared" si="363"/>
        <v>41823.172199074077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360"/>
        <v>0.15</v>
      </c>
      <c r="R3872" s="8">
        <f t="shared" si="361"/>
        <v>150</v>
      </c>
      <c r="S3872" t="str">
        <f t="shared" si="364"/>
        <v>theater</v>
      </c>
      <c r="T3872" t="str">
        <f t="shared" si="365"/>
        <v>musical</v>
      </c>
    </row>
    <row r="3873" spans="1:20" ht="43.2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2">
        <f t="shared" si="362"/>
        <v>42763.780671296292</v>
      </c>
      <c r="L3873" s="12">
        <f t="shared" si="363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360"/>
        <v>2.6666666666666668E-2</v>
      </c>
      <c r="R3873" s="8">
        <f t="shared" si="361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2">
        <f t="shared" si="362"/>
        <v>42180.145787037036</v>
      </c>
      <c r="L3874" s="12">
        <f t="shared" si="363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360"/>
        <v>0</v>
      </c>
      <c r="R3874" s="8" t="e">
        <f t="shared" si="361"/>
        <v>#DIV/0!</v>
      </c>
      <c r="S3874" t="str">
        <f t="shared" si="364"/>
        <v>theater</v>
      </c>
      <c r="T3874" t="str">
        <f t="shared" si="365"/>
        <v>musical</v>
      </c>
    </row>
    <row r="3875" spans="1:20" ht="57.6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2">
        <f t="shared" si="362"/>
        <v>42255.696006944447</v>
      </c>
      <c r="L3875" s="12">
        <f t="shared" si="363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360"/>
        <v>0</v>
      </c>
      <c r="R3875" s="8" t="e">
        <f t="shared" si="361"/>
        <v>#DIV/0!</v>
      </c>
      <c r="S3875" t="str">
        <f t="shared" si="364"/>
        <v>theater</v>
      </c>
      <c r="T3875" t="str">
        <f t="shared" si="365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2">
        <f t="shared" si="362"/>
        <v>42007.016458333332</v>
      </c>
      <c r="L3876" s="12">
        <f t="shared" si="363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360"/>
        <v>0</v>
      </c>
      <c r="R3876" s="8" t="e">
        <f t="shared" si="361"/>
        <v>#DIV/0!</v>
      </c>
      <c r="S3876" t="str">
        <f t="shared" si="364"/>
        <v>theater</v>
      </c>
      <c r="T3876" t="str">
        <f t="shared" si="365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2">
        <f t="shared" si="362"/>
        <v>42615.346817129626</v>
      </c>
      <c r="L3877" s="12">
        <f t="shared" si="363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360"/>
        <v>0</v>
      </c>
      <c r="R3877" s="8" t="e">
        <f t="shared" si="361"/>
        <v>#DIV/0!</v>
      </c>
      <c r="S3877" t="str">
        <f t="shared" si="364"/>
        <v>theater</v>
      </c>
      <c r="T3877" t="str">
        <f t="shared" si="365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2">
        <f t="shared" si="362"/>
        <v>42372.624166666668</v>
      </c>
      <c r="L3878" s="12">
        <f t="shared" si="363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360"/>
        <v>0.52794871794871789</v>
      </c>
      <c r="R3878" s="8">
        <f t="shared" si="361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2">
        <f t="shared" si="362"/>
        <v>42682.67768518519</v>
      </c>
      <c r="L3879" s="12">
        <f t="shared" si="363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360"/>
        <v>4.9639999999999997E-2</v>
      </c>
      <c r="R3879" s="8">
        <f t="shared" si="361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2">
        <f t="shared" si="362"/>
        <v>42154.818819444445</v>
      </c>
      <c r="L3880" s="12">
        <f t="shared" si="363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360"/>
        <v>5.5555555555555556E-4</v>
      </c>
      <c r="R3880" s="8">
        <f t="shared" si="361"/>
        <v>10</v>
      </c>
      <c r="S3880" t="str">
        <f t="shared" si="364"/>
        <v>theater</v>
      </c>
      <c r="T3880" t="str">
        <f t="shared" si="365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2">
        <f t="shared" si="362"/>
        <v>41999.861064814817</v>
      </c>
      <c r="L3881" s="12">
        <f t="shared" si="363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0"/>
        <v>0</v>
      </c>
      <c r="R3881" s="8" t="e">
        <f t="shared" si="361"/>
        <v>#DIV/0!</v>
      </c>
      <c r="S3881" t="str">
        <f t="shared" si="364"/>
        <v>theater</v>
      </c>
      <c r="T3881" t="str">
        <f t="shared" si="365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2">
        <f t="shared" si="362"/>
        <v>41815.815046296295</v>
      </c>
      <c r="L3882" s="12">
        <f t="shared" si="363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360"/>
        <v>0.13066666666666665</v>
      </c>
      <c r="R3882" s="8">
        <f t="shared" si="361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2">
        <f t="shared" si="362"/>
        <v>42756.018506944441</v>
      </c>
      <c r="L3883" s="12">
        <f t="shared" si="363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360"/>
        <v>0.05</v>
      </c>
      <c r="R3883" s="8">
        <f t="shared" si="361"/>
        <v>25</v>
      </c>
      <c r="S3883" t="str">
        <f t="shared" si="364"/>
        <v>theater</v>
      </c>
      <c r="T3883" t="str">
        <f t="shared" si="365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2">
        <f t="shared" si="362"/>
        <v>42373.983449074076</v>
      </c>
      <c r="L3884" s="12">
        <f t="shared" si="363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360"/>
        <v>0</v>
      </c>
      <c r="R3884" s="8" t="e">
        <f t="shared" si="361"/>
        <v>#DIV/0!</v>
      </c>
      <c r="S3884" t="str">
        <f t="shared" si="364"/>
        <v>theater</v>
      </c>
      <c r="T3884" t="str">
        <f t="shared" si="365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2">
        <f t="shared" si="362"/>
        <v>41854.602650462963</v>
      </c>
      <c r="L3885" s="12">
        <f t="shared" si="363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360"/>
        <v>0</v>
      </c>
      <c r="R3885" s="8" t="e">
        <f t="shared" si="361"/>
        <v>#DIV/0!</v>
      </c>
      <c r="S3885" t="str">
        <f t="shared" si="364"/>
        <v>theater</v>
      </c>
      <c r="T3885" t="str">
        <f t="shared" si="365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2">
        <f t="shared" si="362"/>
        <v>42065.791574074072</v>
      </c>
      <c r="L3886" s="12">
        <f t="shared" si="363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360"/>
        <v>0</v>
      </c>
      <c r="R3886" s="8" t="e">
        <f t="shared" si="361"/>
        <v>#DIV/0!</v>
      </c>
      <c r="S3886" t="str">
        <f t="shared" si="364"/>
        <v>theater</v>
      </c>
      <c r="T3886" t="str">
        <f t="shared" si="365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2">
        <f t="shared" si="362"/>
        <v>42469.951284722221</v>
      </c>
      <c r="L3887" s="12">
        <f t="shared" si="363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360"/>
        <v>0</v>
      </c>
      <c r="R3887" s="8" t="e">
        <f t="shared" si="361"/>
        <v>#DIV/0!</v>
      </c>
      <c r="S3887" t="str">
        <f t="shared" si="364"/>
        <v>theater</v>
      </c>
      <c r="T3887" t="str">
        <f t="shared" si="365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2">
        <f t="shared" si="362"/>
        <v>41954.228032407409</v>
      </c>
      <c r="L3888" s="12">
        <f t="shared" si="363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360"/>
        <v>0</v>
      </c>
      <c r="R3888" s="8" t="e">
        <f t="shared" si="361"/>
        <v>#DIV/0!</v>
      </c>
      <c r="S3888" t="str">
        <f t="shared" si="364"/>
        <v>theater</v>
      </c>
      <c r="T3888" t="str">
        <f t="shared" si="365"/>
        <v>musical</v>
      </c>
    </row>
    <row r="3889" spans="1:20" ht="57.6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2">
        <f t="shared" si="362"/>
        <v>42079.857974537037</v>
      </c>
      <c r="L3889" s="12">
        <f t="shared" si="363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360"/>
        <v>1.7500000000000002E-2</v>
      </c>
      <c r="R3889" s="8">
        <f t="shared" si="361"/>
        <v>17.5</v>
      </c>
      <c r="S3889" t="str">
        <f t="shared" si="364"/>
        <v>theater</v>
      </c>
      <c r="T3889" t="str">
        <f t="shared" si="365"/>
        <v>musical</v>
      </c>
    </row>
    <row r="3890" spans="1:20" ht="57.6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2">
        <f t="shared" si="362"/>
        <v>42762.545810185184</v>
      </c>
      <c r="L3890" s="12">
        <f t="shared" si="363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360"/>
        <v>0.27100000000000002</v>
      </c>
      <c r="R3890" s="8">
        <f t="shared" si="361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2">
        <f t="shared" si="362"/>
        <v>41977.004976851851</v>
      </c>
      <c r="L3891" s="12">
        <f t="shared" si="363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360"/>
        <v>1.4749999999999999E-2</v>
      </c>
      <c r="R3891" s="8">
        <f t="shared" si="361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57.6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2">
        <f t="shared" si="362"/>
        <v>42171.758611111116</v>
      </c>
      <c r="L3892" s="12">
        <f t="shared" si="363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360"/>
        <v>0.16826666666666668</v>
      </c>
      <c r="R3892" s="8">
        <f t="shared" si="361"/>
        <v>315.5</v>
      </c>
      <c r="S3892" t="str">
        <f t="shared" si="364"/>
        <v>theater</v>
      </c>
      <c r="T3892" t="str">
        <f t="shared" si="365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2">
        <f t="shared" si="362"/>
        <v>42056.1324537037</v>
      </c>
      <c r="L3893" s="12">
        <f t="shared" si="363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360"/>
        <v>0.32500000000000001</v>
      </c>
      <c r="R3893" s="8">
        <f t="shared" si="361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2">
        <f t="shared" si="362"/>
        <v>41867.652280092589</v>
      </c>
      <c r="L3894" s="12">
        <f t="shared" si="363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0"/>
        <v>0</v>
      </c>
      <c r="R3894" s="8" t="e">
        <f t="shared" si="361"/>
        <v>#DIV/0!</v>
      </c>
      <c r="S3894" t="str">
        <f t="shared" si="364"/>
        <v>theater</v>
      </c>
      <c r="T3894" t="str">
        <f t="shared" si="365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2">
        <f t="shared" si="362"/>
        <v>41779.657870370371</v>
      </c>
      <c r="L3895" s="12">
        <f t="shared" si="363"/>
        <v>41821.25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360"/>
        <v>0.2155</v>
      </c>
      <c r="R3895" s="8">
        <f t="shared" si="361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57.6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2">
        <f t="shared" si="362"/>
        <v>42679.958472222221</v>
      </c>
      <c r="L3896" s="12">
        <f t="shared" si="363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360"/>
        <v>3.4666666666666665E-2</v>
      </c>
      <c r="R3896" s="8">
        <f t="shared" si="361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57.6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2">
        <f t="shared" si="362"/>
        <v>42032.250208333338</v>
      </c>
      <c r="L3897" s="12">
        <f t="shared" si="363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360"/>
        <v>0.05</v>
      </c>
      <c r="R3897" s="8">
        <f t="shared" si="361"/>
        <v>50</v>
      </c>
      <c r="S3897" t="str">
        <f t="shared" si="364"/>
        <v>theater</v>
      </c>
      <c r="T3897" t="str">
        <f t="shared" si="365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2">
        <f t="shared" si="362"/>
        <v>41793.191875000004</v>
      </c>
      <c r="L3898" s="12">
        <f t="shared" si="363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360"/>
        <v>0.10625</v>
      </c>
      <c r="R3898" s="8">
        <f t="shared" si="361"/>
        <v>42.5</v>
      </c>
      <c r="S3898" t="str">
        <f t="shared" si="364"/>
        <v>theater</v>
      </c>
      <c r="T3898" t="str">
        <f t="shared" si="365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2">
        <f t="shared" si="362"/>
        <v>41982.87364583333</v>
      </c>
      <c r="L3899" s="12">
        <f t="shared" si="363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360"/>
        <v>0.17599999999999999</v>
      </c>
      <c r="R3899" s="8">
        <f t="shared" si="361"/>
        <v>44</v>
      </c>
      <c r="S3899" t="str">
        <f t="shared" si="364"/>
        <v>theater</v>
      </c>
      <c r="T3899" t="str">
        <f t="shared" si="365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2">
        <f t="shared" si="362"/>
        <v>42193.482291666667</v>
      </c>
      <c r="L3900" s="12">
        <f t="shared" si="363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360"/>
        <v>0.3256</v>
      </c>
      <c r="R3900" s="8">
        <f t="shared" si="361"/>
        <v>50.875</v>
      </c>
      <c r="S3900" t="str">
        <f t="shared" si="364"/>
        <v>theater</v>
      </c>
      <c r="T3900" t="str">
        <f t="shared" si="365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2">
        <f t="shared" si="362"/>
        <v>41843.775011574078</v>
      </c>
      <c r="L3901" s="12">
        <f t="shared" si="363"/>
        <v>41863.775011574078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360"/>
        <v>1.2500000000000001E-2</v>
      </c>
      <c r="R3901" s="8">
        <f t="shared" si="361"/>
        <v>62.5</v>
      </c>
      <c r="S3901" t="str">
        <f t="shared" si="364"/>
        <v>theater</v>
      </c>
      <c r="T3901" t="str">
        <f t="shared" si="365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2">
        <f t="shared" si="362"/>
        <v>42136.092488425929</v>
      </c>
      <c r="L3902" s="12">
        <f t="shared" si="363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360"/>
        <v>5.3999999999999999E-2</v>
      </c>
      <c r="R3902" s="8">
        <f t="shared" si="361"/>
        <v>27</v>
      </c>
      <c r="S3902" t="str">
        <f t="shared" si="364"/>
        <v>theater</v>
      </c>
      <c r="T3902" t="str">
        <f t="shared" si="365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2">
        <f t="shared" si="362"/>
        <v>42317.826377314814</v>
      </c>
      <c r="L3903" s="12">
        <f t="shared" si="363"/>
        <v>42357.826377314814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360"/>
        <v>8.3333333333333332E-3</v>
      </c>
      <c r="R3903" s="8">
        <f t="shared" si="361"/>
        <v>25</v>
      </c>
      <c r="S3903" t="str">
        <f t="shared" si="364"/>
        <v>theater</v>
      </c>
      <c r="T3903" t="str">
        <f t="shared" si="365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2">
        <f t="shared" si="362"/>
        <v>42663.468078703707</v>
      </c>
      <c r="L3904" s="12">
        <f t="shared" si="363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360"/>
        <v>0.48833333333333334</v>
      </c>
      <c r="R3904" s="8">
        <f t="shared" si="361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2">
        <f t="shared" si="362"/>
        <v>42186.01116898148</v>
      </c>
      <c r="L3905" s="12">
        <f t="shared" si="363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360"/>
        <v>0</v>
      </c>
      <c r="R3905" s="8" t="e">
        <f t="shared" si="361"/>
        <v>#DIV/0!</v>
      </c>
      <c r="S3905" t="str">
        <f t="shared" si="364"/>
        <v>theater</v>
      </c>
      <c r="T3905" t="str">
        <f t="shared" si="365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2">
        <f t="shared" si="362"/>
        <v>42095.229166666672</v>
      </c>
      <c r="L3906" s="12">
        <f t="shared" si="363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6">
        <f t="shared" ref="Q3906:Q3969" si="366">E3906/D3906</f>
        <v>2.9999999999999997E-4</v>
      </c>
      <c r="R3906" s="8">
        <f t="shared" ref="R3906:R3969" si="367">E3906/N3906</f>
        <v>1.5</v>
      </c>
      <c r="S3906" t="str">
        <f t="shared" si="364"/>
        <v>theater</v>
      </c>
      <c r="T3906" t="str">
        <f t="shared" si="365"/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2">
        <f t="shared" ref="K3907:K3970" si="368">(J3907/86400)+DATE(1970,1,1)</f>
        <v>42124.623877314814</v>
      </c>
      <c r="L3907" s="12">
        <f t="shared" ref="L3907:L3970" si="369">(I3907/86400)+DATE(1970,1,1)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6">
        <f t="shared" si="366"/>
        <v>0.11533333333333333</v>
      </c>
      <c r="R3907" s="8">
        <f t="shared" si="367"/>
        <v>24.714285714285715</v>
      </c>
      <c r="S3907" t="str">
        <f t="shared" ref="S3907:S3970" si="370">LEFT(P3907,FIND("/",P3907)-1)</f>
        <v>theater</v>
      </c>
      <c r="T3907" t="str">
        <f t="shared" ref="T3907:T3970" si="371">RIGHT(P3907,LEN(P3907)-FIND("/",P3907))</f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2">
        <f t="shared" si="368"/>
        <v>42143.917743055557</v>
      </c>
      <c r="L3908" s="12">
        <f t="shared" si="369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366"/>
        <v>0.67333333333333334</v>
      </c>
      <c r="R3908" s="8">
        <f t="shared" si="367"/>
        <v>63.125</v>
      </c>
      <c r="S3908" t="str">
        <f t="shared" si="370"/>
        <v>theater</v>
      </c>
      <c r="T3908" t="str">
        <f t="shared" si="371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2">
        <f t="shared" si="368"/>
        <v>41906.819513888891</v>
      </c>
      <c r="L3909" s="12">
        <f t="shared" si="369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366"/>
        <v>0.153</v>
      </c>
      <c r="R3909" s="8">
        <f t="shared" si="367"/>
        <v>38.25</v>
      </c>
      <c r="S3909" t="str">
        <f t="shared" si="370"/>
        <v>theater</v>
      </c>
      <c r="T3909" t="str">
        <f t="shared" si="371"/>
        <v>plays</v>
      </c>
    </row>
    <row r="3910" spans="1:20" ht="57.6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2">
        <f t="shared" si="368"/>
        <v>41834.135370370372</v>
      </c>
      <c r="L3910" s="12">
        <f t="shared" si="369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366"/>
        <v>8.666666666666667E-2</v>
      </c>
      <c r="R3910" s="8">
        <f t="shared" si="367"/>
        <v>16.25</v>
      </c>
      <c r="S3910" t="str">
        <f t="shared" si="370"/>
        <v>theater</v>
      </c>
      <c r="T3910" t="str">
        <f t="shared" si="371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2">
        <f t="shared" si="368"/>
        <v>41863.359282407408</v>
      </c>
      <c r="L3911" s="12">
        <f t="shared" si="369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366"/>
        <v>2.2499999999999998E-3</v>
      </c>
      <c r="R3911" s="8">
        <f t="shared" si="367"/>
        <v>33.75</v>
      </c>
      <c r="S3911" t="str">
        <f t="shared" si="370"/>
        <v>theater</v>
      </c>
      <c r="T3911" t="str">
        <f t="shared" si="371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2">
        <f t="shared" si="368"/>
        <v>42224.756909722222</v>
      </c>
      <c r="L3912" s="12">
        <f t="shared" si="369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366"/>
        <v>3.0833333333333334E-2</v>
      </c>
      <c r="R3912" s="8">
        <f t="shared" si="367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2">
        <f t="shared" si="368"/>
        <v>41939.8122337963</v>
      </c>
      <c r="L3913" s="12">
        <f t="shared" si="369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366"/>
        <v>0.37412499999999999</v>
      </c>
      <c r="R3913" s="8">
        <f t="shared" si="367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2">
        <f t="shared" si="368"/>
        <v>42059.270023148143</v>
      </c>
      <c r="L3914" s="12">
        <f t="shared" si="369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366"/>
        <v>6.666666666666667E-5</v>
      </c>
      <c r="R3914" s="8">
        <f t="shared" si="367"/>
        <v>1</v>
      </c>
      <c r="S3914" t="str">
        <f t="shared" si="370"/>
        <v>theater</v>
      </c>
      <c r="T3914" t="str">
        <f t="shared" si="371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2">
        <f t="shared" si="368"/>
        <v>42308.211215277777</v>
      </c>
      <c r="L3915" s="12">
        <f t="shared" si="369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366"/>
        <v>0.1</v>
      </c>
      <c r="R3915" s="8">
        <f t="shared" si="367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2">
        <f t="shared" si="368"/>
        <v>42114.818935185191</v>
      </c>
      <c r="L3916" s="12">
        <f t="shared" si="369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366"/>
        <v>0.36359999999999998</v>
      </c>
      <c r="R3916" s="8">
        <f t="shared" si="367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2">
        <f t="shared" si="368"/>
        <v>42492.98505787037</v>
      </c>
      <c r="L3917" s="12">
        <f t="shared" si="369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366"/>
        <v>3.3333333333333335E-3</v>
      </c>
      <c r="R3917" s="8">
        <f t="shared" si="367"/>
        <v>5</v>
      </c>
      <c r="S3917" t="str">
        <f t="shared" si="370"/>
        <v>theater</v>
      </c>
      <c r="T3917" t="str">
        <f t="shared" si="371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2">
        <f t="shared" si="368"/>
        <v>42494.471666666665</v>
      </c>
      <c r="L3918" s="12">
        <f t="shared" si="369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366"/>
        <v>0</v>
      </c>
      <c r="R3918" s="8" t="e">
        <f t="shared" si="367"/>
        <v>#DIV/0!</v>
      </c>
      <c r="S3918" t="str">
        <f t="shared" si="370"/>
        <v>theater</v>
      </c>
      <c r="T3918" t="str">
        <f t="shared" si="371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2">
        <f t="shared" si="368"/>
        <v>41863.527326388888</v>
      </c>
      <c r="L3919" s="12">
        <f t="shared" si="369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366"/>
        <v>2.8571428571428571E-3</v>
      </c>
      <c r="R3919" s="8">
        <f t="shared" si="367"/>
        <v>10</v>
      </c>
      <c r="S3919" t="str">
        <f t="shared" si="370"/>
        <v>theater</v>
      </c>
      <c r="T3919" t="str">
        <f t="shared" si="371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2">
        <f t="shared" si="368"/>
        <v>41843.664618055554</v>
      </c>
      <c r="L3920" s="12">
        <f t="shared" si="369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366"/>
        <v>2E-3</v>
      </c>
      <c r="R3920" s="8">
        <f t="shared" si="367"/>
        <v>40</v>
      </c>
      <c r="S3920" t="str">
        <f t="shared" si="370"/>
        <v>theater</v>
      </c>
      <c r="T3920" t="str">
        <f t="shared" si="371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2">
        <f t="shared" si="368"/>
        <v>42358.684872685189</v>
      </c>
      <c r="L3921" s="12">
        <f t="shared" si="369"/>
        <v>42387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366"/>
        <v>1.7999999999999999E-2</v>
      </c>
      <c r="R3921" s="8">
        <f t="shared" si="367"/>
        <v>30</v>
      </c>
      <c r="S3921" t="str">
        <f t="shared" si="370"/>
        <v>theater</v>
      </c>
      <c r="T3921" t="str">
        <f t="shared" si="371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2">
        <f t="shared" si="368"/>
        <v>42657.38726851852</v>
      </c>
      <c r="L3922" s="12">
        <f t="shared" si="369"/>
        <v>42687.428935185184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366"/>
        <v>5.3999999999999999E-2</v>
      </c>
      <c r="R3922" s="8">
        <f t="shared" si="367"/>
        <v>45</v>
      </c>
      <c r="S3922" t="str">
        <f t="shared" si="370"/>
        <v>theater</v>
      </c>
      <c r="T3922" t="str">
        <f t="shared" si="371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2">
        <f t="shared" si="368"/>
        <v>41926.542303240742</v>
      </c>
      <c r="L3923" s="12">
        <f t="shared" si="369"/>
        <v>41938.75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366"/>
        <v>0</v>
      </c>
      <c r="R3923" s="8" t="e">
        <f t="shared" si="367"/>
        <v>#DIV/0!</v>
      </c>
      <c r="S3923" t="str">
        <f t="shared" si="370"/>
        <v>theater</v>
      </c>
      <c r="T3923" t="str">
        <f t="shared" si="371"/>
        <v>plays</v>
      </c>
    </row>
    <row r="3924" spans="1:20" ht="57.6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2">
        <f t="shared" si="368"/>
        <v>42020.768634259264</v>
      </c>
      <c r="L3924" s="12">
        <f t="shared" si="369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366"/>
        <v>8.1333333333333327E-2</v>
      </c>
      <c r="R3924" s="8">
        <f t="shared" si="367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2">
        <f t="shared" si="368"/>
        <v>42075.979988425926</v>
      </c>
      <c r="L3925" s="12">
        <f t="shared" si="369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366"/>
        <v>0.12034782608695652</v>
      </c>
      <c r="R3925" s="8">
        <f t="shared" si="367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2">
        <f t="shared" si="368"/>
        <v>41786.959745370368</v>
      </c>
      <c r="L3926" s="12">
        <f t="shared" si="369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366"/>
        <v>0.15266666666666667</v>
      </c>
      <c r="R3926" s="8">
        <f t="shared" si="367"/>
        <v>57.25</v>
      </c>
      <c r="S3926" t="str">
        <f t="shared" si="370"/>
        <v>theater</v>
      </c>
      <c r="T3926" t="str">
        <f t="shared" si="371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2">
        <f t="shared" si="368"/>
        <v>41820.870821759258</v>
      </c>
      <c r="L3927" s="12">
        <f t="shared" si="369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366"/>
        <v>0.1</v>
      </c>
      <c r="R3927" s="8">
        <f t="shared" si="367"/>
        <v>5</v>
      </c>
      <c r="S3927" t="str">
        <f t="shared" si="370"/>
        <v>theater</v>
      </c>
      <c r="T3927" t="str">
        <f t="shared" si="371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2">
        <f t="shared" si="368"/>
        <v>41970.085046296299</v>
      </c>
      <c r="L3928" s="12">
        <f t="shared" si="369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366"/>
        <v>3.0000000000000001E-3</v>
      </c>
      <c r="R3928" s="8">
        <f t="shared" si="367"/>
        <v>15</v>
      </c>
      <c r="S3928" t="str">
        <f t="shared" si="370"/>
        <v>theater</v>
      </c>
      <c r="T3928" t="str">
        <f t="shared" si="371"/>
        <v>plays</v>
      </c>
    </row>
    <row r="3929" spans="1:20" ht="57.6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2">
        <f t="shared" si="368"/>
        <v>41830.267407407409</v>
      </c>
      <c r="L3929" s="12">
        <f t="shared" si="369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366"/>
        <v>0.01</v>
      </c>
      <c r="R3929" s="8">
        <f t="shared" si="367"/>
        <v>12.5</v>
      </c>
      <c r="S3929" t="str">
        <f t="shared" si="370"/>
        <v>theater</v>
      </c>
      <c r="T3929" t="str">
        <f t="shared" si="371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2">
        <f t="shared" si="368"/>
        <v>42265.683182870373</v>
      </c>
      <c r="L3930" s="12">
        <f t="shared" si="369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366"/>
        <v>0.13020000000000001</v>
      </c>
      <c r="R3930" s="8">
        <f t="shared" si="367"/>
        <v>93</v>
      </c>
      <c r="S3930" t="str">
        <f t="shared" si="370"/>
        <v>theater</v>
      </c>
      <c r="T3930" t="str">
        <f t="shared" si="371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2">
        <f t="shared" si="368"/>
        <v>42601.827141203699</v>
      </c>
      <c r="L3931" s="12">
        <f t="shared" si="369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366"/>
        <v>2.265E-2</v>
      </c>
      <c r="R3931" s="8">
        <f t="shared" si="367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2">
        <f t="shared" si="368"/>
        <v>42433.338749999995</v>
      </c>
      <c r="L3932" s="12">
        <f t="shared" si="369"/>
        <v>42461.25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366"/>
        <v>0</v>
      </c>
      <c r="R3932" s="8" t="e">
        <f t="shared" si="367"/>
        <v>#DIV/0!</v>
      </c>
      <c r="S3932" t="str">
        <f t="shared" si="370"/>
        <v>theater</v>
      </c>
      <c r="T3932" t="str">
        <f t="shared" si="371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2">
        <f t="shared" si="368"/>
        <v>42228.151701388888</v>
      </c>
      <c r="L3933" s="12">
        <f t="shared" si="369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366"/>
        <v>0</v>
      </c>
      <c r="R3933" s="8" t="e">
        <f t="shared" si="367"/>
        <v>#DIV/0!</v>
      </c>
      <c r="S3933" t="str">
        <f t="shared" si="370"/>
        <v>theater</v>
      </c>
      <c r="T3933" t="str">
        <f t="shared" si="371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2">
        <f t="shared" si="368"/>
        <v>42415.168564814812</v>
      </c>
      <c r="L3934" s="12">
        <f t="shared" si="369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366"/>
        <v>8.3333333333333331E-5</v>
      </c>
      <c r="R3934" s="8">
        <f t="shared" si="367"/>
        <v>1</v>
      </c>
      <c r="S3934" t="str">
        <f t="shared" si="370"/>
        <v>theater</v>
      </c>
      <c r="T3934" t="str">
        <f t="shared" si="371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2">
        <f t="shared" si="368"/>
        <v>42538.968310185184</v>
      </c>
      <c r="L3935" s="12">
        <f t="shared" si="369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366"/>
        <v>0.15742857142857142</v>
      </c>
      <c r="R3935" s="8">
        <f t="shared" si="367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2">
        <f t="shared" si="368"/>
        <v>42233.671747685185</v>
      </c>
      <c r="L3936" s="12">
        <f t="shared" si="369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366"/>
        <v>0.11</v>
      </c>
      <c r="R3936" s="8">
        <f t="shared" si="367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2">
        <f t="shared" si="368"/>
        <v>42221.656782407408</v>
      </c>
      <c r="L3937" s="12">
        <f t="shared" si="369"/>
        <v>42281.656782407408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366"/>
        <v>0.43833333333333335</v>
      </c>
      <c r="R3937" s="8">
        <f t="shared" si="367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2">
        <f t="shared" si="368"/>
        <v>42675.262962962966</v>
      </c>
      <c r="L3938" s="12">
        <f t="shared" si="369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366"/>
        <v>0</v>
      </c>
      <c r="R3938" s="8" t="e">
        <f t="shared" si="367"/>
        <v>#DIV/0!</v>
      </c>
      <c r="S3938" t="str">
        <f t="shared" si="370"/>
        <v>theater</v>
      </c>
      <c r="T3938" t="str">
        <f t="shared" si="371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2">
        <f t="shared" si="368"/>
        <v>42534.631481481483</v>
      </c>
      <c r="L3939" s="12">
        <f t="shared" si="369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366"/>
        <v>0.86135181975736563</v>
      </c>
      <c r="R3939" s="8">
        <f t="shared" si="367"/>
        <v>248.5</v>
      </c>
      <c r="S3939" t="str">
        <f t="shared" si="370"/>
        <v>theater</v>
      </c>
      <c r="T3939" t="str">
        <f t="shared" si="371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2">
        <f t="shared" si="368"/>
        <v>42151.905717592592</v>
      </c>
      <c r="L3940" s="12">
        <f t="shared" si="369"/>
        <v>42182.905717592592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366"/>
        <v>0.12196620583717357</v>
      </c>
      <c r="R3940" s="8">
        <f t="shared" si="367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2">
        <f t="shared" si="368"/>
        <v>41915.400219907409</v>
      </c>
      <c r="L3941" s="12">
        <f t="shared" si="369"/>
        <v>41919.1875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366"/>
        <v>1E-3</v>
      </c>
      <c r="R3941" s="8">
        <f t="shared" si="367"/>
        <v>5</v>
      </c>
      <c r="S3941" t="str">
        <f t="shared" si="370"/>
        <v>theater</v>
      </c>
      <c r="T3941" t="str">
        <f t="shared" si="371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2">
        <f t="shared" si="368"/>
        <v>41961.492488425924</v>
      </c>
      <c r="L3942" s="12">
        <f t="shared" si="369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366"/>
        <v>2.2000000000000001E-3</v>
      </c>
      <c r="R3942" s="8">
        <f t="shared" si="367"/>
        <v>5.5</v>
      </c>
      <c r="S3942" t="str">
        <f t="shared" si="370"/>
        <v>theater</v>
      </c>
      <c r="T3942" t="str">
        <f t="shared" si="371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2">
        <f t="shared" si="368"/>
        <v>41940.587233796294</v>
      </c>
      <c r="L3943" s="12">
        <f t="shared" si="369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366"/>
        <v>9.0909090909090905E-3</v>
      </c>
      <c r="R3943" s="8">
        <f t="shared" si="367"/>
        <v>25</v>
      </c>
      <c r="S3943" t="str">
        <f t="shared" si="370"/>
        <v>theater</v>
      </c>
      <c r="T3943" t="str">
        <f t="shared" si="371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2">
        <f t="shared" si="368"/>
        <v>42111.904097222221</v>
      </c>
      <c r="L3944" s="12">
        <f t="shared" si="369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366"/>
        <v>0</v>
      </c>
      <c r="R3944" s="8" t="e">
        <f t="shared" si="367"/>
        <v>#DIV/0!</v>
      </c>
      <c r="S3944" t="str">
        <f t="shared" si="370"/>
        <v>theater</v>
      </c>
      <c r="T3944" t="str">
        <f t="shared" si="371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2">
        <f t="shared" si="368"/>
        <v>42279.778564814813</v>
      </c>
      <c r="L3945" s="12">
        <f t="shared" si="369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366"/>
        <v>0.35639999999999999</v>
      </c>
      <c r="R3945" s="8">
        <f t="shared" si="367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2">
        <f t="shared" si="368"/>
        <v>42213.662905092591</v>
      </c>
      <c r="L3946" s="12">
        <f t="shared" si="369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366"/>
        <v>0</v>
      </c>
      <c r="R3946" s="8" t="e">
        <f t="shared" si="367"/>
        <v>#DIV/0!</v>
      </c>
      <c r="S3946" t="str">
        <f t="shared" si="370"/>
        <v>theater</v>
      </c>
      <c r="T3946" t="str">
        <f t="shared" si="371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2">
        <f t="shared" si="368"/>
        <v>42109.801712962959</v>
      </c>
      <c r="L3947" s="12">
        <f t="shared" si="369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366"/>
        <v>2.5000000000000001E-3</v>
      </c>
      <c r="R3947" s="8">
        <f t="shared" si="367"/>
        <v>5</v>
      </c>
      <c r="S3947" t="str">
        <f t="shared" si="370"/>
        <v>theater</v>
      </c>
      <c r="T3947" t="str">
        <f t="shared" si="371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2">
        <f t="shared" si="368"/>
        <v>42031.833587962959</v>
      </c>
      <c r="L3948" s="12">
        <f t="shared" si="369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366"/>
        <v>3.2500000000000001E-2</v>
      </c>
      <c r="R3948" s="8">
        <f t="shared" si="367"/>
        <v>39</v>
      </c>
      <c r="S3948" t="str">
        <f t="shared" si="370"/>
        <v>theater</v>
      </c>
      <c r="T3948" t="str">
        <f t="shared" si="371"/>
        <v>plays</v>
      </c>
    </row>
    <row r="3949" spans="1:20" ht="57.6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2">
        <f t="shared" si="368"/>
        <v>42615.142870370371</v>
      </c>
      <c r="L3949" s="12">
        <f t="shared" si="369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366"/>
        <v>3.3666666666666664E-2</v>
      </c>
      <c r="R3949" s="8">
        <f t="shared" si="367"/>
        <v>50.5</v>
      </c>
      <c r="S3949" t="str">
        <f t="shared" si="370"/>
        <v>theater</v>
      </c>
      <c r="T3949" t="str">
        <f t="shared" si="371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2">
        <f t="shared" si="368"/>
        <v>41829.325497685189</v>
      </c>
      <c r="L3950" s="12">
        <f t="shared" si="369"/>
        <v>41889.325497685189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366"/>
        <v>0</v>
      </c>
      <c r="R3950" s="8" t="e">
        <f t="shared" si="367"/>
        <v>#DIV/0!</v>
      </c>
      <c r="S3950" t="str">
        <f t="shared" si="370"/>
        <v>theater</v>
      </c>
      <c r="T3950" t="str">
        <f t="shared" si="371"/>
        <v>plays</v>
      </c>
    </row>
    <row r="3951" spans="1:20" ht="57.6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2">
        <f t="shared" si="368"/>
        <v>42016.120613425926</v>
      </c>
      <c r="L3951" s="12">
        <f t="shared" si="369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366"/>
        <v>0.15770000000000001</v>
      </c>
      <c r="R3951" s="8">
        <f t="shared" si="367"/>
        <v>49.28125</v>
      </c>
      <c r="S3951" t="str">
        <f t="shared" si="370"/>
        <v>theater</v>
      </c>
      <c r="T3951" t="str">
        <f t="shared" si="371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2">
        <f t="shared" si="368"/>
        <v>42439.702314814815</v>
      </c>
      <c r="L3952" s="12">
        <f t="shared" si="369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366"/>
        <v>6.2500000000000003E-3</v>
      </c>
      <c r="R3952" s="8">
        <f t="shared" si="367"/>
        <v>25</v>
      </c>
      <c r="S3952" t="str">
        <f t="shared" si="370"/>
        <v>theater</v>
      </c>
      <c r="T3952" t="str">
        <f t="shared" si="371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2">
        <f t="shared" si="368"/>
        <v>42433.825717592597</v>
      </c>
      <c r="L3953" s="12">
        <f t="shared" si="369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366"/>
        <v>5.0000000000000004E-6</v>
      </c>
      <c r="R3953" s="8">
        <f t="shared" si="367"/>
        <v>1</v>
      </c>
      <c r="S3953" t="str">
        <f t="shared" si="370"/>
        <v>theater</v>
      </c>
      <c r="T3953" t="str">
        <f t="shared" si="371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2">
        <f t="shared" si="368"/>
        <v>42243.790393518517</v>
      </c>
      <c r="L3954" s="12">
        <f t="shared" si="369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366"/>
        <v>9.6153846153846159E-4</v>
      </c>
      <c r="R3954" s="8">
        <f t="shared" si="367"/>
        <v>25</v>
      </c>
      <c r="S3954" t="str">
        <f t="shared" si="370"/>
        <v>theater</v>
      </c>
      <c r="T3954" t="str">
        <f t="shared" si="371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2">
        <f t="shared" si="368"/>
        <v>42550.048449074078</v>
      </c>
      <c r="L3955" s="12">
        <f t="shared" si="369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366"/>
        <v>0</v>
      </c>
      <c r="R3955" s="8" t="e">
        <f t="shared" si="367"/>
        <v>#DIV/0!</v>
      </c>
      <c r="S3955" t="str">
        <f t="shared" si="370"/>
        <v>theater</v>
      </c>
      <c r="T3955" t="str">
        <f t="shared" si="371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2">
        <f t="shared" si="368"/>
        <v>41774.651203703703</v>
      </c>
      <c r="L3956" s="12">
        <f t="shared" si="369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366"/>
        <v>0</v>
      </c>
      <c r="R3956" s="8" t="e">
        <f t="shared" si="367"/>
        <v>#DIV/0!</v>
      </c>
      <c r="S3956" t="str">
        <f t="shared" si="370"/>
        <v>theater</v>
      </c>
      <c r="T3956" t="str">
        <f t="shared" si="371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2">
        <f t="shared" si="368"/>
        <v>42306.848854166667</v>
      </c>
      <c r="L3957" s="12">
        <f t="shared" si="369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366"/>
        <v>0.24285714285714285</v>
      </c>
      <c r="R3957" s="8">
        <f t="shared" si="367"/>
        <v>53.125</v>
      </c>
      <c r="S3957" t="str">
        <f t="shared" si="370"/>
        <v>theater</v>
      </c>
      <c r="T3957" t="str">
        <f t="shared" si="371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2">
        <f t="shared" si="368"/>
        <v>42457.932025462964</v>
      </c>
      <c r="L3958" s="12">
        <f t="shared" si="369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366"/>
        <v>0</v>
      </c>
      <c r="R3958" s="8" t="e">
        <f t="shared" si="367"/>
        <v>#DIV/0!</v>
      </c>
      <c r="S3958" t="str">
        <f t="shared" si="370"/>
        <v>theater</v>
      </c>
      <c r="T3958" t="str">
        <f t="shared" si="371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2">
        <f t="shared" si="368"/>
        <v>42513.976319444446</v>
      </c>
      <c r="L3959" s="12">
        <f t="shared" si="369"/>
        <v>42559.976319444446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366"/>
        <v>2.5000000000000001E-4</v>
      </c>
      <c r="R3959" s="8">
        <f t="shared" si="367"/>
        <v>7</v>
      </c>
      <c r="S3959" t="str">
        <f t="shared" si="370"/>
        <v>theater</v>
      </c>
      <c r="T3959" t="str">
        <f t="shared" si="371"/>
        <v>plays</v>
      </c>
    </row>
    <row r="3960" spans="1:20" ht="57.6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2">
        <f t="shared" si="368"/>
        <v>41816.950370370367</v>
      </c>
      <c r="L3960" s="12">
        <f t="shared" si="369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366"/>
        <v>0.32050000000000001</v>
      </c>
      <c r="R3960" s="8">
        <f t="shared" si="367"/>
        <v>40.0625</v>
      </c>
      <c r="S3960" t="str">
        <f t="shared" si="370"/>
        <v>theater</v>
      </c>
      <c r="T3960" t="str">
        <f t="shared" si="371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2">
        <f t="shared" si="368"/>
        <v>41880.788842592592</v>
      </c>
      <c r="L3961" s="12">
        <f t="shared" si="369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366"/>
        <v>0.24333333333333335</v>
      </c>
      <c r="R3961" s="8">
        <f t="shared" si="367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2">
        <f t="shared" si="368"/>
        <v>42342.845555555556</v>
      </c>
      <c r="L3962" s="12">
        <f t="shared" si="369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366"/>
        <v>1.4999999999999999E-2</v>
      </c>
      <c r="R3962" s="8">
        <f t="shared" si="367"/>
        <v>11.25</v>
      </c>
      <c r="S3962" t="str">
        <f t="shared" si="370"/>
        <v>theater</v>
      </c>
      <c r="T3962" t="str">
        <f t="shared" si="371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2">
        <f t="shared" si="368"/>
        <v>41745.891319444447</v>
      </c>
      <c r="L3963" s="12">
        <f t="shared" si="369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366"/>
        <v>4.1999999999999997E-3</v>
      </c>
      <c r="R3963" s="8">
        <f t="shared" si="367"/>
        <v>10.5</v>
      </c>
      <c r="S3963" t="str">
        <f t="shared" si="370"/>
        <v>theater</v>
      </c>
      <c r="T3963" t="str">
        <f t="shared" si="371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2">
        <f t="shared" si="368"/>
        <v>42311.621458333335</v>
      </c>
      <c r="L3964" s="12">
        <f t="shared" si="369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366"/>
        <v>3.214285714285714E-2</v>
      </c>
      <c r="R3964" s="8">
        <f t="shared" si="367"/>
        <v>15</v>
      </c>
      <c r="S3964" t="str">
        <f t="shared" si="370"/>
        <v>theater</v>
      </c>
      <c r="T3964" t="str">
        <f t="shared" si="371"/>
        <v>plays</v>
      </c>
    </row>
    <row r="3965" spans="1:20" ht="57.6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2">
        <f t="shared" si="368"/>
        <v>42296.154131944444</v>
      </c>
      <c r="L3965" s="12">
        <f t="shared" si="369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366"/>
        <v>0</v>
      </c>
      <c r="R3965" s="8" t="e">
        <f t="shared" si="367"/>
        <v>#DIV/0!</v>
      </c>
      <c r="S3965" t="str">
        <f t="shared" si="370"/>
        <v>theater</v>
      </c>
      <c r="T3965" t="str">
        <f t="shared" si="371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2">
        <f t="shared" si="368"/>
        <v>42053.722060185188</v>
      </c>
      <c r="L3966" s="12">
        <f t="shared" si="369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366"/>
        <v>6.3E-2</v>
      </c>
      <c r="R3966" s="8">
        <f t="shared" si="367"/>
        <v>42</v>
      </c>
      <c r="S3966" t="str">
        <f t="shared" si="370"/>
        <v>theater</v>
      </c>
      <c r="T3966" t="str">
        <f t="shared" si="371"/>
        <v>plays</v>
      </c>
    </row>
    <row r="3967" spans="1:20" ht="57.6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2">
        <f t="shared" si="368"/>
        <v>42414.235879629632</v>
      </c>
      <c r="L3967" s="12">
        <f t="shared" si="369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366"/>
        <v>0.14249999999999999</v>
      </c>
      <c r="R3967" s="8">
        <f t="shared" si="367"/>
        <v>71.25</v>
      </c>
      <c r="S3967" t="str">
        <f t="shared" si="370"/>
        <v>theater</v>
      </c>
      <c r="T3967" t="str">
        <f t="shared" si="371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2">
        <f t="shared" si="368"/>
        <v>41801.711550925924</v>
      </c>
      <c r="L3968" s="12">
        <f t="shared" si="369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366"/>
        <v>6.0000000000000001E-3</v>
      </c>
      <c r="R3968" s="8">
        <f t="shared" si="367"/>
        <v>22.5</v>
      </c>
      <c r="S3968" t="str">
        <f t="shared" si="370"/>
        <v>theater</v>
      </c>
      <c r="T3968" t="str">
        <f t="shared" si="371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2">
        <f t="shared" si="368"/>
        <v>42770.290590277778</v>
      </c>
      <c r="L3969" s="12">
        <f t="shared" si="369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366"/>
        <v>0.2411764705882353</v>
      </c>
      <c r="R3969" s="8">
        <f t="shared" si="367"/>
        <v>41</v>
      </c>
      <c r="S3969" t="str">
        <f t="shared" si="370"/>
        <v>theater</v>
      </c>
      <c r="T3969" t="str">
        <f t="shared" si="371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2">
        <f t="shared" si="368"/>
        <v>42452.815659722226</v>
      </c>
      <c r="L3970" s="12">
        <f t="shared" si="369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ref="Q3970:Q4033" si="372">E3970/D3970</f>
        <v>0.10539999999999999</v>
      </c>
      <c r="R3970" s="8">
        <f t="shared" ref="R3970:R4033" si="373">E3970/N3970</f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2">
        <f t="shared" ref="K3971:K4034" si="374">(J3971/86400)+DATE(1970,1,1)</f>
        <v>42601.854699074072</v>
      </c>
      <c r="L3971" s="12">
        <f t="shared" ref="L3971:L4034" si="375">(I3971/86400)+DATE(1970,1,1)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6">
        <f t="shared" si="372"/>
        <v>7.4690265486725665E-2</v>
      </c>
      <c r="R3971" s="8">
        <f t="shared" si="373"/>
        <v>35.166666666666664</v>
      </c>
      <c r="S3971" t="str">
        <f t="shared" ref="S3971:S4034" si="376">LEFT(P3971,FIND("/",P3971)-1)</f>
        <v>theater</v>
      </c>
      <c r="T3971" t="str">
        <f t="shared" ref="T3971:T4034" si="377">RIGHT(P3971,LEN(P3971)-FIND("/",P3971))</f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2">
        <f t="shared" si="374"/>
        <v>42447.863553240742</v>
      </c>
      <c r="L3972" s="12">
        <f t="shared" si="375"/>
        <v>42477.863553240742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372"/>
        <v>7.3333333333333334E-4</v>
      </c>
      <c r="R3972" s="8">
        <f t="shared" si="373"/>
        <v>5.5</v>
      </c>
      <c r="S3972" t="str">
        <f t="shared" si="376"/>
        <v>theater</v>
      </c>
      <c r="T3972" t="str">
        <f t="shared" si="377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2">
        <f t="shared" si="374"/>
        <v>41811.536180555559</v>
      </c>
      <c r="L3973" s="12">
        <f t="shared" si="375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372"/>
        <v>9.7142857142857135E-3</v>
      </c>
      <c r="R3973" s="8">
        <f t="shared" si="373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2">
        <f t="shared" si="374"/>
        <v>41981.067523148144</v>
      </c>
      <c r="L3974" s="12">
        <f t="shared" si="375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372"/>
        <v>0.21099999999999999</v>
      </c>
      <c r="R3974" s="8">
        <f t="shared" si="373"/>
        <v>26.375</v>
      </c>
      <c r="S3974" t="str">
        <f t="shared" si="376"/>
        <v>theater</v>
      </c>
      <c r="T3974" t="str">
        <f t="shared" si="377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2">
        <f t="shared" si="374"/>
        <v>42469.68414351852</v>
      </c>
      <c r="L3975" s="12">
        <f t="shared" si="375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372"/>
        <v>0.78100000000000003</v>
      </c>
      <c r="R3975" s="8">
        <f t="shared" si="373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57.6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2">
        <f t="shared" si="374"/>
        <v>42493.546851851846</v>
      </c>
      <c r="L3976" s="12">
        <f t="shared" si="375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372"/>
        <v>0.32</v>
      </c>
      <c r="R3976" s="8">
        <f t="shared" si="373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2">
        <f t="shared" si="374"/>
        <v>42534.866875</v>
      </c>
      <c r="L3977" s="12">
        <f t="shared" si="375"/>
        <v>42564.866875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2"/>
        <v>0</v>
      </c>
      <c r="R3977" s="8" t="e">
        <f t="shared" si="373"/>
        <v>#DIV/0!</v>
      </c>
      <c r="S3977" t="str">
        <f t="shared" si="376"/>
        <v>theater</v>
      </c>
      <c r="T3977" t="str">
        <f t="shared" si="377"/>
        <v>plays</v>
      </c>
    </row>
    <row r="3978" spans="1:20" ht="57.6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2">
        <f t="shared" si="374"/>
        <v>41830.858344907407</v>
      </c>
      <c r="L3978" s="12">
        <f t="shared" si="375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372"/>
        <v>0.47692307692307695</v>
      </c>
      <c r="R3978" s="8">
        <f t="shared" si="373"/>
        <v>62</v>
      </c>
      <c r="S3978" t="str">
        <f t="shared" si="376"/>
        <v>theater</v>
      </c>
      <c r="T3978" t="str">
        <f t="shared" si="377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2">
        <f t="shared" si="374"/>
        <v>42543.788564814815</v>
      </c>
      <c r="L3979" s="12">
        <f t="shared" si="375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372"/>
        <v>1.4500000000000001E-2</v>
      </c>
      <c r="R3979" s="8">
        <f t="shared" si="373"/>
        <v>217.5</v>
      </c>
      <c r="S3979" t="str">
        <f t="shared" si="376"/>
        <v>theater</v>
      </c>
      <c r="T3979" t="str">
        <f t="shared" si="377"/>
        <v>plays</v>
      </c>
    </row>
    <row r="3980" spans="1:20" ht="57.6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2">
        <f t="shared" si="374"/>
        <v>41975.642974537041</v>
      </c>
      <c r="L3980" s="12">
        <f t="shared" si="375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372"/>
        <v>0.107</v>
      </c>
      <c r="R3980" s="8">
        <f t="shared" si="373"/>
        <v>26.75</v>
      </c>
      <c r="S3980" t="str">
        <f t="shared" si="376"/>
        <v>theater</v>
      </c>
      <c r="T3980" t="str">
        <f t="shared" si="377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2">
        <f t="shared" si="374"/>
        <v>42069.903437500005</v>
      </c>
      <c r="L3981" s="12">
        <f t="shared" si="375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372"/>
        <v>1.8333333333333333E-2</v>
      </c>
      <c r="R3981" s="8">
        <f t="shared" si="373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2">
        <f t="shared" si="374"/>
        <v>41795.598923611113</v>
      </c>
      <c r="L3982" s="12">
        <f t="shared" si="375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372"/>
        <v>0.18</v>
      </c>
      <c r="R3982" s="8">
        <f t="shared" si="373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2">
        <f t="shared" si="374"/>
        <v>42508.179965277777</v>
      </c>
      <c r="L3983" s="12">
        <f t="shared" si="375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372"/>
        <v>4.0833333333333333E-2</v>
      </c>
      <c r="R3983" s="8">
        <f t="shared" si="373"/>
        <v>175</v>
      </c>
      <c r="S3983" t="str">
        <f t="shared" si="376"/>
        <v>theater</v>
      </c>
      <c r="T3983" t="str">
        <f t="shared" si="377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2">
        <f t="shared" si="374"/>
        <v>42132.809953703705</v>
      </c>
      <c r="L3984" s="12">
        <f t="shared" si="375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372"/>
        <v>0.2</v>
      </c>
      <c r="R3984" s="8">
        <f t="shared" si="373"/>
        <v>34</v>
      </c>
      <c r="S3984" t="str">
        <f t="shared" si="376"/>
        <v>theater</v>
      </c>
      <c r="T3984" t="str">
        <f t="shared" si="377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2">
        <f t="shared" si="374"/>
        <v>41747.86986111111</v>
      </c>
      <c r="L3985" s="12">
        <f t="shared" si="375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372"/>
        <v>0.34802513464991025</v>
      </c>
      <c r="R3985" s="8">
        <f t="shared" si="373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2">
        <f t="shared" si="374"/>
        <v>41920.963472222225</v>
      </c>
      <c r="L3986" s="12">
        <f t="shared" si="375"/>
        <v>41951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372"/>
        <v>6.3333333333333339E-2</v>
      </c>
      <c r="R3986" s="8">
        <f t="shared" si="373"/>
        <v>9.5</v>
      </c>
      <c r="S3986" t="str">
        <f t="shared" si="376"/>
        <v>theater</v>
      </c>
      <c r="T3986" t="str">
        <f t="shared" si="377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2">
        <f t="shared" si="374"/>
        <v>42399.707407407404</v>
      </c>
      <c r="L3987" s="12">
        <f t="shared" si="375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372"/>
        <v>0.32050000000000001</v>
      </c>
      <c r="R3987" s="8">
        <f t="shared" si="373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2">
        <f t="shared" si="374"/>
        <v>42467.548541666663</v>
      </c>
      <c r="L3988" s="12">
        <f t="shared" si="375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372"/>
        <v>9.7600000000000006E-2</v>
      </c>
      <c r="R3988" s="8">
        <f t="shared" si="373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2">
        <f t="shared" si="374"/>
        <v>41765.92465277778</v>
      </c>
      <c r="L3989" s="12">
        <f t="shared" si="375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372"/>
        <v>0.3775</v>
      </c>
      <c r="R3989" s="8">
        <f t="shared" si="373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2">
        <f t="shared" si="374"/>
        <v>42230.08116898148</v>
      </c>
      <c r="L3990" s="12">
        <f t="shared" si="375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372"/>
        <v>2.1333333333333333E-2</v>
      </c>
      <c r="R3990" s="8">
        <f t="shared" si="373"/>
        <v>8</v>
      </c>
      <c r="S3990" t="str">
        <f t="shared" si="376"/>
        <v>theater</v>
      </c>
      <c r="T3990" t="str">
        <f t="shared" si="377"/>
        <v>plays</v>
      </c>
    </row>
    <row r="3991" spans="1:20" ht="57.6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2">
        <f t="shared" si="374"/>
        <v>42286.749780092592</v>
      </c>
      <c r="L3991" s="12">
        <f t="shared" si="375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372"/>
        <v>0</v>
      </c>
      <c r="R3991" s="8" t="e">
        <f t="shared" si="373"/>
        <v>#DIV/0!</v>
      </c>
      <c r="S3991" t="str">
        <f t="shared" si="376"/>
        <v>theater</v>
      </c>
      <c r="T3991" t="str">
        <f t="shared" si="377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2">
        <f t="shared" si="374"/>
        <v>42401.672372685185</v>
      </c>
      <c r="L3992" s="12">
        <f t="shared" si="375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372"/>
        <v>4.1818181818181817E-2</v>
      </c>
      <c r="R3992" s="8">
        <f t="shared" si="373"/>
        <v>23</v>
      </c>
      <c r="S3992" t="str">
        <f t="shared" si="376"/>
        <v>theater</v>
      </c>
      <c r="T3992" t="str">
        <f t="shared" si="377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2">
        <f t="shared" si="374"/>
        <v>42125.644467592589</v>
      </c>
      <c r="L3993" s="12">
        <f t="shared" si="375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372"/>
        <v>0.2</v>
      </c>
      <c r="R3993" s="8">
        <f t="shared" si="373"/>
        <v>100</v>
      </c>
      <c r="S3993" t="str">
        <f t="shared" si="376"/>
        <v>theater</v>
      </c>
      <c r="T3993" t="str">
        <f t="shared" si="377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2">
        <f t="shared" si="374"/>
        <v>42289.94049768518</v>
      </c>
      <c r="L3994" s="12">
        <f t="shared" si="375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372"/>
        <v>5.4100000000000002E-2</v>
      </c>
      <c r="R3994" s="8">
        <f t="shared" si="373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2">
        <f t="shared" si="374"/>
        <v>42107.864722222221</v>
      </c>
      <c r="L3995" s="12">
        <f t="shared" si="375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372"/>
        <v>6.0000000000000002E-5</v>
      </c>
      <c r="R3995" s="8">
        <f t="shared" si="373"/>
        <v>3</v>
      </c>
      <c r="S3995" t="str">
        <f t="shared" si="376"/>
        <v>theater</v>
      </c>
      <c r="T3995" t="str">
        <f t="shared" si="377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2">
        <f t="shared" si="374"/>
        <v>41809.389930555553</v>
      </c>
      <c r="L3996" s="12">
        <f t="shared" si="375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372"/>
        <v>2.5000000000000001E-3</v>
      </c>
      <c r="R3996" s="8">
        <f t="shared" si="373"/>
        <v>5</v>
      </c>
      <c r="S3996" t="str">
        <f t="shared" si="376"/>
        <v>theater</v>
      </c>
      <c r="T3996" t="str">
        <f t="shared" si="377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2">
        <f t="shared" si="374"/>
        <v>42019.683761574073</v>
      </c>
      <c r="L3997" s="12">
        <f t="shared" si="375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372"/>
        <v>0.35</v>
      </c>
      <c r="R3997" s="8">
        <f t="shared" si="373"/>
        <v>17.5</v>
      </c>
      <c r="S3997" t="str">
        <f t="shared" si="376"/>
        <v>theater</v>
      </c>
      <c r="T3997" t="str">
        <f t="shared" si="377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2">
        <f t="shared" si="374"/>
        <v>41950.266944444447</v>
      </c>
      <c r="L3998" s="12">
        <f t="shared" si="375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372"/>
        <v>0.16566666666666666</v>
      </c>
      <c r="R3998" s="8">
        <f t="shared" si="373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2">
        <f t="shared" si="374"/>
        <v>42069.391446759255</v>
      </c>
      <c r="L3999" s="12">
        <f t="shared" si="375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372"/>
        <v>0</v>
      </c>
      <c r="R3999" s="8" t="e">
        <f t="shared" si="373"/>
        <v>#DIV/0!</v>
      </c>
      <c r="S3999" t="str">
        <f t="shared" si="376"/>
        <v>theater</v>
      </c>
      <c r="T3999" t="str">
        <f t="shared" si="377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2">
        <f t="shared" si="374"/>
        <v>42061.963263888887</v>
      </c>
      <c r="L4000" s="12">
        <f t="shared" si="375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372"/>
        <v>0.57199999999999995</v>
      </c>
      <c r="R4000" s="8">
        <f t="shared" si="373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2">
        <f t="shared" si="374"/>
        <v>41842.828680555554</v>
      </c>
      <c r="L4001" s="12">
        <f t="shared" si="375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372"/>
        <v>0.16514285714285715</v>
      </c>
      <c r="R4001" s="8">
        <f t="shared" si="373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2">
        <f t="shared" si="374"/>
        <v>42437.64534722222</v>
      </c>
      <c r="L4002" s="12">
        <f t="shared" si="375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372"/>
        <v>1.25E-3</v>
      </c>
      <c r="R4002" s="8">
        <f t="shared" si="373"/>
        <v>10</v>
      </c>
      <c r="S4002" t="str">
        <f t="shared" si="376"/>
        <v>theater</v>
      </c>
      <c r="T4002" t="str">
        <f t="shared" si="377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2">
        <f t="shared" si="374"/>
        <v>42775.964212962965</v>
      </c>
      <c r="L4003" s="12">
        <f t="shared" si="375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372"/>
        <v>0.3775</v>
      </c>
      <c r="R4003" s="8">
        <f t="shared" si="373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57.6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2">
        <f t="shared" si="374"/>
        <v>41879.043530092589</v>
      </c>
      <c r="L4004" s="12">
        <f t="shared" si="375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372"/>
        <v>1.84E-2</v>
      </c>
      <c r="R4004" s="8">
        <f t="shared" si="373"/>
        <v>5.75</v>
      </c>
      <c r="S4004" t="str">
        <f t="shared" si="376"/>
        <v>theater</v>
      </c>
      <c r="T4004" t="str">
        <f t="shared" si="377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2">
        <f t="shared" si="374"/>
        <v>42020.587349537032</v>
      </c>
      <c r="L4005" s="12">
        <f t="shared" si="375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372"/>
        <v>0.10050000000000001</v>
      </c>
      <c r="R4005" s="8">
        <f t="shared" si="373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2">
        <f t="shared" si="374"/>
        <v>41890.16269675926</v>
      </c>
      <c r="L4006" s="12">
        <f t="shared" si="375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372"/>
        <v>2E-3</v>
      </c>
      <c r="R4006" s="8">
        <f t="shared" si="373"/>
        <v>1</v>
      </c>
      <c r="S4006" t="str">
        <f t="shared" si="376"/>
        <v>theater</v>
      </c>
      <c r="T4006" t="str">
        <f t="shared" si="377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2">
        <f t="shared" si="374"/>
        <v>41872.807696759257</v>
      </c>
      <c r="L4007" s="12">
        <f t="shared" si="375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372"/>
        <v>1.3333333333333334E-2</v>
      </c>
      <c r="R4007" s="8">
        <f t="shared" si="373"/>
        <v>20</v>
      </c>
      <c r="S4007" t="str">
        <f t="shared" si="376"/>
        <v>theater</v>
      </c>
      <c r="T4007" t="str">
        <f t="shared" si="377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2">
        <f t="shared" si="374"/>
        <v>42391.772997685184</v>
      </c>
      <c r="L4008" s="12">
        <f t="shared" si="375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372"/>
        <v>6.666666666666667E-5</v>
      </c>
      <c r="R4008" s="8">
        <f t="shared" si="373"/>
        <v>2</v>
      </c>
      <c r="S4008" t="str">
        <f t="shared" si="376"/>
        <v>theater</v>
      </c>
      <c r="T4008" t="str">
        <f t="shared" si="377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2">
        <f t="shared" si="374"/>
        <v>41848.772928240738</v>
      </c>
      <c r="L4009" s="12">
        <f t="shared" si="375"/>
        <v>41877.686111111107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372"/>
        <v>2.5000000000000001E-3</v>
      </c>
      <c r="R4009" s="8">
        <f t="shared" si="373"/>
        <v>5</v>
      </c>
      <c r="S4009" t="str">
        <f t="shared" si="376"/>
        <v>theater</v>
      </c>
      <c r="T4009" t="str">
        <f t="shared" si="377"/>
        <v>plays</v>
      </c>
    </row>
    <row r="4010" spans="1:20" ht="57.6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2">
        <f t="shared" si="374"/>
        <v>42177.964201388888</v>
      </c>
      <c r="L4010" s="12">
        <f t="shared" si="375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372"/>
        <v>0.06</v>
      </c>
      <c r="R4010" s="8">
        <f t="shared" si="373"/>
        <v>15</v>
      </c>
      <c r="S4010" t="str">
        <f t="shared" si="376"/>
        <v>theater</v>
      </c>
      <c r="T4010" t="str">
        <f t="shared" si="377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2">
        <f t="shared" si="374"/>
        <v>41851.700925925928</v>
      </c>
      <c r="L4011" s="12">
        <f t="shared" si="375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372"/>
        <v>3.8860103626943004E-2</v>
      </c>
      <c r="R4011" s="8">
        <f t="shared" si="373"/>
        <v>25</v>
      </c>
      <c r="S4011" t="str">
        <f t="shared" si="376"/>
        <v>theater</v>
      </c>
      <c r="T4011" t="str">
        <f t="shared" si="377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2">
        <f t="shared" si="374"/>
        <v>41921.770439814813</v>
      </c>
      <c r="L4012" s="12">
        <f t="shared" si="375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372"/>
        <v>0.24194444444444443</v>
      </c>
      <c r="R4012" s="8">
        <f t="shared" si="373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57.6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2">
        <f t="shared" si="374"/>
        <v>42002.54488425926</v>
      </c>
      <c r="L4013" s="12">
        <f t="shared" si="375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372"/>
        <v>7.5999999999999998E-2</v>
      </c>
      <c r="R4013" s="8">
        <f t="shared" si="373"/>
        <v>4.75</v>
      </c>
      <c r="S4013" t="str">
        <f t="shared" si="376"/>
        <v>theater</v>
      </c>
      <c r="T4013" t="str">
        <f t="shared" si="377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2">
        <f t="shared" si="374"/>
        <v>42096.544548611113</v>
      </c>
      <c r="L4014" s="12">
        <f t="shared" si="375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372"/>
        <v>0</v>
      </c>
      <c r="R4014" s="8" t="e">
        <f t="shared" si="373"/>
        <v>#DIV/0!</v>
      </c>
      <c r="S4014" t="str">
        <f t="shared" si="376"/>
        <v>theater</v>
      </c>
      <c r="T4014" t="str">
        <f t="shared" si="377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2">
        <f t="shared" si="374"/>
        <v>42021.301192129627</v>
      </c>
      <c r="L4015" s="12">
        <f t="shared" si="375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372"/>
        <v>1.2999999999999999E-2</v>
      </c>
      <c r="R4015" s="8">
        <f t="shared" si="373"/>
        <v>13</v>
      </c>
      <c r="S4015" t="str">
        <f t="shared" si="376"/>
        <v>theater</v>
      </c>
      <c r="T4015" t="str">
        <f t="shared" si="377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2">
        <f t="shared" si="374"/>
        <v>42419.246168981481</v>
      </c>
      <c r="L4016" s="12">
        <f t="shared" si="375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372"/>
        <v>0</v>
      </c>
      <c r="R4016" s="8" t="e">
        <f t="shared" si="373"/>
        <v>#DIV/0!</v>
      </c>
      <c r="S4016" t="str">
        <f t="shared" si="376"/>
        <v>theater</v>
      </c>
      <c r="T4016" t="str">
        <f t="shared" si="377"/>
        <v>plays</v>
      </c>
    </row>
    <row r="4017" spans="1:20" ht="57.6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2">
        <f t="shared" si="374"/>
        <v>42174.780821759261</v>
      </c>
      <c r="L4017" s="12">
        <f t="shared" si="375"/>
        <v>42204.780821759261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372"/>
        <v>1.4285714285714287E-4</v>
      </c>
      <c r="R4017" s="8">
        <f t="shared" si="373"/>
        <v>1</v>
      </c>
      <c r="S4017" t="str">
        <f t="shared" si="376"/>
        <v>theater</v>
      </c>
      <c r="T4017" t="str">
        <f t="shared" si="377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2">
        <f t="shared" si="374"/>
        <v>41869.872685185182</v>
      </c>
      <c r="L4018" s="12">
        <f t="shared" si="375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372"/>
        <v>0.14000000000000001</v>
      </c>
      <c r="R4018" s="8">
        <f t="shared" si="373"/>
        <v>10</v>
      </c>
      <c r="S4018" t="str">
        <f t="shared" si="376"/>
        <v>theater</v>
      </c>
      <c r="T4018" t="str">
        <f t="shared" si="377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2">
        <f t="shared" si="374"/>
        <v>41856.672152777777</v>
      </c>
      <c r="L4019" s="12">
        <f t="shared" si="375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372"/>
        <v>1.0500000000000001E-2</v>
      </c>
      <c r="R4019" s="8">
        <f t="shared" si="373"/>
        <v>52.5</v>
      </c>
      <c r="S4019" t="str">
        <f t="shared" si="376"/>
        <v>theater</v>
      </c>
      <c r="T4019" t="str">
        <f t="shared" si="377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2">
        <f t="shared" si="374"/>
        <v>42620.91097222222</v>
      </c>
      <c r="L4020" s="12">
        <f t="shared" si="375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372"/>
        <v>8.666666666666667E-2</v>
      </c>
      <c r="R4020" s="8">
        <f t="shared" si="373"/>
        <v>32.5</v>
      </c>
      <c r="S4020" t="str">
        <f t="shared" si="376"/>
        <v>theater</v>
      </c>
      <c r="T4020" t="str">
        <f t="shared" si="377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2">
        <f t="shared" si="374"/>
        <v>42417.675879629634</v>
      </c>
      <c r="L4021" s="12">
        <f t="shared" si="375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372"/>
        <v>8.2857142857142851E-3</v>
      </c>
      <c r="R4021" s="8">
        <f t="shared" si="373"/>
        <v>7.25</v>
      </c>
      <c r="S4021" t="str">
        <f t="shared" si="376"/>
        <v>theater</v>
      </c>
      <c r="T4021" t="str">
        <f t="shared" si="377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2">
        <f t="shared" si="374"/>
        <v>42057.190960648149</v>
      </c>
      <c r="L4022" s="12">
        <f t="shared" si="375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372"/>
        <v>0.16666666666666666</v>
      </c>
      <c r="R4022" s="8">
        <f t="shared" si="373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2">
        <f t="shared" si="374"/>
        <v>41878.911550925928</v>
      </c>
      <c r="L4023" s="12">
        <f t="shared" si="375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372"/>
        <v>8.3333333333333332E-3</v>
      </c>
      <c r="R4023" s="8">
        <f t="shared" si="373"/>
        <v>62.5</v>
      </c>
      <c r="S4023" t="str">
        <f t="shared" si="376"/>
        <v>theater</v>
      </c>
      <c r="T4023" t="str">
        <f t="shared" si="377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2">
        <f t="shared" si="374"/>
        <v>41990.584108796298</v>
      </c>
      <c r="L4024" s="12">
        <f t="shared" si="375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372"/>
        <v>0.69561111111111107</v>
      </c>
      <c r="R4024" s="8">
        <f t="shared" si="373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2">
        <f t="shared" si="374"/>
        <v>42408.999571759261</v>
      </c>
      <c r="L4025" s="12">
        <f t="shared" si="375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372"/>
        <v>0</v>
      </c>
      <c r="R4025" s="8" t="e">
        <f t="shared" si="373"/>
        <v>#DIV/0!</v>
      </c>
      <c r="S4025" t="str">
        <f t="shared" si="376"/>
        <v>theater</v>
      </c>
      <c r="T4025" t="str">
        <f t="shared" si="377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2">
        <f t="shared" si="374"/>
        <v>42217.670104166667</v>
      </c>
      <c r="L4026" s="12">
        <f t="shared" si="375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372"/>
        <v>1.2500000000000001E-2</v>
      </c>
      <c r="R4026" s="8">
        <f t="shared" si="373"/>
        <v>10</v>
      </c>
      <c r="S4026" t="str">
        <f t="shared" si="376"/>
        <v>theater</v>
      </c>
      <c r="T4026" t="str">
        <f t="shared" si="377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2">
        <f t="shared" si="374"/>
        <v>42151.237685185188</v>
      </c>
      <c r="L4027" s="12">
        <f t="shared" si="375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372"/>
        <v>0.05</v>
      </c>
      <c r="R4027" s="8">
        <f t="shared" si="373"/>
        <v>62.5</v>
      </c>
      <c r="S4027" t="str">
        <f t="shared" si="376"/>
        <v>theater</v>
      </c>
      <c r="T4027" t="str">
        <f t="shared" si="377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2">
        <f t="shared" si="374"/>
        <v>42282.655543981484</v>
      </c>
      <c r="L4028" s="12">
        <f t="shared" si="375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2"/>
        <v>0</v>
      </c>
      <c r="R4028" s="8" t="e">
        <f t="shared" si="373"/>
        <v>#DIV/0!</v>
      </c>
      <c r="S4028" t="str">
        <f t="shared" si="376"/>
        <v>theater</v>
      </c>
      <c r="T4028" t="str">
        <f t="shared" si="377"/>
        <v>plays</v>
      </c>
    </row>
    <row r="4029" spans="1:20" ht="57.6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2">
        <f t="shared" si="374"/>
        <v>42768.97084490741</v>
      </c>
      <c r="L4029" s="12">
        <f t="shared" si="375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372"/>
        <v>7.166666666666667E-2</v>
      </c>
      <c r="R4029" s="8">
        <f t="shared" si="373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2">
        <f t="shared" si="374"/>
        <v>41765.938657407409</v>
      </c>
      <c r="L4030" s="12">
        <f t="shared" si="375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372"/>
        <v>0.28050000000000003</v>
      </c>
      <c r="R4030" s="8">
        <f t="shared" si="373"/>
        <v>51</v>
      </c>
      <c r="S4030" t="str">
        <f t="shared" si="376"/>
        <v>theater</v>
      </c>
      <c r="T4030" t="str">
        <f t="shared" si="377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2">
        <f t="shared" si="374"/>
        <v>42322.02511574074</v>
      </c>
      <c r="L4031" s="12">
        <f t="shared" si="375"/>
        <v>42352.02511574074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372"/>
        <v>0</v>
      </c>
      <c r="R4031" s="8" t="e">
        <f t="shared" si="373"/>
        <v>#DIV/0!</v>
      </c>
      <c r="S4031" t="str">
        <f t="shared" si="376"/>
        <v>theater</v>
      </c>
      <c r="T4031" t="str">
        <f t="shared" si="377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2">
        <f t="shared" si="374"/>
        <v>42374.655081018514</v>
      </c>
      <c r="L4032" s="12">
        <f t="shared" si="375"/>
        <v>42403.78402777778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372"/>
        <v>0.16</v>
      </c>
      <c r="R4032" s="8">
        <f t="shared" si="373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57.6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2">
        <f t="shared" si="374"/>
        <v>41941.585231481484</v>
      </c>
      <c r="L4033" s="12">
        <f t="shared" si="375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372"/>
        <v>0</v>
      </c>
      <c r="R4033" s="8" t="e">
        <f t="shared" si="373"/>
        <v>#DIV/0!</v>
      </c>
      <c r="S4033" t="str">
        <f t="shared" si="376"/>
        <v>theater</v>
      </c>
      <c r="T4033" t="str">
        <f t="shared" si="377"/>
        <v>plays</v>
      </c>
    </row>
    <row r="4034" spans="1:20" ht="57.6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2">
        <f t="shared" si="374"/>
        <v>42293.809212962966</v>
      </c>
      <c r="L4034" s="12">
        <f t="shared" si="375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ref="Q4034:Q4097" si="378">E4034/D4034</f>
        <v>6.8287037037037035E-2</v>
      </c>
      <c r="R4034" s="8">
        <f t="shared" ref="R4034:R4097" si="379">E4034/N4034</f>
        <v>59</v>
      </c>
      <c r="S4034" t="str">
        <f t="shared" si="376"/>
        <v>theater</v>
      </c>
      <c r="T4034" t="str">
        <f t="shared" si="377"/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2">
        <f t="shared" ref="K4035:K4098" si="380">(J4035/86400)+DATE(1970,1,1)</f>
        <v>42614.268796296295</v>
      </c>
      <c r="L4035" s="12">
        <f t="shared" ref="L4035:L4098" si="381">(I4035/86400)+DATE(1970,1,1)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6">
        <f t="shared" si="378"/>
        <v>0.25698702928870293</v>
      </c>
      <c r="R4035" s="8">
        <f t="shared" si="379"/>
        <v>65.340319148936175</v>
      </c>
      <c r="S4035" t="str">
        <f t="shared" ref="S4035:S4098" si="382">LEFT(P4035,FIND("/",P4035)-1)</f>
        <v>theater</v>
      </c>
      <c r="T4035" t="str">
        <f t="shared" ref="T4035:T4098" si="383">RIGHT(P4035,LEN(P4035)-FIND("/",P4035))</f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2">
        <f t="shared" si="380"/>
        <v>42067.947337962964</v>
      </c>
      <c r="L4036" s="12">
        <f t="shared" si="381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378"/>
        <v>1.4814814814814815E-2</v>
      </c>
      <c r="R4036" s="8">
        <f t="shared" si="379"/>
        <v>100</v>
      </c>
      <c r="S4036" t="str">
        <f t="shared" si="382"/>
        <v>theater</v>
      </c>
      <c r="T4036" t="str">
        <f t="shared" si="383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2">
        <f t="shared" si="380"/>
        <v>41903.882951388892</v>
      </c>
      <c r="L4037" s="12">
        <f t="shared" si="381"/>
        <v>41933.882951388892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378"/>
        <v>0.36849999999999999</v>
      </c>
      <c r="R4037" s="8">
        <f t="shared" si="379"/>
        <v>147.4</v>
      </c>
      <c r="S4037" t="str">
        <f t="shared" si="382"/>
        <v>theater</v>
      </c>
      <c r="T4037" t="str">
        <f t="shared" si="383"/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2">
        <f t="shared" si="380"/>
        <v>41804.937083333338</v>
      </c>
      <c r="L4038" s="12">
        <f t="shared" si="381"/>
        <v>41821.9375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378"/>
        <v>0.47049999999999997</v>
      </c>
      <c r="R4038" s="8">
        <f t="shared" si="379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2">
        <f t="shared" si="380"/>
        <v>42497.070775462962</v>
      </c>
      <c r="L4039" s="12">
        <f t="shared" si="381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378"/>
        <v>0.11428571428571428</v>
      </c>
      <c r="R4039" s="8">
        <f t="shared" si="379"/>
        <v>40</v>
      </c>
      <c r="S4039" t="str">
        <f t="shared" si="382"/>
        <v>theater</v>
      </c>
      <c r="T4039" t="str">
        <f t="shared" si="383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2">
        <f t="shared" si="380"/>
        <v>41869.798726851848</v>
      </c>
      <c r="L4040" s="12">
        <f t="shared" si="381"/>
        <v>41929.798726851848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378"/>
        <v>0.12039999999999999</v>
      </c>
      <c r="R4040" s="8">
        <f t="shared" si="379"/>
        <v>75.25</v>
      </c>
      <c r="S4040" t="str">
        <f t="shared" si="382"/>
        <v>theater</v>
      </c>
      <c r="T4040" t="str">
        <f t="shared" si="383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2">
        <f t="shared" si="380"/>
        <v>42305.670914351853</v>
      </c>
      <c r="L4041" s="12">
        <f t="shared" si="381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378"/>
        <v>0.6</v>
      </c>
      <c r="R4041" s="8">
        <f t="shared" si="379"/>
        <v>60</v>
      </c>
      <c r="S4041" t="str">
        <f t="shared" si="382"/>
        <v>theater</v>
      </c>
      <c r="T4041" t="str">
        <f t="shared" si="383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2">
        <f t="shared" si="380"/>
        <v>42144.231527777782</v>
      </c>
      <c r="L4042" s="12">
        <f t="shared" si="381"/>
        <v>42203.125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378"/>
        <v>0.3125</v>
      </c>
      <c r="R4042" s="8">
        <f t="shared" si="379"/>
        <v>1250</v>
      </c>
      <c r="S4042" t="str">
        <f t="shared" si="382"/>
        <v>theater</v>
      </c>
      <c r="T4042" t="str">
        <f t="shared" si="383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2">
        <f t="shared" si="380"/>
        <v>42559.474004629628</v>
      </c>
      <c r="L4043" s="12">
        <f t="shared" si="381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378"/>
        <v>4.1999999999999997E-3</v>
      </c>
      <c r="R4043" s="8">
        <f t="shared" si="379"/>
        <v>10.5</v>
      </c>
      <c r="S4043" t="str">
        <f t="shared" si="382"/>
        <v>theater</v>
      </c>
      <c r="T4043" t="str">
        <f t="shared" si="383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2">
        <f t="shared" si="380"/>
        <v>41995.084074074075</v>
      </c>
      <c r="L4044" s="12">
        <f t="shared" si="381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378"/>
        <v>2.0999999999999999E-3</v>
      </c>
      <c r="R4044" s="8">
        <f t="shared" si="379"/>
        <v>7</v>
      </c>
      <c r="S4044" t="str">
        <f t="shared" si="382"/>
        <v>theater</v>
      </c>
      <c r="T4044" t="str">
        <f t="shared" si="383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2">
        <f t="shared" si="380"/>
        <v>41948.957465277781</v>
      </c>
      <c r="L4045" s="12">
        <f t="shared" si="381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378"/>
        <v>0</v>
      </c>
      <c r="R4045" s="8" t="e">
        <f t="shared" si="379"/>
        <v>#DIV/0!</v>
      </c>
      <c r="S4045" t="str">
        <f t="shared" si="382"/>
        <v>theater</v>
      </c>
      <c r="T4045" t="str">
        <f t="shared" si="383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2">
        <f t="shared" si="380"/>
        <v>42074.219699074078</v>
      </c>
      <c r="L4046" s="12">
        <f t="shared" si="381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378"/>
        <v>0.375</v>
      </c>
      <c r="R4046" s="8">
        <f t="shared" si="379"/>
        <v>56.25</v>
      </c>
      <c r="S4046" t="str">
        <f t="shared" si="382"/>
        <v>theater</v>
      </c>
      <c r="T4046" t="str">
        <f t="shared" si="383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2">
        <f t="shared" si="380"/>
        <v>41842.201261574075</v>
      </c>
      <c r="L4047" s="12">
        <f t="shared" si="381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378"/>
        <v>2.0000000000000001E-4</v>
      </c>
      <c r="R4047" s="8">
        <f t="shared" si="379"/>
        <v>1</v>
      </c>
      <c r="S4047" t="str">
        <f t="shared" si="382"/>
        <v>theater</v>
      </c>
      <c r="T4047" t="str">
        <f t="shared" si="383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2">
        <f t="shared" si="380"/>
        <v>41904.650578703702</v>
      </c>
      <c r="L4048" s="12">
        <f t="shared" si="381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378"/>
        <v>8.2142857142857142E-2</v>
      </c>
      <c r="R4048" s="8">
        <f t="shared" si="379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2">
        <f t="shared" si="380"/>
        <v>41991.022488425922</v>
      </c>
      <c r="L4049" s="12">
        <f t="shared" si="381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378"/>
        <v>2.1999999999999999E-2</v>
      </c>
      <c r="R4049" s="8">
        <f t="shared" si="379"/>
        <v>27.5</v>
      </c>
      <c r="S4049" t="str">
        <f t="shared" si="382"/>
        <v>theater</v>
      </c>
      <c r="T4049" t="str">
        <f t="shared" si="383"/>
        <v>plays</v>
      </c>
    </row>
    <row r="4050" spans="1:20" ht="57.6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2">
        <f t="shared" si="380"/>
        <v>42436.509108796294</v>
      </c>
      <c r="L4050" s="12">
        <f t="shared" si="381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378"/>
        <v>0.17652941176470588</v>
      </c>
      <c r="R4050" s="8">
        <f t="shared" si="379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2">
        <f t="shared" si="380"/>
        <v>42169.958506944444</v>
      </c>
      <c r="L4051" s="12">
        <f t="shared" si="381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378"/>
        <v>8.0000000000000004E-4</v>
      </c>
      <c r="R4051" s="8">
        <f t="shared" si="379"/>
        <v>16</v>
      </c>
      <c r="S4051" t="str">
        <f t="shared" si="382"/>
        <v>theater</v>
      </c>
      <c r="T4051" t="str">
        <f t="shared" si="383"/>
        <v>plays</v>
      </c>
    </row>
    <row r="4052" spans="1:20" ht="57.6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2">
        <f t="shared" si="380"/>
        <v>41905.636469907404</v>
      </c>
      <c r="L4052" s="12">
        <f t="shared" si="381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378"/>
        <v>6.6666666666666664E-4</v>
      </c>
      <c r="R4052" s="8">
        <f t="shared" si="379"/>
        <v>1</v>
      </c>
      <c r="S4052" t="str">
        <f t="shared" si="382"/>
        <v>theater</v>
      </c>
      <c r="T4052" t="str">
        <f t="shared" si="383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2">
        <f t="shared" si="380"/>
        <v>41761.810150462959</v>
      </c>
      <c r="L4053" s="12">
        <f t="shared" si="381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78"/>
        <v>0</v>
      </c>
      <c r="R4053" s="8" t="e">
        <f t="shared" si="379"/>
        <v>#DIV/0!</v>
      </c>
      <c r="S4053" t="str">
        <f t="shared" si="382"/>
        <v>theater</v>
      </c>
      <c r="T4053" t="str">
        <f t="shared" si="383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2">
        <f t="shared" si="380"/>
        <v>41865.878657407404</v>
      </c>
      <c r="L4054" s="12">
        <f t="shared" si="381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378"/>
        <v>0.37533333333333335</v>
      </c>
      <c r="R4054" s="8">
        <f t="shared" si="379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2">
        <f t="shared" si="380"/>
        <v>41928.690138888887</v>
      </c>
      <c r="L4055" s="12">
        <f t="shared" si="381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378"/>
        <v>0.22</v>
      </c>
      <c r="R4055" s="8">
        <f t="shared" si="379"/>
        <v>55</v>
      </c>
      <c r="S4055" t="str">
        <f t="shared" si="382"/>
        <v>theater</v>
      </c>
      <c r="T4055" t="str">
        <f t="shared" si="383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2">
        <f t="shared" si="380"/>
        <v>42613.841261574074</v>
      </c>
      <c r="L4056" s="12">
        <f t="shared" si="381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378"/>
        <v>0</v>
      </c>
      <c r="R4056" s="8" t="e">
        <f t="shared" si="379"/>
        <v>#DIV/0!</v>
      </c>
      <c r="S4056" t="str">
        <f t="shared" si="382"/>
        <v>theater</v>
      </c>
      <c r="T4056" t="str">
        <f t="shared" si="383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2">
        <f t="shared" si="380"/>
        <v>41779.648506944446</v>
      </c>
      <c r="L4057" s="12">
        <f t="shared" si="381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378"/>
        <v>0.1762</v>
      </c>
      <c r="R4057" s="8">
        <f t="shared" si="379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2">
        <f t="shared" si="380"/>
        <v>42534.933321759258</v>
      </c>
      <c r="L4058" s="12">
        <f t="shared" si="381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378"/>
        <v>0.53</v>
      </c>
      <c r="R4058" s="8">
        <f t="shared" si="379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2">
        <f t="shared" si="380"/>
        <v>42310.968518518523</v>
      </c>
      <c r="L4059" s="12">
        <f t="shared" si="381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378"/>
        <v>0.22142857142857142</v>
      </c>
      <c r="R4059" s="8">
        <f t="shared" si="379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2">
        <f t="shared" si="380"/>
        <v>42446.060694444444</v>
      </c>
      <c r="L4060" s="12">
        <f t="shared" si="381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378"/>
        <v>2.5333333333333333E-2</v>
      </c>
      <c r="R4060" s="8">
        <f t="shared" si="379"/>
        <v>23.75</v>
      </c>
      <c r="S4060" t="str">
        <f t="shared" si="382"/>
        <v>theater</v>
      </c>
      <c r="T4060" t="str">
        <f t="shared" si="383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2">
        <f t="shared" si="380"/>
        <v>41866.640648148146</v>
      </c>
      <c r="L4061" s="12">
        <f t="shared" si="381"/>
        <v>41898.125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378"/>
        <v>2.5000000000000001E-2</v>
      </c>
      <c r="R4061" s="8">
        <f t="shared" si="379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2">
        <f t="shared" si="380"/>
        <v>41779.695092592592</v>
      </c>
      <c r="L4062" s="12">
        <f t="shared" si="381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378"/>
        <v>2.8500000000000001E-2</v>
      </c>
      <c r="R4062" s="8">
        <f t="shared" si="379"/>
        <v>57</v>
      </c>
      <c r="S4062" t="str">
        <f t="shared" si="382"/>
        <v>theater</v>
      </c>
      <c r="T4062" t="str">
        <f t="shared" si="383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2">
        <f t="shared" si="380"/>
        <v>42421.141469907408</v>
      </c>
      <c r="L4063" s="12">
        <f t="shared" si="381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378"/>
        <v>0</v>
      </c>
      <c r="R4063" s="8" t="e">
        <f t="shared" si="379"/>
        <v>#DIV/0!</v>
      </c>
      <c r="S4063" t="str">
        <f t="shared" si="382"/>
        <v>theater</v>
      </c>
      <c r="T4063" t="str">
        <f t="shared" si="383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2">
        <f t="shared" si="380"/>
        <v>42523.739212962959</v>
      </c>
      <c r="L4064" s="12">
        <f t="shared" si="381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378"/>
        <v>2.4500000000000001E-2</v>
      </c>
      <c r="R4064" s="8">
        <f t="shared" si="379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57.6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2">
        <f t="shared" si="380"/>
        <v>41787.681527777779</v>
      </c>
      <c r="L4065" s="12">
        <f t="shared" si="381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378"/>
        <v>1.4210526315789474E-2</v>
      </c>
      <c r="R4065" s="8">
        <f t="shared" si="379"/>
        <v>15</v>
      </c>
      <c r="S4065" t="str">
        <f t="shared" si="382"/>
        <v>theater</v>
      </c>
      <c r="T4065" t="str">
        <f t="shared" si="383"/>
        <v>plays</v>
      </c>
    </row>
    <row r="4066" spans="1:20" ht="57.6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2">
        <f t="shared" si="380"/>
        <v>42093.588263888887</v>
      </c>
      <c r="L4066" s="12">
        <f t="shared" si="381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378"/>
        <v>0.1925</v>
      </c>
      <c r="R4066" s="8">
        <f t="shared" si="379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43.2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2">
        <f t="shared" si="380"/>
        <v>41833.951516203706</v>
      </c>
      <c r="L4067" s="12">
        <f t="shared" si="381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378"/>
        <v>6.7499999999999999E-3</v>
      </c>
      <c r="R4067" s="8">
        <f t="shared" si="379"/>
        <v>6.75</v>
      </c>
      <c r="S4067" t="str">
        <f t="shared" si="382"/>
        <v>theater</v>
      </c>
      <c r="T4067" t="str">
        <f t="shared" si="383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2">
        <f t="shared" si="380"/>
        <v>42479.039212962962</v>
      </c>
      <c r="L4068" s="12">
        <f t="shared" si="381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378"/>
        <v>1.6666666666666668E-3</v>
      </c>
      <c r="R4068" s="8">
        <f t="shared" si="379"/>
        <v>25</v>
      </c>
      <c r="S4068" t="str">
        <f t="shared" si="382"/>
        <v>theater</v>
      </c>
      <c r="T4068" t="str">
        <f t="shared" si="383"/>
        <v>plays</v>
      </c>
    </row>
    <row r="4069" spans="1:20" ht="57.6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2">
        <f t="shared" si="380"/>
        <v>42235.117476851854</v>
      </c>
      <c r="L4069" s="12">
        <f t="shared" si="381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378"/>
        <v>0.60899999999999999</v>
      </c>
      <c r="R4069" s="8">
        <f t="shared" si="379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2">
        <f t="shared" si="380"/>
        <v>42718.963599537034</v>
      </c>
      <c r="L4070" s="12">
        <f t="shared" si="381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378"/>
        <v>0.01</v>
      </c>
      <c r="R4070" s="8">
        <f t="shared" si="379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2">
        <f t="shared" si="380"/>
        <v>42022.661527777775</v>
      </c>
      <c r="L4071" s="12">
        <f t="shared" si="381"/>
        <v>42063.5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378"/>
        <v>0.34399999999999997</v>
      </c>
      <c r="R4071" s="8">
        <f t="shared" si="379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2">
        <f t="shared" si="380"/>
        <v>42031.666898148149</v>
      </c>
      <c r="L4072" s="12">
        <f t="shared" si="381"/>
        <v>42064.125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378"/>
        <v>0.16500000000000001</v>
      </c>
      <c r="R4072" s="8">
        <f t="shared" si="379"/>
        <v>27.5</v>
      </c>
      <c r="S4072" t="str">
        <f t="shared" si="382"/>
        <v>theater</v>
      </c>
      <c r="T4072" t="str">
        <f t="shared" si="383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2">
        <f t="shared" si="380"/>
        <v>42700.804756944446</v>
      </c>
      <c r="L4073" s="12">
        <f t="shared" si="381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378"/>
        <v>0</v>
      </c>
      <c r="R4073" s="8" t="e">
        <f t="shared" si="379"/>
        <v>#DIV/0!</v>
      </c>
      <c r="S4073" t="str">
        <f t="shared" si="382"/>
        <v>theater</v>
      </c>
      <c r="T4073" t="str">
        <f t="shared" si="383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2">
        <f t="shared" si="380"/>
        <v>41812.77443287037</v>
      </c>
      <c r="L4074" s="12">
        <f t="shared" si="381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378"/>
        <v>4.0000000000000001E-3</v>
      </c>
      <c r="R4074" s="8">
        <f t="shared" si="379"/>
        <v>2</v>
      </c>
      <c r="S4074" t="str">
        <f t="shared" si="382"/>
        <v>theater</v>
      </c>
      <c r="T4074" t="str">
        <f t="shared" si="383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2">
        <f t="shared" si="380"/>
        <v>42078.345208333332</v>
      </c>
      <c r="L4075" s="12">
        <f t="shared" si="381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378"/>
        <v>1.0571428571428572E-2</v>
      </c>
      <c r="R4075" s="8">
        <f t="shared" si="379"/>
        <v>18.5</v>
      </c>
      <c r="S4075" t="str">
        <f t="shared" si="382"/>
        <v>theater</v>
      </c>
      <c r="T4075" t="str">
        <f t="shared" si="383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2">
        <f t="shared" si="380"/>
        <v>42283.552951388891</v>
      </c>
      <c r="L4076" s="12">
        <f t="shared" si="381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378"/>
        <v>0.26727272727272727</v>
      </c>
      <c r="R4076" s="8">
        <f t="shared" si="379"/>
        <v>35</v>
      </c>
      <c r="S4076" t="str">
        <f t="shared" si="382"/>
        <v>theater</v>
      </c>
      <c r="T4076" t="str">
        <f t="shared" si="383"/>
        <v>plays</v>
      </c>
    </row>
    <row r="4077" spans="1:20" ht="57.6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2">
        <f t="shared" si="380"/>
        <v>41779.045937499999</v>
      </c>
      <c r="L4077" s="12">
        <f t="shared" si="381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378"/>
        <v>0.28799999999999998</v>
      </c>
      <c r="R4077" s="8">
        <f t="shared" si="379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2">
        <f t="shared" si="380"/>
        <v>41905.795706018514</v>
      </c>
      <c r="L4078" s="12">
        <f t="shared" si="381"/>
        <v>41933.827083333337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78"/>
        <v>0</v>
      </c>
      <c r="R4078" s="8" t="e">
        <f t="shared" si="379"/>
        <v>#DIV/0!</v>
      </c>
      <c r="S4078" t="str">
        <f t="shared" si="382"/>
        <v>theater</v>
      </c>
      <c r="T4078" t="str">
        <f t="shared" si="383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2">
        <f t="shared" si="380"/>
        <v>42695.7105787037</v>
      </c>
      <c r="L4079" s="12">
        <f t="shared" si="381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378"/>
        <v>8.8999999999999996E-2</v>
      </c>
      <c r="R4079" s="8">
        <f t="shared" si="379"/>
        <v>222.5</v>
      </c>
      <c r="S4079" t="str">
        <f t="shared" si="382"/>
        <v>theater</v>
      </c>
      <c r="T4079" t="str">
        <f t="shared" si="383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2">
        <f t="shared" si="380"/>
        <v>42732.787523148145</v>
      </c>
      <c r="L4080" s="12">
        <f t="shared" si="381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378"/>
        <v>0</v>
      </c>
      <c r="R4080" s="8" t="e">
        <f t="shared" si="379"/>
        <v>#DIV/0!</v>
      </c>
      <c r="S4080" t="str">
        <f t="shared" si="382"/>
        <v>theater</v>
      </c>
      <c r="T4080" t="str">
        <f t="shared" si="383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2">
        <f t="shared" si="380"/>
        <v>42510.938900462963</v>
      </c>
      <c r="L4081" s="12">
        <f t="shared" si="381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378"/>
        <v>1.6666666666666668E-3</v>
      </c>
      <c r="R4081" s="8">
        <f t="shared" si="379"/>
        <v>5</v>
      </c>
      <c r="S4081" t="str">
        <f t="shared" si="382"/>
        <v>theater</v>
      </c>
      <c r="T4081" t="str">
        <f t="shared" si="383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2">
        <f t="shared" si="380"/>
        <v>42511.698101851856</v>
      </c>
      <c r="L4082" s="12">
        <f t="shared" si="381"/>
        <v>42535.787499999999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78"/>
        <v>0</v>
      </c>
      <c r="R4082" s="8" t="e">
        <f t="shared" si="379"/>
        <v>#DIV/0!</v>
      </c>
      <c r="S4082" t="str">
        <f t="shared" si="382"/>
        <v>theater</v>
      </c>
      <c r="T4082" t="str">
        <f t="shared" si="383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2">
        <f t="shared" si="380"/>
        <v>42041.581307870365</v>
      </c>
      <c r="L4083" s="12">
        <f t="shared" si="381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378"/>
        <v>0.15737410071942445</v>
      </c>
      <c r="R4083" s="8">
        <f t="shared" si="379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57.6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2">
        <f t="shared" si="380"/>
        <v>42307.189270833333</v>
      </c>
      <c r="L4084" s="12">
        <f t="shared" si="381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378"/>
        <v>0.02</v>
      </c>
      <c r="R4084" s="8">
        <f t="shared" si="379"/>
        <v>1.5</v>
      </c>
      <c r="S4084" t="str">
        <f t="shared" si="382"/>
        <v>theater</v>
      </c>
      <c r="T4084" t="str">
        <f t="shared" si="383"/>
        <v>plays</v>
      </c>
    </row>
    <row r="4085" spans="1:20" ht="57.6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2">
        <f t="shared" si="380"/>
        <v>42353.761759259258</v>
      </c>
      <c r="L4085" s="12">
        <f t="shared" si="381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378"/>
        <v>0.21685714285714286</v>
      </c>
      <c r="R4085" s="8">
        <f t="shared" si="379"/>
        <v>126.5</v>
      </c>
      <c r="S4085" t="str">
        <f t="shared" si="382"/>
        <v>theater</v>
      </c>
      <c r="T4085" t="str">
        <f t="shared" si="383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2">
        <f t="shared" si="380"/>
        <v>42622.436412037037</v>
      </c>
      <c r="L4086" s="12">
        <f t="shared" si="381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378"/>
        <v>3.3333333333333335E-3</v>
      </c>
      <c r="R4086" s="8">
        <f t="shared" si="379"/>
        <v>10</v>
      </c>
      <c r="S4086" t="str">
        <f t="shared" si="382"/>
        <v>theater</v>
      </c>
      <c r="T4086" t="str">
        <f t="shared" si="383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2">
        <f t="shared" si="380"/>
        <v>42058.603877314818</v>
      </c>
      <c r="L4087" s="12">
        <f t="shared" si="381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378"/>
        <v>2.8571428571428571E-3</v>
      </c>
      <c r="R4087" s="8">
        <f t="shared" si="379"/>
        <v>10</v>
      </c>
      <c r="S4087" t="str">
        <f t="shared" si="382"/>
        <v>theater</v>
      </c>
      <c r="T4087" t="str">
        <f t="shared" si="383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2">
        <f t="shared" si="380"/>
        <v>42304.940960648149</v>
      </c>
      <c r="L4088" s="12">
        <f t="shared" si="381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378"/>
        <v>4.7E-2</v>
      </c>
      <c r="R4088" s="8">
        <f t="shared" si="379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2">
        <f t="shared" si="380"/>
        <v>42538.742893518516</v>
      </c>
      <c r="L4089" s="12">
        <f t="shared" si="381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378"/>
        <v>0</v>
      </c>
      <c r="R4089" s="8" t="e">
        <f t="shared" si="379"/>
        <v>#DIV/0!</v>
      </c>
      <c r="S4089" t="str">
        <f t="shared" si="382"/>
        <v>theater</v>
      </c>
      <c r="T4089" t="str">
        <f t="shared" si="383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2">
        <f t="shared" si="380"/>
        <v>41990.612546296295</v>
      </c>
      <c r="L4090" s="12">
        <f t="shared" si="381"/>
        <v>42020.43472222222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378"/>
        <v>0.108</v>
      </c>
      <c r="R4090" s="8">
        <f t="shared" si="379"/>
        <v>72</v>
      </c>
      <c r="S4090" t="str">
        <f t="shared" si="382"/>
        <v>theater</v>
      </c>
      <c r="T4090" t="str">
        <f t="shared" si="383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2">
        <f t="shared" si="380"/>
        <v>42122.732499999998</v>
      </c>
      <c r="L4091" s="12">
        <f t="shared" si="381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378"/>
        <v>4.8000000000000001E-2</v>
      </c>
      <c r="R4091" s="8">
        <f t="shared" si="379"/>
        <v>30</v>
      </c>
      <c r="S4091" t="str">
        <f t="shared" si="382"/>
        <v>theater</v>
      </c>
      <c r="T4091" t="str">
        <f t="shared" si="383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2">
        <f t="shared" si="380"/>
        <v>42209.67288194444</v>
      </c>
      <c r="L4092" s="12">
        <f t="shared" si="381"/>
        <v>42223.625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378"/>
        <v>3.2000000000000001E-2</v>
      </c>
      <c r="R4092" s="8">
        <f t="shared" si="379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2">
        <f t="shared" si="380"/>
        <v>41990.506377314814</v>
      </c>
      <c r="L4093" s="12">
        <f t="shared" si="381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378"/>
        <v>0.1275</v>
      </c>
      <c r="R4093" s="8">
        <f t="shared" si="379"/>
        <v>25.5</v>
      </c>
      <c r="S4093" t="str">
        <f t="shared" si="382"/>
        <v>theater</v>
      </c>
      <c r="T4093" t="str">
        <f t="shared" si="383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2">
        <f t="shared" si="380"/>
        <v>42039.194988425923</v>
      </c>
      <c r="L4094" s="12">
        <f t="shared" si="381"/>
        <v>42099.153321759259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378"/>
        <v>1.8181818181818181E-4</v>
      </c>
      <c r="R4094" s="8">
        <f t="shared" si="379"/>
        <v>20</v>
      </c>
      <c r="S4094" t="str">
        <f t="shared" si="382"/>
        <v>theater</v>
      </c>
      <c r="T4094" t="str">
        <f t="shared" si="383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2">
        <f t="shared" si="380"/>
        <v>42178.815891203703</v>
      </c>
      <c r="L4095" s="12">
        <f t="shared" si="381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378"/>
        <v>2.4E-2</v>
      </c>
      <c r="R4095" s="8">
        <f t="shared" si="379"/>
        <v>15</v>
      </c>
      <c r="S4095" t="str">
        <f t="shared" si="382"/>
        <v>theater</v>
      </c>
      <c r="T4095" t="str">
        <f t="shared" si="383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2">
        <f t="shared" si="380"/>
        <v>41890.086805555555</v>
      </c>
      <c r="L4096" s="12">
        <f t="shared" si="381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378"/>
        <v>0.36499999999999999</v>
      </c>
      <c r="R4096" s="8">
        <f t="shared" si="379"/>
        <v>91.25</v>
      </c>
      <c r="S4096" t="str">
        <f t="shared" si="382"/>
        <v>theater</v>
      </c>
      <c r="T4096" t="str">
        <f t="shared" si="383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2">
        <f t="shared" si="380"/>
        <v>42693.031828703708</v>
      </c>
      <c r="L4097" s="12">
        <f t="shared" si="381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378"/>
        <v>2.6666666666666668E-2</v>
      </c>
      <c r="R4097" s="8">
        <f t="shared" si="379"/>
        <v>800</v>
      </c>
      <c r="S4097" t="str">
        <f t="shared" si="382"/>
        <v>theater</v>
      </c>
      <c r="T4097" t="str">
        <f t="shared" si="383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2">
        <f t="shared" si="380"/>
        <v>42750.530312499999</v>
      </c>
      <c r="L4098" s="12">
        <f t="shared" si="381"/>
        <v>42794.368750000001</v>
      </c>
      <c r="M4098" t="b">
        <v>0</v>
      </c>
      <c r="N4098">
        <v>5</v>
      </c>
      <c r="O4098" t="b">
        <v>0</v>
      </c>
      <c r="P4098" t="s">
        <v>8271</v>
      </c>
      <c r="Q4098" s="6">
        <f t="shared" ref="Q4098:Q4115" si="384">E4098/D4098</f>
        <v>0.11428571428571428</v>
      </c>
      <c r="R4098" s="8">
        <f t="shared" ref="R4098:R4115" si="385">E4098/N4098</f>
        <v>80</v>
      </c>
      <c r="S4098" t="str">
        <f t="shared" si="382"/>
        <v>theater</v>
      </c>
      <c r="T4098" t="str">
        <f t="shared" si="383"/>
        <v>plays</v>
      </c>
    </row>
    <row r="4099" spans="1:20" ht="57.6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2">
        <f t="shared" ref="K4099:K4115" si="386">(J4099/86400)+DATE(1970,1,1)</f>
        <v>42344.824502314819</v>
      </c>
      <c r="L4099" s="12">
        <f t="shared" ref="L4099:L4115" si="387">(I4099/86400)+DATE(1970,1,1)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6">
        <f t="shared" si="384"/>
        <v>0</v>
      </c>
      <c r="R4099" s="8" t="e">
        <f t="shared" si="385"/>
        <v>#DIV/0!</v>
      </c>
      <c r="S4099" t="str">
        <f t="shared" ref="S4099:S4115" si="388">LEFT(P4099,FIND("/",P4099)-1)</f>
        <v>theater</v>
      </c>
      <c r="T4099" t="str">
        <f t="shared" ref="T4099:T4115" si="389">RIGHT(P4099,LEN(P4099)-FIND("/",P4099))</f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2">
        <f t="shared" si="386"/>
        <v>42495.722187499996</v>
      </c>
      <c r="L4100" s="12">
        <f t="shared" si="387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384"/>
        <v>0</v>
      </c>
      <c r="R4100" s="8" t="e">
        <f t="shared" si="385"/>
        <v>#DIV/0!</v>
      </c>
      <c r="S4100" t="str">
        <f t="shared" si="388"/>
        <v>theater</v>
      </c>
      <c r="T4100" t="str">
        <f t="shared" si="389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2">
        <f t="shared" si="386"/>
        <v>42570.850381944445</v>
      </c>
      <c r="L4101" s="12">
        <f t="shared" si="387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384"/>
        <v>1.1111111111111112E-2</v>
      </c>
      <c r="R4101" s="8">
        <f t="shared" si="385"/>
        <v>50</v>
      </c>
      <c r="S4101" t="str">
        <f t="shared" si="388"/>
        <v>theater</v>
      </c>
      <c r="T4101" t="str">
        <f t="shared" si="389"/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2">
        <f t="shared" si="386"/>
        <v>41927.124884259261</v>
      </c>
      <c r="L4102" s="12">
        <f t="shared" si="387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384"/>
        <v>0</v>
      </c>
      <c r="R4102" s="8" t="e">
        <f t="shared" si="385"/>
        <v>#DIV/0!</v>
      </c>
      <c r="S4102" t="str">
        <f t="shared" si="388"/>
        <v>theater</v>
      </c>
      <c r="T4102" t="str">
        <f t="shared" si="389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2">
        <f t="shared" si="386"/>
        <v>42730.903726851851</v>
      </c>
      <c r="L4103" s="12">
        <f t="shared" si="387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4"/>
        <v>0</v>
      </c>
      <c r="R4103" s="8" t="e">
        <f t="shared" si="385"/>
        <v>#DIV/0!</v>
      </c>
      <c r="S4103" t="str">
        <f t="shared" si="388"/>
        <v>theater</v>
      </c>
      <c r="T4103" t="str">
        <f t="shared" si="389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2">
        <f t="shared" si="386"/>
        <v>42475.848067129627</v>
      </c>
      <c r="L4104" s="12">
        <f t="shared" si="387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384"/>
        <v>0.27400000000000002</v>
      </c>
      <c r="R4104" s="8">
        <f t="shared" si="385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2">
        <f t="shared" si="386"/>
        <v>42188.83293981482</v>
      </c>
      <c r="L4105" s="12">
        <f t="shared" si="387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384"/>
        <v>0.1</v>
      </c>
      <c r="R4105" s="8">
        <f t="shared" si="385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2">
        <f t="shared" si="386"/>
        <v>42640.278171296297</v>
      </c>
      <c r="L4106" s="12">
        <f t="shared" si="387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384"/>
        <v>0.21366666666666667</v>
      </c>
      <c r="R4106" s="8">
        <f t="shared" si="385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2">
        <f t="shared" si="386"/>
        <v>42697.010520833333</v>
      </c>
      <c r="L4107" s="12">
        <f t="shared" si="387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384"/>
        <v>6.9696969696969702E-2</v>
      </c>
      <c r="R4107" s="8">
        <f t="shared" si="385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2">
        <f t="shared" si="386"/>
        <v>42053.049375000002</v>
      </c>
      <c r="L4108" s="12">
        <f t="shared" si="387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384"/>
        <v>0.70599999999999996</v>
      </c>
      <c r="R4108" s="8">
        <f t="shared" si="385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57.6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2">
        <f t="shared" si="386"/>
        <v>41883.916678240741</v>
      </c>
      <c r="L4109" s="12">
        <f t="shared" si="387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384"/>
        <v>2.0500000000000001E-2</v>
      </c>
      <c r="R4109" s="8">
        <f t="shared" si="385"/>
        <v>10.25</v>
      </c>
      <c r="S4109" t="str">
        <f t="shared" si="388"/>
        <v>theater</v>
      </c>
      <c r="T4109" t="str">
        <f t="shared" si="389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2">
        <f t="shared" si="386"/>
        <v>42767.031678240739</v>
      </c>
      <c r="L4110" s="12">
        <f t="shared" si="387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384"/>
        <v>1.9666666666666666E-2</v>
      </c>
      <c r="R4110" s="8">
        <f t="shared" si="385"/>
        <v>59</v>
      </c>
      <c r="S4110" t="str">
        <f t="shared" si="388"/>
        <v>theater</v>
      </c>
      <c r="T4110" t="str">
        <f t="shared" si="389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2">
        <f t="shared" si="386"/>
        <v>42307.539398148147</v>
      </c>
      <c r="L4111" s="12">
        <f t="shared" si="387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384"/>
        <v>0</v>
      </c>
      <c r="R4111" s="8" t="e">
        <f t="shared" si="385"/>
        <v>#DIV/0!</v>
      </c>
      <c r="S4111" t="str">
        <f t="shared" si="388"/>
        <v>theater</v>
      </c>
      <c r="T4111" t="str">
        <f t="shared" si="389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2">
        <f t="shared" si="386"/>
        <v>42512.626747685186</v>
      </c>
      <c r="L4112" s="12">
        <f t="shared" si="387"/>
        <v>42572.626747685186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384"/>
        <v>0.28666666666666668</v>
      </c>
      <c r="R4112" s="8">
        <f t="shared" si="385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2">
        <f t="shared" si="386"/>
        <v>42029.135879629626</v>
      </c>
      <c r="L4113" s="12">
        <f t="shared" si="387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384"/>
        <v>3.1333333333333331E-2</v>
      </c>
      <c r="R4113" s="8">
        <f t="shared" si="385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2">
        <f t="shared" si="386"/>
        <v>42400.946597222224</v>
      </c>
      <c r="L4114" s="12">
        <f t="shared" si="387"/>
        <v>42428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384"/>
        <v>4.0000000000000002E-4</v>
      </c>
      <c r="R4114" s="8">
        <f t="shared" si="385"/>
        <v>1</v>
      </c>
      <c r="S4114" t="str">
        <f t="shared" si="388"/>
        <v>theater</v>
      </c>
      <c r="T4114" t="str">
        <f t="shared" si="389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2">
        <f t="shared" si="386"/>
        <v>42358.573182870372</v>
      </c>
      <c r="L4115" s="12">
        <f t="shared" si="387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384"/>
        <v>2E-3</v>
      </c>
      <c r="R4115" s="8">
        <f t="shared" si="385"/>
        <v>1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ontainsText" dxfId="7" priority="7" operator="containsText" text="Live">
      <formula>NOT(ISERROR(SEARCH("Live",F1)))</formula>
    </cfRule>
    <cfRule type="containsText" dxfId="6" priority="8" operator="containsText" text="Canceled">
      <formula>NOT(ISERROR(SEARCH("Canceled",F1)))</formula>
    </cfRule>
    <cfRule type="containsText" dxfId="5" priority="9" operator="containsText" text="Failed">
      <formula>NOT(ISERROR(SEARCH("Failed",F1)))</formula>
    </cfRule>
    <cfRule type="containsText" dxfId="4" priority="10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9451-F4F6-4182-A737-2EC36DC8FDE7}">
  <sheetPr codeName="Sheet2"/>
  <dimension ref="A1:F14"/>
  <sheetViews>
    <sheetView zoomScale="90" zoomScaleNormal="90" workbookViewId="0">
      <selection activeCell="F9" sqref="F9"/>
    </sheetView>
  </sheetViews>
  <sheetFormatPr defaultRowHeight="14.4" x14ac:dyDescent="0.3"/>
  <cols>
    <col min="1" max="1" width="13" bestFit="1" customWidth="1"/>
    <col min="2" max="2" width="8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8223</v>
      </c>
      <c r="B1" t="s">
        <v>8322</v>
      </c>
    </row>
    <row r="3" spans="1:6" x14ac:dyDescent="0.3">
      <c r="A3" s="10" t="s">
        <v>8310</v>
      </c>
      <c r="B3" s="10" t="s">
        <v>8321</v>
      </c>
    </row>
    <row r="4" spans="1:6" x14ac:dyDescent="0.3">
      <c r="A4" s="10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3">
      <c r="A5" s="11" t="s">
        <v>8311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11" t="s">
        <v>8312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">
      <c r="A7" s="11" t="s">
        <v>8313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">
      <c r="A8" s="11" t="s">
        <v>8314</v>
      </c>
      <c r="B8" s="9">
        <v>24</v>
      </c>
      <c r="C8" s="9"/>
      <c r="D8" s="9"/>
      <c r="E8" s="9"/>
      <c r="F8" s="9">
        <v>24</v>
      </c>
    </row>
    <row r="9" spans="1:6" x14ac:dyDescent="0.3">
      <c r="A9" s="11" t="s">
        <v>8315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11" t="s">
        <v>8316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">
      <c r="A11" s="11" t="s">
        <v>8317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">
      <c r="A12" s="11" t="s">
        <v>8318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">
      <c r="A13" s="11" t="s">
        <v>8319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">
      <c r="A14" s="11" t="s">
        <v>8320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E2B6-FF2A-4E5F-BE68-975BE0F1ED2C}">
  <sheetPr codeName="Sheet3"/>
  <dimension ref="A1:G46"/>
  <sheetViews>
    <sheetView workbookViewId="0">
      <selection activeCell="G4" sqref="G4"/>
    </sheetView>
  </sheetViews>
  <sheetFormatPr defaultRowHeight="14.4" x14ac:dyDescent="0.3"/>
  <cols>
    <col min="1" max="1" width="20" bestFit="1" customWidth="1"/>
    <col min="2" max="2" width="8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2" bestFit="1" customWidth="1"/>
    <col min="8" max="8" width="6.296875" bestFit="1" customWidth="1"/>
    <col min="9" max="9" width="14.5" bestFit="1" customWidth="1"/>
    <col min="10" max="10" width="4.796875" bestFit="1" customWidth="1"/>
    <col min="11" max="11" width="6.19921875" bestFit="1" customWidth="1"/>
    <col min="12" max="12" width="10.3984375" bestFit="1" customWidth="1"/>
    <col min="13" max="13" width="7.296875" bestFit="1" customWidth="1"/>
    <col min="14" max="14" width="9" bestFit="1" customWidth="1"/>
    <col min="15" max="15" width="9.19921875" bestFit="1" customWidth="1"/>
    <col min="16" max="16" width="4" bestFit="1" customWidth="1"/>
    <col min="17" max="17" width="11.69921875" bestFit="1" customWidth="1"/>
    <col min="18" max="18" width="5.69921875" bestFit="1" customWidth="1"/>
    <col min="19" max="19" width="12.5" bestFit="1" customWidth="1"/>
    <col min="20" max="20" width="7.19921875" bestFit="1" customWidth="1"/>
    <col min="21" max="21" width="6.5" bestFit="1" customWidth="1"/>
    <col min="22" max="22" width="9.5" bestFit="1" customWidth="1"/>
    <col min="23" max="23" width="6.69921875" bestFit="1" customWidth="1"/>
    <col min="24" max="24" width="11.09765625" bestFit="1" customWidth="1"/>
    <col min="25" max="25" width="6.09765625" bestFit="1" customWidth="1"/>
    <col min="26" max="26" width="5.19921875" bestFit="1" customWidth="1"/>
    <col min="27" max="27" width="4.19921875" bestFit="1" customWidth="1"/>
    <col min="28" max="28" width="15.19921875" bestFit="1" customWidth="1"/>
    <col min="29" max="29" width="10.5" bestFit="1" customWidth="1"/>
    <col min="30" max="30" width="4.5" bestFit="1" customWidth="1"/>
    <col min="31" max="31" width="12.69921875" bestFit="1" customWidth="1"/>
    <col min="32" max="32" width="6.09765625" bestFit="1" customWidth="1"/>
    <col min="33" max="33" width="10.5" bestFit="1" customWidth="1"/>
    <col min="34" max="34" width="15.8984375" bestFit="1" customWidth="1"/>
    <col min="35" max="35" width="6.3984375" bestFit="1" customWidth="1"/>
    <col min="36" max="36" width="14" bestFit="1" customWidth="1"/>
    <col min="37" max="37" width="9" bestFit="1" customWidth="1"/>
    <col min="38" max="38" width="10.8984375" bestFit="1" customWidth="1"/>
    <col min="39" max="39" width="11.296875" bestFit="1" customWidth="1"/>
    <col min="40" max="40" width="9.5" bestFit="1" customWidth="1"/>
    <col min="41" max="41" width="4.5" bestFit="1" customWidth="1"/>
    <col min="42" max="42" width="11.09765625" bestFit="1" customWidth="1"/>
    <col min="43" max="43" width="10.8984375" bestFit="1" customWidth="1"/>
  </cols>
  <sheetData>
    <row r="1" spans="1:7" x14ac:dyDescent="0.3">
      <c r="A1" s="10" t="s">
        <v>8223</v>
      </c>
      <c r="B1" t="s">
        <v>8322</v>
      </c>
    </row>
    <row r="3" spans="1:7" x14ac:dyDescent="0.3">
      <c r="A3" s="10" t="s">
        <v>8323</v>
      </c>
      <c r="B3" s="10" t="s">
        <v>8321</v>
      </c>
    </row>
    <row r="4" spans="1:7" x14ac:dyDescent="0.3">
      <c r="A4" s="10" t="s">
        <v>8309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  <c r="G4" t="s">
        <v>8388</v>
      </c>
    </row>
    <row r="5" spans="1:7" x14ac:dyDescent="0.3">
      <c r="A5" s="11" t="s">
        <v>8324</v>
      </c>
      <c r="B5" s="9"/>
      <c r="C5" s="9">
        <v>100</v>
      </c>
      <c r="D5" s="9"/>
      <c r="E5" s="9"/>
      <c r="F5" s="9">
        <v>100</v>
      </c>
      <c r="G5" s="13">
        <f>E5/F5</f>
        <v>0</v>
      </c>
    </row>
    <row r="6" spans="1:7" x14ac:dyDescent="0.3">
      <c r="A6" s="11" t="s">
        <v>8325</v>
      </c>
      <c r="B6" s="9">
        <v>20</v>
      </c>
      <c r="C6" s="9"/>
      <c r="D6" s="9"/>
      <c r="E6" s="9"/>
      <c r="F6" s="9">
        <v>20</v>
      </c>
      <c r="G6" s="13">
        <f t="shared" ref="G6:G46" si="0">E6/F6</f>
        <v>0</v>
      </c>
    </row>
    <row r="7" spans="1:7" x14ac:dyDescent="0.3">
      <c r="A7" s="11" t="s">
        <v>8326</v>
      </c>
      <c r="B7" s="9">
        <v>24</v>
      </c>
      <c r="C7" s="9"/>
      <c r="D7" s="9"/>
      <c r="E7" s="9"/>
      <c r="F7" s="9">
        <v>24</v>
      </c>
      <c r="G7" s="13">
        <f t="shared" si="0"/>
        <v>0</v>
      </c>
    </row>
    <row r="8" spans="1:7" x14ac:dyDescent="0.3">
      <c r="A8" s="11" t="s">
        <v>8327</v>
      </c>
      <c r="B8" s="9"/>
      <c r="C8" s="9">
        <v>40</v>
      </c>
      <c r="D8" s="9"/>
      <c r="E8" s="9"/>
      <c r="F8" s="9">
        <v>40</v>
      </c>
      <c r="G8" s="13">
        <f t="shared" si="0"/>
        <v>0</v>
      </c>
    </row>
    <row r="9" spans="1:7" x14ac:dyDescent="0.3">
      <c r="A9" s="11" t="s">
        <v>8328</v>
      </c>
      <c r="B9" s="9"/>
      <c r="C9" s="9"/>
      <c r="D9" s="9"/>
      <c r="E9" s="9">
        <v>40</v>
      </c>
      <c r="F9" s="9">
        <v>40</v>
      </c>
      <c r="G9" s="13">
        <f t="shared" si="0"/>
        <v>1</v>
      </c>
    </row>
    <row r="10" spans="1:7" x14ac:dyDescent="0.3">
      <c r="A10" s="11" t="s">
        <v>8329</v>
      </c>
      <c r="B10" s="9"/>
      <c r="C10" s="9"/>
      <c r="D10" s="9"/>
      <c r="E10" s="9">
        <v>180</v>
      </c>
      <c r="F10" s="9">
        <v>180</v>
      </c>
      <c r="G10" s="13">
        <f t="shared" si="0"/>
        <v>1</v>
      </c>
    </row>
    <row r="11" spans="1:7" x14ac:dyDescent="0.3">
      <c r="A11" s="11" t="s">
        <v>8330</v>
      </c>
      <c r="B11" s="9"/>
      <c r="C11" s="9">
        <v>80</v>
      </c>
      <c r="D11" s="9"/>
      <c r="E11" s="9"/>
      <c r="F11" s="9">
        <v>80</v>
      </c>
      <c r="G11" s="13">
        <f t="shared" si="0"/>
        <v>0</v>
      </c>
    </row>
    <row r="12" spans="1:7" x14ac:dyDescent="0.3">
      <c r="A12" s="11" t="s">
        <v>8331</v>
      </c>
      <c r="B12" s="9"/>
      <c r="C12" s="9"/>
      <c r="D12" s="9"/>
      <c r="E12" s="9">
        <v>40</v>
      </c>
      <c r="F12" s="9">
        <v>40</v>
      </c>
      <c r="G12" s="13">
        <f t="shared" si="0"/>
        <v>1</v>
      </c>
    </row>
    <row r="13" spans="1:7" x14ac:dyDescent="0.3">
      <c r="A13" s="11" t="s">
        <v>8332</v>
      </c>
      <c r="B13" s="9"/>
      <c r="C13" s="9">
        <v>40</v>
      </c>
      <c r="D13" s="9">
        <v>20</v>
      </c>
      <c r="E13" s="9"/>
      <c r="F13" s="9">
        <v>60</v>
      </c>
      <c r="G13" s="13">
        <f t="shared" si="0"/>
        <v>0</v>
      </c>
    </row>
    <row r="14" spans="1:7" x14ac:dyDescent="0.3">
      <c r="A14" s="11" t="s">
        <v>8333</v>
      </c>
      <c r="B14" s="9"/>
      <c r="C14" s="9">
        <v>40</v>
      </c>
      <c r="D14" s="9"/>
      <c r="E14" s="9"/>
      <c r="F14" s="9">
        <v>40</v>
      </c>
      <c r="G14" s="13">
        <f t="shared" si="0"/>
        <v>0</v>
      </c>
    </row>
    <row r="15" spans="1:7" x14ac:dyDescent="0.3">
      <c r="A15" s="11" t="s">
        <v>8334</v>
      </c>
      <c r="B15" s="9">
        <v>20</v>
      </c>
      <c r="C15" s="9">
        <v>120</v>
      </c>
      <c r="D15" s="9"/>
      <c r="E15" s="9"/>
      <c r="F15" s="9">
        <v>140</v>
      </c>
      <c r="G15" s="13">
        <f t="shared" si="0"/>
        <v>0</v>
      </c>
    </row>
    <row r="16" spans="1:7" x14ac:dyDescent="0.3">
      <c r="A16" s="11" t="s">
        <v>8335</v>
      </c>
      <c r="B16" s="9"/>
      <c r="C16" s="9">
        <v>20</v>
      </c>
      <c r="D16" s="9"/>
      <c r="E16" s="9"/>
      <c r="F16" s="9">
        <v>20</v>
      </c>
      <c r="G16" s="13">
        <f t="shared" si="0"/>
        <v>0</v>
      </c>
    </row>
    <row r="17" spans="1:7" x14ac:dyDescent="0.3">
      <c r="A17" s="11" t="s">
        <v>8336</v>
      </c>
      <c r="B17" s="9"/>
      <c r="C17" s="9"/>
      <c r="D17" s="9"/>
      <c r="E17" s="9">
        <v>140</v>
      </c>
      <c r="F17" s="9">
        <v>140</v>
      </c>
      <c r="G17" s="13">
        <f t="shared" si="0"/>
        <v>1</v>
      </c>
    </row>
    <row r="18" spans="1:7" x14ac:dyDescent="0.3">
      <c r="A18" s="11" t="s">
        <v>8337</v>
      </c>
      <c r="B18" s="9"/>
      <c r="C18" s="9">
        <v>20</v>
      </c>
      <c r="D18" s="9"/>
      <c r="E18" s="9">
        <v>140</v>
      </c>
      <c r="F18" s="9">
        <v>160</v>
      </c>
      <c r="G18" s="13">
        <f t="shared" si="0"/>
        <v>0.875</v>
      </c>
    </row>
    <row r="19" spans="1:7" x14ac:dyDescent="0.3">
      <c r="A19" s="11" t="s">
        <v>8338</v>
      </c>
      <c r="B19" s="9"/>
      <c r="C19" s="9">
        <v>60</v>
      </c>
      <c r="D19" s="9"/>
      <c r="E19" s="9"/>
      <c r="F19" s="9">
        <v>60</v>
      </c>
      <c r="G19" s="13">
        <f t="shared" si="0"/>
        <v>0</v>
      </c>
    </row>
    <row r="20" spans="1:7" x14ac:dyDescent="0.3">
      <c r="A20" s="11" t="s">
        <v>8339</v>
      </c>
      <c r="B20" s="9"/>
      <c r="C20" s="9">
        <v>11</v>
      </c>
      <c r="D20" s="9"/>
      <c r="E20" s="9">
        <v>9</v>
      </c>
      <c r="F20" s="9">
        <v>20</v>
      </c>
      <c r="G20" s="13">
        <f t="shared" si="0"/>
        <v>0.45</v>
      </c>
    </row>
    <row r="21" spans="1:7" x14ac:dyDescent="0.3">
      <c r="A21" s="11" t="s">
        <v>8340</v>
      </c>
      <c r="B21" s="9"/>
      <c r="C21" s="9"/>
      <c r="D21" s="9"/>
      <c r="E21" s="9">
        <v>20</v>
      </c>
      <c r="F21" s="9">
        <v>20</v>
      </c>
      <c r="G21" s="13">
        <f t="shared" si="0"/>
        <v>1</v>
      </c>
    </row>
    <row r="22" spans="1:7" x14ac:dyDescent="0.3">
      <c r="A22" s="11" t="s">
        <v>8341</v>
      </c>
      <c r="B22" s="9"/>
      <c r="C22" s="9">
        <v>40</v>
      </c>
      <c r="D22" s="9"/>
      <c r="E22" s="9"/>
      <c r="F22" s="9">
        <v>40</v>
      </c>
      <c r="G22" s="13">
        <f t="shared" si="0"/>
        <v>0</v>
      </c>
    </row>
    <row r="23" spans="1:7" x14ac:dyDescent="0.3">
      <c r="A23" s="11" t="s">
        <v>8342</v>
      </c>
      <c r="B23" s="9">
        <v>20</v>
      </c>
      <c r="C23" s="9">
        <v>60</v>
      </c>
      <c r="D23" s="9"/>
      <c r="E23" s="9">
        <v>60</v>
      </c>
      <c r="F23" s="9">
        <v>140</v>
      </c>
      <c r="G23" s="13">
        <f t="shared" si="0"/>
        <v>0.42857142857142855</v>
      </c>
    </row>
    <row r="24" spans="1:7" x14ac:dyDescent="0.3">
      <c r="A24" s="11" t="s">
        <v>8343</v>
      </c>
      <c r="B24" s="9"/>
      <c r="C24" s="9">
        <v>20</v>
      </c>
      <c r="D24" s="9"/>
      <c r="E24" s="9"/>
      <c r="F24" s="9">
        <v>20</v>
      </c>
      <c r="G24" s="13">
        <f t="shared" si="0"/>
        <v>0</v>
      </c>
    </row>
    <row r="25" spans="1:7" x14ac:dyDescent="0.3">
      <c r="A25" s="11" t="s">
        <v>8344</v>
      </c>
      <c r="B25" s="9"/>
      <c r="C25" s="9"/>
      <c r="D25" s="9"/>
      <c r="E25" s="9">
        <v>60</v>
      </c>
      <c r="F25" s="9">
        <v>60</v>
      </c>
      <c r="G25" s="13">
        <f t="shared" si="0"/>
        <v>1</v>
      </c>
    </row>
    <row r="26" spans="1:7" x14ac:dyDescent="0.3">
      <c r="A26" s="11" t="s">
        <v>8345</v>
      </c>
      <c r="B26" s="9"/>
      <c r="C26" s="9">
        <v>20</v>
      </c>
      <c r="D26" s="9"/>
      <c r="E26" s="9"/>
      <c r="F26" s="9">
        <v>20</v>
      </c>
      <c r="G26" s="13">
        <f t="shared" si="0"/>
        <v>0</v>
      </c>
    </row>
    <row r="27" spans="1:7" x14ac:dyDescent="0.3">
      <c r="A27" s="11" t="s">
        <v>8346</v>
      </c>
      <c r="B27" s="9"/>
      <c r="C27" s="9">
        <v>57</v>
      </c>
      <c r="D27" s="9"/>
      <c r="E27" s="9">
        <v>103</v>
      </c>
      <c r="F27" s="9">
        <v>160</v>
      </c>
      <c r="G27" s="13">
        <f t="shared" si="0"/>
        <v>0.64375000000000004</v>
      </c>
    </row>
    <row r="28" spans="1:7" x14ac:dyDescent="0.3">
      <c r="A28" s="11" t="s">
        <v>8347</v>
      </c>
      <c r="B28" s="9"/>
      <c r="C28" s="9">
        <v>20</v>
      </c>
      <c r="D28" s="9"/>
      <c r="E28" s="9"/>
      <c r="F28" s="9">
        <v>20</v>
      </c>
      <c r="G28" s="13">
        <f t="shared" si="0"/>
        <v>0</v>
      </c>
    </row>
    <row r="29" spans="1:7" x14ac:dyDescent="0.3">
      <c r="A29" s="11" t="s">
        <v>8348</v>
      </c>
      <c r="B29" s="9"/>
      <c r="C29" s="9">
        <v>353</v>
      </c>
      <c r="D29" s="9">
        <v>19</v>
      </c>
      <c r="E29" s="9">
        <v>694</v>
      </c>
      <c r="F29" s="9">
        <v>1066</v>
      </c>
      <c r="G29" s="13">
        <f t="shared" si="0"/>
        <v>0.651031894934334</v>
      </c>
    </row>
    <row r="30" spans="1:7" x14ac:dyDescent="0.3">
      <c r="A30" s="11" t="s">
        <v>8349</v>
      </c>
      <c r="B30" s="9"/>
      <c r="C30" s="9"/>
      <c r="D30" s="9"/>
      <c r="E30" s="9">
        <v>40</v>
      </c>
      <c r="F30" s="9">
        <v>40</v>
      </c>
      <c r="G30" s="13">
        <f t="shared" si="0"/>
        <v>1</v>
      </c>
    </row>
    <row r="31" spans="1:7" x14ac:dyDescent="0.3">
      <c r="A31" s="11" t="s">
        <v>8350</v>
      </c>
      <c r="B31" s="9"/>
      <c r="C31" s="9"/>
      <c r="D31" s="9"/>
      <c r="E31" s="9">
        <v>20</v>
      </c>
      <c r="F31" s="9">
        <v>20</v>
      </c>
      <c r="G31" s="13">
        <f t="shared" si="0"/>
        <v>1</v>
      </c>
    </row>
    <row r="32" spans="1:7" x14ac:dyDescent="0.3">
      <c r="A32" s="11" t="s">
        <v>8351</v>
      </c>
      <c r="B32" s="9"/>
      <c r="C32" s="9">
        <v>20</v>
      </c>
      <c r="D32" s="9"/>
      <c r="E32" s="9"/>
      <c r="F32" s="9">
        <v>20</v>
      </c>
      <c r="G32" s="13">
        <f t="shared" si="0"/>
        <v>0</v>
      </c>
    </row>
    <row r="33" spans="1:7" x14ac:dyDescent="0.3">
      <c r="A33" s="11" t="s">
        <v>8352</v>
      </c>
      <c r="B33" s="9"/>
      <c r="C33" s="9"/>
      <c r="D33" s="9"/>
      <c r="E33" s="9">
        <v>260</v>
      </c>
      <c r="F33" s="9">
        <v>260</v>
      </c>
      <c r="G33" s="13">
        <f t="shared" si="0"/>
        <v>1</v>
      </c>
    </row>
    <row r="34" spans="1:7" x14ac:dyDescent="0.3">
      <c r="A34" s="11" t="s">
        <v>8353</v>
      </c>
      <c r="B34" s="9">
        <v>40</v>
      </c>
      <c r="C34" s="9"/>
      <c r="D34" s="9"/>
      <c r="E34" s="9"/>
      <c r="F34" s="9">
        <v>40</v>
      </c>
      <c r="G34" s="13">
        <f t="shared" si="0"/>
        <v>0</v>
      </c>
    </row>
    <row r="35" spans="1:7" x14ac:dyDescent="0.3">
      <c r="A35" s="11" t="s">
        <v>8354</v>
      </c>
      <c r="B35" s="9"/>
      <c r="C35" s="9"/>
      <c r="D35" s="9"/>
      <c r="E35" s="9">
        <v>60</v>
      </c>
      <c r="F35" s="9">
        <v>60</v>
      </c>
      <c r="G35" s="13">
        <f t="shared" si="0"/>
        <v>1</v>
      </c>
    </row>
    <row r="36" spans="1:7" x14ac:dyDescent="0.3">
      <c r="A36" s="11" t="s">
        <v>8355</v>
      </c>
      <c r="B36" s="9"/>
      <c r="C36" s="9"/>
      <c r="D36" s="9">
        <v>6</v>
      </c>
      <c r="E36" s="9">
        <v>34</v>
      </c>
      <c r="F36" s="9">
        <v>40</v>
      </c>
      <c r="G36" s="13">
        <f t="shared" si="0"/>
        <v>0.85</v>
      </c>
    </row>
    <row r="37" spans="1:7" x14ac:dyDescent="0.3">
      <c r="A37" s="11" t="s">
        <v>8356</v>
      </c>
      <c r="B37" s="9">
        <v>18</v>
      </c>
      <c r="C37" s="9">
        <v>2</v>
      </c>
      <c r="D37" s="9"/>
      <c r="E37" s="9">
        <v>40</v>
      </c>
      <c r="F37" s="9">
        <v>60</v>
      </c>
      <c r="G37" s="13">
        <f t="shared" si="0"/>
        <v>0.66666666666666663</v>
      </c>
    </row>
    <row r="38" spans="1:7" x14ac:dyDescent="0.3">
      <c r="A38" s="11" t="s">
        <v>8357</v>
      </c>
      <c r="B38" s="9">
        <v>17</v>
      </c>
      <c r="C38" s="9">
        <v>80</v>
      </c>
      <c r="D38" s="9">
        <v>5</v>
      </c>
      <c r="E38" s="9">
        <v>85</v>
      </c>
      <c r="F38" s="9">
        <v>187</v>
      </c>
      <c r="G38" s="13">
        <f t="shared" si="0"/>
        <v>0.45454545454545453</v>
      </c>
    </row>
    <row r="39" spans="1:7" x14ac:dyDescent="0.3">
      <c r="A39" s="11" t="s">
        <v>8358</v>
      </c>
      <c r="B39" s="9"/>
      <c r="C39" s="9"/>
      <c r="D39" s="9"/>
      <c r="E39" s="9">
        <v>80</v>
      </c>
      <c r="F39" s="9">
        <v>80</v>
      </c>
      <c r="G39" s="13">
        <f t="shared" si="0"/>
        <v>1</v>
      </c>
    </row>
    <row r="40" spans="1:7" x14ac:dyDescent="0.3">
      <c r="A40" s="11" t="s">
        <v>8359</v>
      </c>
      <c r="B40" s="9"/>
      <c r="C40" s="9"/>
      <c r="D40" s="9"/>
      <c r="E40" s="9">
        <v>60</v>
      </c>
      <c r="F40" s="9">
        <v>60</v>
      </c>
      <c r="G40" s="13">
        <f t="shared" si="0"/>
        <v>1</v>
      </c>
    </row>
    <row r="41" spans="1:7" x14ac:dyDescent="0.3">
      <c r="A41" s="11" t="s">
        <v>8360</v>
      </c>
      <c r="B41" s="9">
        <v>10</v>
      </c>
      <c r="C41" s="9">
        <v>47</v>
      </c>
      <c r="D41" s="9"/>
      <c r="E41" s="9"/>
      <c r="F41" s="9">
        <v>57</v>
      </c>
      <c r="G41" s="13">
        <f t="shared" si="0"/>
        <v>0</v>
      </c>
    </row>
    <row r="42" spans="1:7" x14ac:dyDescent="0.3">
      <c r="A42" s="11" t="s">
        <v>8361</v>
      </c>
      <c r="B42" s="9"/>
      <c r="C42" s="9">
        <v>100</v>
      </c>
      <c r="D42" s="9"/>
      <c r="E42" s="9"/>
      <c r="F42" s="9">
        <v>100</v>
      </c>
      <c r="G42" s="13">
        <f t="shared" si="0"/>
        <v>0</v>
      </c>
    </row>
    <row r="43" spans="1:7" x14ac:dyDescent="0.3">
      <c r="A43" s="11" t="s">
        <v>8362</v>
      </c>
      <c r="B43" s="9">
        <v>60</v>
      </c>
      <c r="C43" s="9">
        <v>120</v>
      </c>
      <c r="D43" s="9"/>
      <c r="E43" s="9">
        <v>20</v>
      </c>
      <c r="F43" s="9">
        <v>200</v>
      </c>
      <c r="G43" s="13">
        <f t="shared" si="0"/>
        <v>0.1</v>
      </c>
    </row>
    <row r="44" spans="1:7" x14ac:dyDescent="0.3">
      <c r="A44" s="11" t="s">
        <v>8363</v>
      </c>
      <c r="B44" s="9">
        <v>100</v>
      </c>
      <c r="C44" s="9">
        <v>60</v>
      </c>
      <c r="D44" s="9"/>
      <c r="E44" s="9"/>
      <c r="F44" s="9">
        <v>160</v>
      </c>
      <c r="G44" s="13">
        <f t="shared" si="0"/>
        <v>0</v>
      </c>
    </row>
    <row r="45" spans="1:7" x14ac:dyDescent="0.3">
      <c r="A45" s="11" t="s">
        <v>8364</v>
      </c>
      <c r="B45" s="9">
        <v>20</v>
      </c>
      <c r="C45" s="9"/>
      <c r="D45" s="9"/>
      <c r="E45" s="9"/>
      <c r="F45" s="9">
        <v>20</v>
      </c>
      <c r="G45" s="13">
        <f t="shared" si="0"/>
        <v>0</v>
      </c>
    </row>
    <row r="46" spans="1:7" x14ac:dyDescent="0.3">
      <c r="A46" s="11" t="s">
        <v>8320</v>
      </c>
      <c r="B46" s="9">
        <v>349</v>
      </c>
      <c r="C46" s="9">
        <v>1530</v>
      </c>
      <c r="D46" s="9">
        <v>50</v>
      </c>
      <c r="E46" s="9">
        <v>2185</v>
      </c>
      <c r="F46" s="9">
        <v>4114</v>
      </c>
      <c r="G46" s="13">
        <f t="shared" si="0"/>
        <v>0.53111327175498302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F923-EC52-4FAA-8AFF-AA93569F3AF4}">
  <sheetPr codeName="Sheet4"/>
  <dimension ref="A2:F15"/>
  <sheetViews>
    <sheetView topLeftCell="F1" workbookViewId="0">
      <selection activeCell="J24" sqref="J24"/>
    </sheetView>
  </sheetViews>
  <sheetFormatPr defaultRowHeight="14.4" x14ac:dyDescent="0.3"/>
  <cols>
    <col min="1" max="1" width="13" bestFit="1" customWidth="1"/>
    <col min="2" max="2" width="8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10" t="s">
        <v>8308</v>
      </c>
      <c r="B2" t="s">
        <v>8322</v>
      </c>
    </row>
    <row r="4" spans="1:6" x14ac:dyDescent="0.3">
      <c r="A4" s="10" t="s">
        <v>8310</v>
      </c>
      <c r="B4" s="10" t="s">
        <v>8321</v>
      </c>
    </row>
    <row r="5" spans="1:6" x14ac:dyDescent="0.3">
      <c r="A5" s="10" t="s">
        <v>8367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11" t="s">
        <v>8389</v>
      </c>
      <c r="B6" s="9">
        <v>1</v>
      </c>
      <c r="C6" s="9">
        <v>4</v>
      </c>
      <c r="D6" s="9"/>
      <c r="E6" s="9">
        <v>9</v>
      </c>
      <c r="F6" s="9">
        <v>14</v>
      </c>
    </row>
    <row r="7" spans="1:6" x14ac:dyDescent="0.3">
      <c r="A7" s="11" t="s">
        <v>8390</v>
      </c>
      <c r="B7" s="9">
        <v>1</v>
      </c>
      <c r="C7" s="9">
        <v>15</v>
      </c>
      <c r="D7" s="9"/>
      <c r="E7" s="9">
        <v>49</v>
      </c>
      <c r="F7" s="9">
        <v>65</v>
      </c>
    </row>
    <row r="8" spans="1:6" x14ac:dyDescent="0.3">
      <c r="A8" s="11" t="s">
        <v>8391</v>
      </c>
      <c r="B8" s="9">
        <v>7</v>
      </c>
      <c r="C8" s="9">
        <v>28</v>
      </c>
      <c r="D8" s="9"/>
      <c r="E8" s="9">
        <v>136</v>
      </c>
      <c r="F8" s="9">
        <v>171</v>
      </c>
    </row>
    <row r="9" spans="1:6" x14ac:dyDescent="0.3">
      <c r="A9" s="11" t="s">
        <v>8392</v>
      </c>
      <c r="B9" s="9">
        <v>6</v>
      </c>
      <c r="C9" s="9">
        <v>60</v>
      </c>
      <c r="D9" s="9"/>
      <c r="E9" s="9">
        <v>216</v>
      </c>
      <c r="F9" s="9">
        <v>282</v>
      </c>
    </row>
    <row r="10" spans="1:6" x14ac:dyDescent="0.3">
      <c r="A10" s="11" t="s">
        <v>8393</v>
      </c>
      <c r="B10" s="9">
        <v>7</v>
      </c>
      <c r="C10" s="9">
        <v>67</v>
      </c>
      <c r="D10" s="9"/>
      <c r="E10" s="9">
        <v>200</v>
      </c>
      <c r="F10" s="9">
        <v>274</v>
      </c>
    </row>
    <row r="11" spans="1:6" x14ac:dyDescent="0.3">
      <c r="A11" s="11" t="s">
        <v>8394</v>
      </c>
      <c r="B11" s="9">
        <v>80</v>
      </c>
      <c r="C11" s="9">
        <v>422</v>
      </c>
      <c r="D11" s="9"/>
      <c r="E11" s="9">
        <v>474</v>
      </c>
      <c r="F11" s="9">
        <v>976</v>
      </c>
    </row>
    <row r="12" spans="1:6" x14ac:dyDescent="0.3">
      <c r="A12" s="11" t="s">
        <v>8395</v>
      </c>
      <c r="B12" s="9">
        <v>131</v>
      </c>
      <c r="C12" s="9">
        <v>527</v>
      </c>
      <c r="D12" s="9"/>
      <c r="E12" s="9">
        <v>567</v>
      </c>
      <c r="F12" s="9">
        <v>1225</v>
      </c>
    </row>
    <row r="13" spans="1:6" x14ac:dyDescent="0.3">
      <c r="A13" s="11" t="s">
        <v>8396</v>
      </c>
      <c r="B13" s="9">
        <v>99</v>
      </c>
      <c r="C13" s="9">
        <v>376</v>
      </c>
      <c r="D13" s="9"/>
      <c r="E13" s="9">
        <v>475</v>
      </c>
      <c r="F13" s="9">
        <v>950</v>
      </c>
    </row>
    <row r="14" spans="1:6" x14ac:dyDescent="0.3">
      <c r="A14" s="11" t="s">
        <v>8397</v>
      </c>
      <c r="B14" s="9">
        <v>17</v>
      </c>
      <c r="C14" s="9">
        <v>31</v>
      </c>
      <c r="D14" s="9">
        <v>50</v>
      </c>
      <c r="E14" s="9">
        <v>59</v>
      </c>
      <c r="F14" s="9">
        <v>157</v>
      </c>
    </row>
    <row r="15" spans="1:6" x14ac:dyDescent="0.3">
      <c r="A15" s="11" t="s">
        <v>8320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C357-08DA-4678-B9F3-8C9701FB80D5}">
  <sheetPr codeName="Sheet5"/>
  <dimension ref="A1:J14"/>
  <sheetViews>
    <sheetView topLeftCell="C2" workbookViewId="0">
      <selection activeCell="K12" sqref="K12"/>
    </sheetView>
  </sheetViews>
  <sheetFormatPr defaultRowHeight="14.4" x14ac:dyDescent="0.3"/>
  <cols>
    <col min="1" max="2" width="5.8984375" hidden="1" customWidth="1"/>
    <col min="3" max="3" width="27" customWidth="1"/>
    <col min="4" max="4" width="12.69921875" customWidth="1"/>
    <col min="5" max="5" width="9.296875" customWidth="1"/>
    <col min="6" max="6" width="11.8984375" customWidth="1"/>
    <col min="7" max="7" width="14.19921875" customWidth="1"/>
    <col min="8" max="8" width="13.09765625" customWidth="1"/>
    <col min="9" max="9" width="9.69921875" customWidth="1"/>
    <col min="10" max="10" width="12.296875" customWidth="1"/>
  </cols>
  <sheetData>
    <row r="1" spans="1:10" hidden="1" x14ac:dyDescent="0.3">
      <c r="D1" t="s">
        <v>8219</v>
      </c>
      <c r="E1" t="s">
        <v>8221</v>
      </c>
      <c r="F1" t="s">
        <v>8220</v>
      </c>
    </row>
    <row r="2" spans="1:10" x14ac:dyDescent="0.3">
      <c r="C2" t="s">
        <v>8368</v>
      </c>
      <c r="D2" t="s">
        <v>8373</v>
      </c>
      <c r="E2" t="s">
        <v>8374</v>
      </c>
      <c r="F2" t="s">
        <v>8375</v>
      </c>
      <c r="G2" t="s">
        <v>8369</v>
      </c>
      <c r="H2" t="s">
        <v>8370</v>
      </c>
      <c r="I2" t="s">
        <v>8371</v>
      </c>
      <c r="J2" t="s">
        <v>8372</v>
      </c>
    </row>
    <row r="3" spans="1:10" x14ac:dyDescent="0.3">
      <c r="B3">
        <v>1000</v>
      </c>
      <c r="C3" t="s">
        <v>8377</v>
      </c>
      <c r="D3">
        <f>COUNTIFS(Data!$F:$F,D$1,Data!$D:$D,"&lt;"&amp;B3)</f>
        <v>322</v>
      </c>
      <c r="E3">
        <f>COUNTIFS(Data!$F:$F,E$1,Data!$D:$D,"&lt;"&amp;C3)</f>
        <v>0</v>
      </c>
      <c r="F3">
        <f>COUNTIFS(Data!$F:$F,F$1,Data!$D:$D,"&lt;"&amp;D3)</f>
        <v>6</v>
      </c>
      <c r="G3">
        <f>SUM(D3:F3)</f>
        <v>328</v>
      </c>
      <c r="H3" s="13">
        <f>D3/$G3</f>
        <v>0.98170731707317072</v>
      </c>
      <c r="I3" s="13">
        <f t="shared" ref="I3:J3" si="0">E3/$G3</f>
        <v>0</v>
      </c>
      <c r="J3" s="13">
        <f t="shared" si="0"/>
        <v>1.8292682926829267E-2</v>
      </c>
    </row>
    <row r="4" spans="1:10" x14ac:dyDescent="0.3">
      <c r="A4">
        <v>1000</v>
      </c>
      <c r="B4">
        <v>4999</v>
      </c>
      <c r="C4" t="s">
        <v>8379</v>
      </c>
      <c r="D4">
        <f>COUNTIFS(Data!$F:$F,Bonus!D$1,Data!$D:$D,"&gt;"&amp;$A4,Data!$D:$D,"&lt;"&amp;$B4)</f>
        <v>815</v>
      </c>
      <c r="E4">
        <f>COUNTIFS(Data!$F:$F,Bonus!E$1,Data!$D:$D,"&gt;"&amp;$A4,Data!$D:$D,"&lt;"&amp;$B4)</f>
        <v>357</v>
      </c>
      <c r="F4">
        <f>COUNTIFS(Data!$F:$F,Bonus!F$1,Data!$D:$D,"&gt;"&amp;$A4,Data!$D:$D,"&lt;"&amp;$B4)</f>
        <v>52</v>
      </c>
      <c r="G4">
        <f t="shared" ref="G4:G14" si="1">SUM(D4:F4)</f>
        <v>1224</v>
      </c>
      <c r="H4" s="13">
        <f t="shared" ref="H4:H14" si="2">D4/$G4</f>
        <v>0.66584967320261434</v>
      </c>
      <c r="I4" s="13">
        <f t="shared" ref="I4:I14" si="3">E4/$G4</f>
        <v>0.29166666666666669</v>
      </c>
      <c r="J4" s="13">
        <f t="shared" ref="J4:J14" si="4">F4/$G4</f>
        <v>4.2483660130718956E-2</v>
      </c>
    </row>
    <row r="5" spans="1:10" x14ac:dyDescent="0.3">
      <c r="A5">
        <v>5000</v>
      </c>
      <c r="B5">
        <v>9999</v>
      </c>
      <c r="C5" t="s">
        <v>8380</v>
      </c>
      <c r="D5">
        <f>COUNTIFS(Data!$F:$F,Bonus!D$1,Data!$D:$D,"&gt;"&amp;$A5,Data!$D:$D,"&lt;"&amp;$B5)</f>
        <v>230</v>
      </c>
      <c r="E5">
        <f>COUNTIFS(Data!$F:$F,Bonus!E$1,Data!$D:$D,"&gt;"&amp;$A5,Data!$D:$D,"&lt;"&amp;$B5)</f>
        <v>160</v>
      </c>
      <c r="F5">
        <f>COUNTIFS(Data!$F:$F,Bonus!F$1,Data!$D:$D,"&gt;"&amp;$A5,Data!$D:$D,"&lt;"&amp;$B5)</f>
        <v>27</v>
      </c>
      <c r="G5">
        <f t="shared" si="1"/>
        <v>417</v>
      </c>
      <c r="H5" s="13">
        <f t="shared" si="2"/>
        <v>0.55155875299760193</v>
      </c>
      <c r="I5" s="13">
        <f t="shared" si="3"/>
        <v>0.38369304556354916</v>
      </c>
      <c r="J5" s="13">
        <f t="shared" si="4"/>
        <v>6.4748201438848921E-2</v>
      </c>
    </row>
    <row r="6" spans="1:10" x14ac:dyDescent="0.3">
      <c r="A6">
        <v>10000</v>
      </c>
      <c r="B6">
        <v>14999</v>
      </c>
      <c r="C6" t="s">
        <v>8381</v>
      </c>
      <c r="D6">
        <f>COUNTIFS(Data!$F:$F,Bonus!D$1,Data!$D:$D,"&gt;"&amp;$A6,Data!$D:$D,"&lt;"&amp;$B6)</f>
        <v>65</v>
      </c>
      <c r="E6">
        <f>COUNTIFS(Data!$F:$F,Bonus!E$1,Data!$D:$D,"&gt;"&amp;$A6,Data!$D:$D,"&lt;"&amp;$B6)</f>
        <v>59</v>
      </c>
      <c r="F6">
        <f>COUNTIFS(Data!$F:$F,Bonus!F$1,Data!$D:$D,"&gt;"&amp;$A6,Data!$D:$D,"&lt;"&amp;$B6)</f>
        <v>12</v>
      </c>
      <c r="G6">
        <f t="shared" si="1"/>
        <v>136</v>
      </c>
      <c r="H6" s="13">
        <f t="shared" si="2"/>
        <v>0.47794117647058826</v>
      </c>
      <c r="I6" s="13">
        <f t="shared" si="3"/>
        <v>0.43382352941176472</v>
      </c>
      <c r="J6" s="13">
        <f t="shared" si="4"/>
        <v>8.8235294117647065E-2</v>
      </c>
    </row>
    <row r="7" spans="1:10" x14ac:dyDescent="0.3">
      <c r="A7">
        <v>15000</v>
      </c>
      <c r="B7">
        <v>19999</v>
      </c>
      <c r="C7" t="s">
        <v>8382</v>
      </c>
      <c r="D7">
        <f>COUNTIFS(Data!$F:$F,Bonus!D$1,Data!$D:$D,"&gt;"&amp;$A7,Data!$D:$D,"&lt;"&amp;$B7)</f>
        <v>38</v>
      </c>
      <c r="E7">
        <f>COUNTIFS(Data!$F:$F,Bonus!E$1,Data!$D:$D,"&gt;"&amp;$A7,Data!$D:$D,"&lt;"&amp;$B7)</f>
        <v>32</v>
      </c>
      <c r="F7">
        <f>COUNTIFS(Data!$F:$F,Bonus!F$1,Data!$D:$D,"&gt;"&amp;$A7,Data!$D:$D,"&lt;"&amp;$B7)</f>
        <v>4</v>
      </c>
      <c r="G7">
        <f t="shared" si="1"/>
        <v>74</v>
      </c>
      <c r="H7" s="13">
        <f t="shared" si="2"/>
        <v>0.51351351351351349</v>
      </c>
      <c r="I7" s="13">
        <f t="shared" si="3"/>
        <v>0.43243243243243246</v>
      </c>
      <c r="J7" s="13">
        <f t="shared" si="4"/>
        <v>5.4054054054054057E-2</v>
      </c>
    </row>
    <row r="8" spans="1:10" x14ac:dyDescent="0.3">
      <c r="A8">
        <v>20000</v>
      </c>
      <c r="B8">
        <v>24999</v>
      </c>
      <c r="C8" t="s">
        <v>8383</v>
      </c>
      <c r="D8">
        <f>COUNTIFS(Data!$F:$F,Bonus!D$1,Data!$D:$D,"&gt;"&amp;$A8,Data!$D:$D,"&lt;"&amp;$B8)</f>
        <v>18</v>
      </c>
      <c r="E8">
        <f>COUNTIFS(Data!$F:$F,Bonus!E$1,Data!$D:$D,"&gt;"&amp;$A8,Data!$D:$D,"&lt;"&amp;$B8)</f>
        <v>16</v>
      </c>
      <c r="F8">
        <f>COUNTIFS(Data!$F:$F,Bonus!F$1,Data!$D:$D,"&gt;"&amp;$A8,Data!$D:$D,"&lt;"&amp;$B8)</f>
        <v>1</v>
      </c>
      <c r="G8">
        <f t="shared" si="1"/>
        <v>35</v>
      </c>
      <c r="H8" s="13">
        <f t="shared" si="2"/>
        <v>0.51428571428571423</v>
      </c>
      <c r="I8" s="13">
        <f t="shared" si="3"/>
        <v>0.45714285714285713</v>
      </c>
      <c r="J8" s="13">
        <f t="shared" si="4"/>
        <v>2.8571428571428571E-2</v>
      </c>
    </row>
    <row r="9" spans="1:10" x14ac:dyDescent="0.3">
      <c r="A9">
        <v>25000</v>
      </c>
      <c r="B9">
        <v>29999</v>
      </c>
      <c r="C9" t="s">
        <v>8384</v>
      </c>
      <c r="D9">
        <f>COUNTIFS(Data!$F:$F,Bonus!D$1,Data!$D:$D,"&gt;"&amp;$A9,Data!$D:$D,"&lt;"&amp;$B9)</f>
        <v>8</v>
      </c>
      <c r="E9">
        <f>COUNTIFS(Data!$F:$F,Bonus!E$1,Data!$D:$D,"&gt;"&amp;$A9,Data!$D:$D,"&lt;"&amp;$B9)</f>
        <v>15</v>
      </c>
      <c r="F9">
        <f>COUNTIFS(Data!$F:$F,Bonus!F$1,Data!$D:$D,"&gt;"&amp;$A9,Data!$D:$D,"&lt;"&amp;$B9)</f>
        <v>1</v>
      </c>
      <c r="G9">
        <f t="shared" si="1"/>
        <v>24</v>
      </c>
      <c r="H9" s="13">
        <f t="shared" si="2"/>
        <v>0.33333333333333331</v>
      </c>
      <c r="I9" s="13">
        <f t="shared" si="3"/>
        <v>0.625</v>
      </c>
      <c r="J9" s="13">
        <f t="shared" si="4"/>
        <v>4.1666666666666664E-2</v>
      </c>
    </row>
    <row r="10" spans="1:10" x14ac:dyDescent="0.3">
      <c r="A10">
        <v>30000</v>
      </c>
      <c r="B10">
        <v>34999</v>
      </c>
      <c r="C10" t="s">
        <v>8385</v>
      </c>
      <c r="D10">
        <f>COUNTIFS(Data!$F:$F,Bonus!D$1,Data!$D:$D,"&gt;"&amp;$A10,Data!$D:$D,"&lt;"&amp;$B10)</f>
        <v>6</v>
      </c>
      <c r="E10">
        <f>COUNTIFS(Data!$F:$F,Bonus!E$1,Data!$D:$D,"&gt;"&amp;$A10,Data!$D:$D,"&lt;"&amp;$B10)</f>
        <v>6</v>
      </c>
      <c r="F10">
        <f>COUNTIFS(Data!$F:$F,Bonus!F$1,Data!$D:$D,"&gt;"&amp;$A10,Data!$D:$D,"&lt;"&amp;$B10)</f>
        <v>1</v>
      </c>
      <c r="G10">
        <f t="shared" si="1"/>
        <v>13</v>
      </c>
      <c r="H10" s="13">
        <f t="shared" si="2"/>
        <v>0.46153846153846156</v>
      </c>
      <c r="I10" s="13">
        <f t="shared" si="3"/>
        <v>0.46153846153846156</v>
      </c>
      <c r="J10" s="13">
        <f t="shared" si="4"/>
        <v>7.6923076923076927E-2</v>
      </c>
    </row>
    <row r="11" spans="1:10" x14ac:dyDescent="0.3">
      <c r="A11">
        <v>35000</v>
      </c>
      <c r="B11">
        <v>39999</v>
      </c>
      <c r="C11" t="s">
        <v>8386</v>
      </c>
      <c r="D11">
        <f>COUNTIFS(Data!$F:$F,Bonus!D$1,Data!$D:$D,"&gt;"&amp;$A11,Data!$D:$D,"&lt;"&amp;$B11)</f>
        <v>4</v>
      </c>
      <c r="E11">
        <f>COUNTIFS(Data!$F:$F,Bonus!E$1,Data!$D:$D,"&gt;"&amp;$A11,Data!$D:$D,"&lt;"&amp;$B11)</f>
        <v>8</v>
      </c>
      <c r="F11">
        <f>COUNTIFS(Data!$F:$F,Bonus!F$1,Data!$D:$D,"&gt;"&amp;$A11,Data!$D:$D,"&lt;"&amp;$B11)</f>
        <v>2</v>
      </c>
      <c r="G11">
        <f t="shared" si="1"/>
        <v>14</v>
      </c>
      <c r="H11" s="13">
        <f t="shared" si="2"/>
        <v>0.2857142857142857</v>
      </c>
      <c r="I11" s="13">
        <f t="shared" si="3"/>
        <v>0.5714285714285714</v>
      </c>
      <c r="J11" s="13">
        <f t="shared" si="4"/>
        <v>0.14285714285714285</v>
      </c>
    </row>
    <row r="12" spans="1:10" x14ac:dyDescent="0.3">
      <c r="A12">
        <v>40000</v>
      </c>
      <c r="B12">
        <v>44999</v>
      </c>
      <c r="C12" t="s">
        <v>8387</v>
      </c>
      <c r="D12">
        <f>COUNTIFS(Data!$F:$F,Bonus!D$1,Data!$D:$D,"&gt;"&amp;$A12,Data!$D:$D,"&lt;"&amp;$B12)</f>
        <v>5</v>
      </c>
      <c r="E12">
        <f>COUNTIFS(Data!$F:$F,Bonus!E$1,Data!$D:$D,"&gt;"&amp;$A12,Data!$D:$D,"&lt;"&amp;$B12)</f>
        <v>3</v>
      </c>
      <c r="F12">
        <f>COUNTIFS(Data!$F:$F,Bonus!F$1,Data!$D:$D,"&gt;"&amp;$A12,Data!$D:$D,"&lt;"&amp;$B12)</f>
        <v>0</v>
      </c>
      <c r="G12">
        <f t="shared" si="1"/>
        <v>8</v>
      </c>
      <c r="H12" s="13">
        <f t="shared" si="2"/>
        <v>0.625</v>
      </c>
      <c r="I12" s="13">
        <f t="shared" si="3"/>
        <v>0.375</v>
      </c>
      <c r="J12" s="13">
        <f t="shared" si="4"/>
        <v>0</v>
      </c>
    </row>
    <row r="13" spans="1:10" x14ac:dyDescent="0.3">
      <c r="A13">
        <v>45000</v>
      </c>
      <c r="B13">
        <v>49999</v>
      </c>
      <c r="C13" t="s">
        <v>8376</v>
      </c>
      <c r="D13">
        <f>COUNTIFS(Data!$F:$F,Bonus!D$1,Data!$D:$D,"&gt;"&amp;$A13,Data!$D:$D,"&lt;"&amp;$B13)</f>
        <v>3</v>
      </c>
      <c r="E13">
        <f>COUNTIFS(Data!$F:$F,Bonus!E$1,Data!$D:$D,"&gt;"&amp;$A13,Data!$D:$D,"&lt;"&amp;$B13)</f>
        <v>5</v>
      </c>
      <c r="F13">
        <f>COUNTIFS(Data!$F:$F,Bonus!F$1,Data!$D:$D,"&gt;"&amp;$A13,Data!$D:$D,"&lt;"&amp;$B13)</f>
        <v>2</v>
      </c>
      <c r="G13">
        <f t="shared" si="1"/>
        <v>10</v>
      </c>
      <c r="H13" s="13">
        <f t="shared" si="2"/>
        <v>0.3</v>
      </c>
      <c r="I13" s="13">
        <f t="shared" si="3"/>
        <v>0.5</v>
      </c>
      <c r="J13" s="13">
        <f t="shared" si="4"/>
        <v>0.2</v>
      </c>
    </row>
    <row r="14" spans="1:10" x14ac:dyDescent="0.3">
      <c r="B14">
        <v>50000</v>
      </c>
      <c r="C14" t="s">
        <v>8378</v>
      </c>
      <c r="D14">
        <f>COUNTIFS(Data!$F:$F,D$1,Data!$D:$D,"&gt;"&amp;B14)</f>
        <v>55</v>
      </c>
      <c r="E14">
        <f>COUNTIFS(Data!$F:$F,E$1,Data!$D:$D,"&gt;"&amp;C14)</f>
        <v>0</v>
      </c>
      <c r="F14">
        <f>COUNTIFS(Data!$F:$F,F$1,Data!$D:$D,"&gt;"&amp;D14)</f>
        <v>348</v>
      </c>
      <c r="G14">
        <f t="shared" si="1"/>
        <v>403</v>
      </c>
      <c r="H14" s="13">
        <f t="shared" si="2"/>
        <v>0.13647642679900746</v>
      </c>
      <c r="I14" s="13">
        <f t="shared" si="3"/>
        <v>0</v>
      </c>
      <c r="J14" s="13">
        <f t="shared" si="4"/>
        <v>0.8635235732009926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Table 1</vt:lpstr>
      <vt:lpstr>Pivot Table 2</vt:lpstr>
      <vt:lpstr>Pivot Table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jesus.baquiax</cp:lastModifiedBy>
  <dcterms:created xsi:type="dcterms:W3CDTF">2017-04-20T15:17:24Z</dcterms:created>
  <dcterms:modified xsi:type="dcterms:W3CDTF">2019-07-15T19:39:20Z</dcterms:modified>
</cp:coreProperties>
</file>