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endo_health\metric_model\Results\"/>
    </mc:Choice>
  </mc:AlternateContent>
  <xr:revisionPtr revIDLastSave="0" documentId="13_ncr:1_{DB67CD57-3EF5-4343-BF84-CE3092CB0335}" xr6:coauthVersionLast="47" xr6:coauthVersionMax="47" xr10:uidLastSave="{00000000-0000-0000-0000-000000000000}"/>
  <bookViews>
    <workbookView xWindow="-120" yWindow="-120" windowWidth="29040" windowHeight="15840" xr2:uid="{4D131852-BDAB-48D2-B0B4-24C9607E5D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1" l="1"/>
  <c r="R27" i="1"/>
  <c r="R28" i="1"/>
  <c r="P26" i="1"/>
  <c r="P27" i="1"/>
  <c r="P28" i="1"/>
  <c r="N22" i="2"/>
  <c r="N21" i="2"/>
  <c r="N23" i="2" s="1"/>
  <c r="O23" i="2" s="1"/>
  <c r="N20" i="2"/>
  <c r="N19" i="2"/>
  <c r="N14" i="2"/>
  <c r="N15" i="2" s="1"/>
  <c r="O15" i="2" s="1"/>
  <c r="N13" i="2"/>
  <c r="N12" i="2"/>
  <c r="N11" i="2"/>
  <c r="O7" i="2"/>
  <c r="N7" i="2"/>
  <c r="N4" i="2"/>
  <c r="N5" i="2"/>
  <c r="N6" i="2"/>
  <c r="N3" i="2"/>
  <c r="K31" i="2"/>
  <c r="L31" i="2" s="1"/>
  <c r="K30" i="2"/>
  <c r="K29" i="2"/>
  <c r="K28" i="2"/>
  <c r="K27" i="2"/>
  <c r="L7" i="2"/>
  <c r="K7" i="2"/>
  <c r="K4" i="2"/>
  <c r="K5" i="2"/>
  <c r="K6" i="2"/>
  <c r="K3" i="2"/>
  <c r="J46" i="2"/>
  <c r="J47" i="2" s="1"/>
  <c r="J45" i="2"/>
  <c r="J44" i="2"/>
  <c r="J43" i="2"/>
  <c r="J38" i="2"/>
  <c r="J37" i="2"/>
  <c r="J36" i="2"/>
  <c r="J39" i="2" s="1"/>
  <c r="J35" i="2"/>
  <c r="J31" i="2"/>
  <c r="J30" i="2"/>
  <c r="J29" i="2"/>
  <c r="J28" i="2"/>
  <c r="J27" i="2"/>
  <c r="J23" i="2"/>
  <c r="J22" i="2"/>
  <c r="J21" i="2"/>
  <c r="J20" i="2"/>
  <c r="J19" i="2"/>
  <c r="J15" i="2"/>
  <c r="J14" i="2"/>
  <c r="J13" i="2"/>
  <c r="J12" i="2"/>
  <c r="J11" i="2"/>
  <c r="J7" i="2"/>
  <c r="J4" i="2"/>
  <c r="J5" i="2"/>
  <c r="J6" i="2"/>
  <c r="J3" i="2"/>
  <c r="P52" i="1"/>
  <c r="P53" i="1"/>
  <c r="P51" i="1"/>
  <c r="P47" i="1"/>
  <c r="P48" i="1"/>
  <c r="P46" i="1"/>
  <c r="P42" i="1"/>
  <c r="P43" i="1"/>
  <c r="P41" i="1"/>
  <c r="P37" i="1"/>
  <c r="P38" i="1"/>
  <c r="P36" i="1"/>
  <c r="P32" i="1"/>
  <c r="P33" i="1"/>
  <c r="P31" i="1"/>
  <c r="R29" i="1" l="1"/>
  <c r="R52" i="1"/>
  <c r="T52" i="1"/>
  <c r="V52" i="1"/>
  <c r="R53" i="1"/>
  <c r="T53" i="1"/>
  <c r="V53" i="1"/>
  <c r="V51" i="1"/>
  <c r="T51" i="1"/>
  <c r="R51" i="1"/>
  <c r="R47" i="1"/>
  <c r="T47" i="1"/>
  <c r="V47" i="1"/>
  <c r="R48" i="1"/>
  <c r="T48" i="1"/>
  <c r="V48" i="1"/>
  <c r="V46" i="1"/>
  <c r="T46" i="1"/>
  <c r="R46" i="1"/>
  <c r="R42" i="1"/>
  <c r="Y42" i="1" s="1"/>
  <c r="T42" i="1"/>
  <c r="V42" i="1"/>
  <c r="R43" i="1"/>
  <c r="Y43" i="1" s="1"/>
  <c r="T43" i="1"/>
  <c r="V43" i="1"/>
  <c r="V41" i="1"/>
  <c r="T41" i="1"/>
  <c r="R41" i="1"/>
  <c r="R37" i="1"/>
  <c r="AA37" i="1" s="1"/>
  <c r="T37" i="1"/>
  <c r="V37" i="1"/>
  <c r="R38" i="1"/>
  <c r="AA38" i="1" s="1"/>
  <c r="T38" i="1"/>
  <c r="V38" i="1"/>
  <c r="V36" i="1"/>
  <c r="T36" i="1"/>
  <c r="R36" i="1"/>
  <c r="R32" i="1"/>
  <c r="AA32" i="1" s="1"/>
  <c r="T32" i="1"/>
  <c r="V32" i="1"/>
  <c r="R33" i="1"/>
  <c r="AA33" i="1" s="1"/>
  <c r="T33" i="1"/>
  <c r="V33" i="1"/>
  <c r="V31" i="1"/>
  <c r="T31" i="1"/>
  <c r="R31" i="1"/>
  <c r="T27" i="1"/>
  <c r="V27" i="1"/>
  <c r="Z27" i="1" s="1"/>
  <c r="T28" i="1"/>
  <c r="V28" i="1"/>
  <c r="Z28" i="1" s="1"/>
  <c r="V26" i="1"/>
  <c r="Z26" i="1" s="1"/>
  <c r="T26" i="1"/>
  <c r="Y41" i="1" l="1"/>
  <c r="Y44" i="1" s="1"/>
  <c r="R44" i="1"/>
  <c r="AA36" i="1"/>
  <c r="AA39" i="1" s="1"/>
  <c r="R39" i="1"/>
  <c r="AA31" i="1"/>
  <c r="AA34" i="1" s="1"/>
  <c r="R34" i="1"/>
  <c r="R54" i="1"/>
  <c r="R49" i="1"/>
  <c r="Z29" i="1"/>
  <c r="V39" i="1"/>
  <c r="T54" i="1"/>
  <c r="T39" i="1"/>
  <c r="T34" i="1"/>
  <c r="V34" i="1"/>
  <c r="V54" i="1"/>
  <c r="T29" i="1"/>
  <c r="T49" i="1"/>
  <c r="V29" i="1"/>
  <c r="V49" i="1"/>
  <c r="T44" i="1"/>
  <c r="V44" i="1"/>
  <c r="I37" i="1"/>
  <c r="G37" i="1"/>
  <c r="E37" i="1"/>
  <c r="C37" i="1"/>
  <c r="I36" i="1"/>
  <c r="G36" i="1"/>
  <c r="E36" i="1"/>
  <c r="C36" i="1"/>
  <c r="I33" i="1"/>
  <c r="G33" i="1"/>
  <c r="E33" i="1"/>
  <c r="C33" i="1"/>
  <c r="I32" i="1"/>
  <c r="G32" i="1"/>
  <c r="E32" i="1"/>
  <c r="C32" i="1"/>
  <c r="I29" i="1"/>
  <c r="G29" i="1"/>
  <c r="E29" i="1"/>
  <c r="C29" i="1"/>
  <c r="I28" i="1"/>
  <c r="G28" i="1"/>
  <c r="E28" i="1"/>
  <c r="C28" i="1"/>
  <c r="C17" i="1"/>
  <c r="E17" i="1"/>
  <c r="G17" i="1"/>
  <c r="I17" i="1"/>
  <c r="C20" i="1"/>
  <c r="E20" i="1"/>
  <c r="G20" i="1"/>
  <c r="I20" i="1"/>
  <c r="C21" i="1"/>
  <c r="E21" i="1"/>
  <c r="G21" i="1"/>
  <c r="I21" i="1"/>
  <c r="C24" i="1"/>
  <c r="E24" i="1"/>
  <c r="G24" i="1"/>
  <c r="I24" i="1"/>
  <c r="C25" i="1"/>
  <c r="E25" i="1"/>
  <c r="G25" i="1"/>
  <c r="I25" i="1"/>
  <c r="I16" i="1"/>
  <c r="G16" i="1"/>
  <c r="E16" i="1"/>
  <c r="C16" i="1"/>
  <c r="Y45" i="1" l="1"/>
  <c r="Y55" i="1"/>
  <c r="AA44" i="1"/>
  <c r="AA35" i="1"/>
  <c r="AA40" i="1"/>
  <c r="E30" i="1"/>
  <c r="E26" i="1"/>
  <c r="G26" i="1"/>
  <c r="I22" i="1"/>
  <c r="I18" i="1"/>
  <c r="I38" i="1"/>
  <c r="I34" i="1"/>
  <c r="E18" i="1"/>
  <c r="E34" i="1"/>
  <c r="G18" i="1"/>
  <c r="G34" i="1"/>
  <c r="I26" i="1"/>
  <c r="G30" i="1"/>
  <c r="E22" i="1"/>
  <c r="E38" i="1"/>
  <c r="I30" i="1"/>
  <c r="G22" i="1"/>
  <c r="G38" i="1"/>
  <c r="Y26" i="1" l="1"/>
  <c r="AA28" i="1"/>
  <c r="Y28" i="1"/>
  <c r="AA26" i="1"/>
  <c r="AA27" i="1"/>
  <c r="Y27" i="1"/>
  <c r="AA29" i="1" l="1"/>
  <c r="AA30" i="1" s="1"/>
  <c r="Y29" i="1"/>
  <c r="Y40" i="1" s="1"/>
  <c r="Y30" i="1" l="1"/>
</calcChain>
</file>

<file path=xl/sharedStrings.xml><?xml version="1.0" encoding="utf-8"?>
<sst xmlns="http://schemas.openxmlformats.org/spreadsheetml/2006/main" count="301" uniqueCount="22">
  <si>
    <t>Protective</t>
  </si>
  <si>
    <t>Detrimental</t>
  </si>
  <si>
    <t>Average</t>
  </si>
  <si>
    <t>&amp;</t>
  </si>
  <si>
    <t>\\</t>
  </si>
  <si>
    <t>\multicolumn{7}{c}{Men: Dropouts} \\[5pt]</t>
  </si>
  <si>
    <t>\multicolumn{7}{c}{Men: College} \\[5pt]</t>
  </si>
  <si>
    <t>\multicolumn{7}{c}{Women: Dropouts} \\[5pt]</t>
  </si>
  <si>
    <t>\multicolumn{7}{c}{Women: College} \\[5pt]</t>
  </si>
  <si>
    <t>&amp;&amp;</t>
  </si>
  <si>
    <t>-</t>
  </si>
  <si>
    <t>\multicolumn{7}{c}{Women: High-school} \\[5pt]</t>
  </si>
  <si>
    <t>\multicolumn{7}{c}{Men: High-school} \\[5pt]</t>
  </si>
  <si>
    <t>Harmful</t>
  </si>
  <si>
    <t>ans</t>
  </si>
  <si>
    <t>=</t>
  </si>
  <si>
    <t>Edu gradient</t>
  </si>
  <si>
    <t>Gender Gap</t>
  </si>
  <si>
    <t>Gender gap</t>
  </si>
  <si>
    <t>H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</si>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</sst>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2" fontId="0" fillId="0" borderId="0" xfId="0" applyNumberFormat="1"/>
    <xf numFmtId="9" fontId="0" fillId="2" borderId="0" xfId="2" applyFont="1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Good to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Sheet3!$C$3:$C$39</c:f>
              <c:numCache>
                <c:formatCode>General</c:formatCode>
                <c:ptCount val="37"/>
                <c:pt idx="0">
                  <c:v>0.88438594530047798</c:v>
                </c:pt>
                <c:pt idx="1">
                  <c:v>0.87965611374444497</c:v>
                </c:pt>
                <c:pt idx="2">
                  <c:v>0.87478997142508796</c:v>
                </c:pt>
                <c:pt idx="3">
                  <c:v>0.86978549538925098</c:v>
                </c:pt>
                <c:pt idx="4">
                  <c:v>0.86464023359589504</c:v>
                </c:pt>
                <c:pt idx="5">
                  <c:v>0.85935105076045004</c:v>
                </c:pt>
                <c:pt idx="6">
                  <c:v>0.85391377500168697</c:v>
                </c:pt>
                <c:pt idx="7">
                  <c:v>0.84832271887492205</c:v>
                </c:pt>
                <c:pt idx="8">
                  <c:v>0.84257004719413398</c:v>
                </c:pt>
                <c:pt idx="9">
                  <c:v>0.83664496580709702</c:v>
                </c:pt>
                <c:pt idx="10">
                  <c:v>0.83053271122955596</c:v>
                </c:pt>
                <c:pt idx="11">
                  <c:v>0.82421333151697795</c:v>
                </c:pt>
                <c:pt idx="12">
                  <c:v>0.81766026428345595</c:v>
                </c:pt>
                <c:pt idx="13">
                  <c:v>0.81083873832120001</c:v>
                </c:pt>
                <c:pt idx="14">
                  <c:v>0.80370405066399897</c:v>
                </c:pt>
                <c:pt idx="15">
                  <c:v>0.79619980121399503</c:v>
                </c:pt>
                <c:pt idx="16">
                  <c:v>0.78825620256628204</c:v>
                </c:pt>
                <c:pt idx="17">
                  <c:v>0.77978862361196499</c:v>
                </c:pt>
                <c:pt idx="18">
                  <c:v>0.77069657064373398</c:v>
                </c:pt>
                <c:pt idx="19">
                  <c:v>0.76086335453368603</c:v>
                </c:pt>
                <c:pt idx="20">
                  <c:v>0.75015672772029596</c:v>
                </c:pt>
                <c:pt idx="21">
                  <c:v>0.73843078576328802</c:v>
                </c:pt>
                <c:pt idx="22">
                  <c:v>0.72552939789802395</c:v>
                </c:pt>
                <c:pt idx="23">
                  <c:v>0.71129134459906296</c:v>
                </c:pt>
                <c:pt idx="24">
                  <c:v>0.69555719225796897</c:v>
                </c:pt>
                <c:pt idx="25">
                  <c:v>0.67817773567176698</c:v>
                </c:pt>
                <c:pt idx="26">
                  <c:v>0.65902361538079401</c:v>
                </c:pt>
                <c:pt idx="27">
                  <c:v>0.63799550905491298</c:v>
                </c:pt>
                <c:pt idx="28">
                  <c:v>0.61503414635549702</c:v>
                </c:pt>
                <c:pt idx="29">
                  <c:v>0.59012933598450601</c:v>
                </c:pt>
                <c:pt idx="30">
                  <c:v>0.56332723096093196</c:v>
                </c:pt>
                <c:pt idx="31">
                  <c:v>0.53473517780162305</c:v>
                </c:pt>
                <c:pt idx="32">
                  <c:v>0.50452366422462702</c:v>
                </c:pt>
                <c:pt idx="33">
                  <c:v>0.47292506295952802</c:v>
                </c:pt>
                <c:pt idx="34">
                  <c:v>0.44022904433473198</c:v>
                </c:pt>
                <c:pt idx="35">
                  <c:v>0.406774697306097</c:v>
                </c:pt>
                <c:pt idx="36">
                  <c:v>0.372939575050869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4572-AD53-5F83B3D6670E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Sheet3!$D$3:$D$39</c:f>
              <c:numCache>
                <c:formatCode>General</c:formatCode>
                <c:ptCount val="37"/>
                <c:pt idx="0">
                  <c:v>0.82333782608086203</c:v>
                </c:pt>
                <c:pt idx="1">
                  <c:v>0.81798543446142602</c:v>
                </c:pt>
                <c:pt idx="2">
                  <c:v>0.81248881443228504</c:v>
                </c:pt>
                <c:pt idx="3">
                  <c:v>0.80683576036295701</c:v>
                </c:pt>
                <c:pt idx="4">
                  <c:v>0.80101162171125795</c:v>
                </c:pt>
                <c:pt idx="5">
                  <c:v>0.79499898115832102</c:v>
                </c:pt>
                <c:pt idx="6">
                  <c:v>0.78877733674888195</c:v>
                </c:pt>
                <c:pt idx="7">
                  <c:v>0.78232280120254505</c:v>
                </c:pt>
                <c:pt idx="8">
                  <c:v>0.77560783464924499</c:v>
                </c:pt>
                <c:pt idx="9">
                  <c:v>0.76860103042204997</c:v>
                </c:pt>
                <c:pt idx="10">
                  <c:v>0.76126697703461199</c:v>
                </c:pt>
                <c:pt idx="11">
                  <c:v>0.75356622273558005</c:v>
                </c:pt>
                <c:pt idx="12">
                  <c:v>0.74545537154283503</c:v>
                </c:pt>
                <c:pt idx="13">
                  <c:v>0.73688734073412199</c:v>
                </c:pt>
                <c:pt idx="14">
                  <c:v>0.72781180864651296</c:v>
                </c:pt>
                <c:pt idx="15">
                  <c:v>0.71817587760621504</c:v>
                </c:pt>
                <c:pt idx="16">
                  <c:v>0.70792496938140004</c:v>
                </c:pt>
                <c:pt idx="17">
                  <c:v>0.697003959621043</c:v>
                </c:pt>
                <c:pt idx="18">
                  <c:v>0.68535854372803895</c:v>
                </c:pt>
                <c:pt idx="19">
                  <c:v>0.67293681049777698</c:v>
                </c:pt>
                <c:pt idx="20">
                  <c:v>0.65969098311674101</c:v>
                </c:pt>
                <c:pt idx="21">
                  <c:v>0.64557927155151895</c:v>
                </c:pt>
                <c:pt idx="22">
                  <c:v>0.63056776777817103</c:v>
                </c:pt>
                <c:pt idx="23">
                  <c:v>0.614632307199103</c:v>
                </c:pt>
                <c:pt idx="24">
                  <c:v>0.59776021684278702</c:v>
                </c:pt>
                <c:pt idx="25">
                  <c:v>0.57995187360176903</c:v>
                </c:pt>
                <c:pt idx="26">
                  <c:v>0.56122200306917303</c:v>
                </c:pt>
                <c:pt idx="27">
                  <c:v>0.54160066006816499</c:v>
                </c:pt>
                <c:pt idx="28">
                  <c:v>0.52113384401875995</c:v>
                </c:pt>
                <c:pt idx="29">
                  <c:v>0.49988371427489298</c:v>
                </c:pt>
                <c:pt idx="30">
                  <c:v>0.47792838146352601</c:v>
                </c:pt>
                <c:pt idx="31">
                  <c:v>0.45536126045528302</c:v>
                </c:pt>
                <c:pt idx="32">
                  <c:v>0.43228997953793502</c:v>
                </c:pt>
                <c:pt idx="33">
                  <c:v>0.40883484993188901</c:v>
                </c:pt>
                <c:pt idx="34">
                  <c:v>0.38512691146448702</c:v>
                </c:pt>
                <c:pt idx="35">
                  <c:v>0.36130558514970301</c:v>
                </c:pt>
                <c:pt idx="36">
                  <c:v>0.33751598190104798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6-4572-AD53-5F83B3D667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Sheet3!$F$3:$F$39</c:f>
              <c:numCache>
                <c:formatCode>General</c:formatCode>
                <c:ptCount val="37"/>
                <c:pt idx="0">
                  <c:v>0.99236491213732603</c:v>
                </c:pt>
                <c:pt idx="1">
                  <c:v>0.99129781289955099</c:v>
                </c:pt>
                <c:pt idx="2">
                  <c:v>0.99010152598909795</c:v>
                </c:pt>
                <c:pt idx="3">
                  <c:v>0.98876311292850105</c:v>
                </c:pt>
                <c:pt idx="4">
                  <c:v>0.98726854672489595</c:v>
                </c:pt>
                <c:pt idx="5">
                  <c:v>0.98560256209517305</c:v>
                </c:pt>
                <c:pt idx="6">
                  <c:v>0.983748449433546</c:v>
                </c:pt>
                <c:pt idx="7">
                  <c:v>0.98168777314862099</c:v>
                </c:pt>
                <c:pt idx="8">
                  <c:v>0.97939999111432796</c:v>
                </c:pt>
                <c:pt idx="9">
                  <c:v>0.97686194812128202</c:v>
                </c:pt>
                <c:pt idx="10">
                  <c:v>0.974047213029123</c:v>
                </c:pt>
                <c:pt idx="11">
                  <c:v>0.97092522815527704</c:v>
                </c:pt>
                <c:pt idx="12">
                  <c:v>0.96746024256437402</c:v>
                </c:pt>
                <c:pt idx="13">
                  <c:v>0.96361001142880198</c:v>
                </c:pt>
                <c:pt idx="14">
                  <c:v>0.95932426471427801</c:v>
                </c:pt>
                <c:pt idx="15">
                  <c:v>0.95454298209138799</c:v>
                </c:pt>
                <c:pt idx="16">
                  <c:v>0.94919455631652905</c:v>
                </c:pt>
                <c:pt idx="17">
                  <c:v>0.94319397944542305</c:v>
                </c:pt>
                <c:pt idx="18">
                  <c:v>0.93644123637669796</c:v>
                </c:pt>
                <c:pt idx="19">
                  <c:v>0.92882012800005098</c:v>
                </c:pt>
                <c:pt idx="20">
                  <c:v>0.92019776358146499</c:v>
                </c:pt>
                <c:pt idx="21">
                  <c:v>0.91042495718202499</c:v>
                </c:pt>
                <c:pt idx="22">
                  <c:v>0.89933774191474802</c:v>
                </c:pt>
                <c:pt idx="23">
                  <c:v>0.88676018952659497</c:v>
                </c:pt>
                <c:pt idx="24">
                  <c:v>0.87250869918458696</c:v>
                </c:pt>
                <c:pt idx="25">
                  <c:v>0.85639789462898597</c:v>
                </c:pt>
                <c:pt idx="26">
                  <c:v>0.83824822243761599</c:v>
                </c:pt>
                <c:pt idx="27">
                  <c:v>0.81789524325857199</c:v>
                </c:pt>
                <c:pt idx="28">
                  <c:v>0.79520042322644202</c:v>
                </c:pt>
                <c:pt idx="29">
                  <c:v>0.770062960227613</c:v>
                </c:pt>
                <c:pt idx="30">
                  <c:v>0.74243185704595405</c:v>
                </c:pt>
                <c:pt idx="31">
                  <c:v>0.71231716069010098</c:v>
                </c:pt>
                <c:pt idx="32">
                  <c:v>0.67979912431283196</c:v>
                </c:pt>
                <c:pt idx="33">
                  <c:v>0.64503409597330197</c:v>
                </c:pt>
                <c:pt idx="34">
                  <c:v>0.60825621985600398</c:v>
                </c:pt>
                <c:pt idx="35">
                  <c:v>0.56977449649731204</c:v>
                </c:pt>
                <c:pt idx="36">
                  <c:v>0.52996527322523401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6-4572-AD53-5F83B3D6670E}"/>
            </c:ext>
          </c:extLst>
        </c:ser>
        <c:ser>
          <c:idx val="3"/>
          <c:order val="3"/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Sheet3!$G$3:$G$39</c:f>
              <c:numCache>
                <c:formatCode>General</c:formatCode>
                <c:ptCount val="37"/>
                <c:pt idx="0">
                  <c:v>0.972673001913549</c:v>
                </c:pt>
                <c:pt idx="1">
                  <c:v>0.97009669723345104</c:v>
                </c:pt>
                <c:pt idx="2">
                  <c:v>0.96730629125162304</c:v>
                </c:pt>
                <c:pt idx="3">
                  <c:v>0.96428381840071797</c:v>
                </c:pt>
                <c:pt idx="4">
                  <c:v>0.96100900613564899</c:v>
                </c:pt>
                <c:pt idx="5">
                  <c:v>0.95745884964135897</c:v>
                </c:pt>
                <c:pt idx="6">
                  <c:v>0.953607137955229</c:v>
                </c:pt>
                <c:pt idx="7">
                  <c:v>0.94942394312089196</c:v>
                </c:pt>
                <c:pt idx="8">
                  <c:v>0.94487509130533798</c:v>
                </c:pt>
                <c:pt idx="9">
                  <c:v>0.93992164247031196</c:v>
                </c:pt>
                <c:pt idx="10">
                  <c:v>0.93451941225459501</c:v>
                </c:pt>
                <c:pt idx="11">
                  <c:v>0.92861857521669899</c:v>
                </c:pt>
                <c:pt idx="12">
                  <c:v>0.92216339175283002</c:v>
                </c:pt>
                <c:pt idx="13">
                  <c:v>0.91509210157381904</c:v>
                </c:pt>
                <c:pt idx="14">
                  <c:v>0.90733702496764301</c:v>
                </c:pt>
                <c:pt idx="15">
                  <c:v>0.89882491014113197</c:v>
                </c:pt>
                <c:pt idx="16">
                  <c:v>0.88947756193111205</c:v>
                </c:pt>
                <c:pt idx="17">
                  <c:v>0.87921278501177702</c:v>
                </c:pt>
                <c:pt idx="18">
                  <c:v>0.86794567338977802</c:v>
                </c:pt>
                <c:pt idx="19">
                  <c:v>0.85559027607237303</c:v>
                </c:pt>
                <c:pt idx="20">
                  <c:v>0.842061663484721</c:v>
                </c:pt>
                <c:pt idx="21">
                  <c:v>0.82727840678334497</c:v>
                </c:pt>
                <c:pt idx="22">
                  <c:v>0.81116545919954597</c:v>
                </c:pt>
                <c:pt idx="23">
                  <c:v>0.79365739321750695</c:v>
                </c:pt>
                <c:pt idx="24">
                  <c:v>0.77470190111847903</c:v>
                </c:pt>
                <c:pt idx="25">
                  <c:v>0.75426341439443001</c:v>
                </c:pt>
                <c:pt idx="26">
                  <c:v>0.73232664837996198</c:v>
                </c:pt>
                <c:pt idx="27">
                  <c:v>0.70889984261764905</c:v>
                </c:pt>
                <c:pt idx="28">
                  <c:v>0.68401745464956498</c:v>
                </c:pt>
                <c:pt idx="29">
                  <c:v>0.65774208120073696</c:v>
                </c:pt>
                <c:pt idx="30">
                  <c:v>0.63016542635748096</c:v>
                </c:pt>
                <c:pt idx="31">
                  <c:v>0.601408205064207</c:v>
                </c:pt>
                <c:pt idx="32">
                  <c:v>0.57161895041579802</c:v>
                </c:pt>
                <c:pt idx="33">
                  <c:v>0.54097177070269298</c:v>
                </c:pt>
                <c:pt idx="34">
                  <c:v>0.50966316425560998</c:v>
                </c:pt>
                <c:pt idx="35">
                  <c:v>0.47790803907710699</c:v>
                </c:pt>
                <c:pt idx="36">
                  <c:v>0.44593509932220998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6-4572-AD53-5F83B3D6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93224"/>
        <c:axId val="690296176"/>
      </c:lineChart>
      <c:catAx>
        <c:axId val="6902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6176"/>
        <c:crosses val="autoZero"/>
        <c:auto val="1"/>
        <c:lblAlgn val="ctr"/>
        <c:lblOffset val="100"/>
        <c:noMultiLvlLbl val="0"/>
      </c:catAx>
      <c:valAx>
        <c:axId val="690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185737</xdr:rowOff>
    </xdr:from>
    <xdr:to>
      <xdr:col>15</xdr:col>
      <xdr:colOff>476250</xdr:colOff>
      <xdr:row>23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39437-F659-46C0-B33E-6E9C7958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psrv1" TargetMode="External"/><Relationship Id="rId13" Type="http://schemas.openxmlformats.org/officeDocument/2006/relationships/hyperlink" Target="file:///\\vspsrv1" TargetMode="External"/><Relationship Id="rId18" Type="http://schemas.openxmlformats.org/officeDocument/2006/relationships/hyperlink" Target="file:///\\vspsrv1" TargetMode="External"/><Relationship Id="rId26" Type="http://schemas.openxmlformats.org/officeDocument/2006/relationships/hyperlink" Target="file:///\\vspsrv1" TargetMode="External"/><Relationship Id="rId39" Type="http://schemas.openxmlformats.org/officeDocument/2006/relationships/hyperlink" Target="file:///\\vspsrv1" TargetMode="External"/><Relationship Id="rId3" Type="http://schemas.openxmlformats.org/officeDocument/2006/relationships/hyperlink" Target="file:///\\vspsrv1" TargetMode="External"/><Relationship Id="rId21" Type="http://schemas.openxmlformats.org/officeDocument/2006/relationships/hyperlink" Target="file:///\\vspsrv1" TargetMode="External"/><Relationship Id="rId34" Type="http://schemas.openxmlformats.org/officeDocument/2006/relationships/hyperlink" Target="file:///\\vspsrv1" TargetMode="External"/><Relationship Id="rId42" Type="http://schemas.openxmlformats.org/officeDocument/2006/relationships/hyperlink" Target="file:///\\vspsrv1" TargetMode="External"/><Relationship Id="rId7" Type="http://schemas.openxmlformats.org/officeDocument/2006/relationships/hyperlink" Target="file:///\\vspsrv1" TargetMode="External"/><Relationship Id="rId12" Type="http://schemas.openxmlformats.org/officeDocument/2006/relationships/hyperlink" Target="file:///\\vspsrv1" TargetMode="External"/><Relationship Id="rId17" Type="http://schemas.openxmlformats.org/officeDocument/2006/relationships/hyperlink" Target="file:///\\vspsrv1" TargetMode="External"/><Relationship Id="rId25" Type="http://schemas.openxmlformats.org/officeDocument/2006/relationships/hyperlink" Target="file:///\\vspsrv1" TargetMode="External"/><Relationship Id="rId33" Type="http://schemas.openxmlformats.org/officeDocument/2006/relationships/hyperlink" Target="file:///\\vspsrv1" TargetMode="External"/><Relationship Id="rId38" Type="http://schemas.openxmlformats.org/officeDocument/2006/relationships/hyperlink" Target="file:///\\vspsrv1" TargetMode="External"/><Relationship Id="rId2" Type="http://schemas.openxmlformats.org/officeDocument/2006/relationships/hyperlink" Target="file:///\\vspsrv1" TargetMode="External"/><Relationship Id="rId16" Type="http://schemas.openxmlformats.org/officeDocument/2006/relationships/hyperlink" Target="file:///\\vspsrv1" TargetMode="External"/><Relationship Id="rId20" Type="http://schemas.openxmlformats.org/officeDocument/2006/relationships/hyperlink" Target="file:///\\vspsrv1" TargetMode="External"/><Relationship Id="rId29" Type="http://schemas.openxmlformats.org/officeDocument/2006/relationships/hyperlink" Target="file:///\\vspsrv1" TargetMode="External"/><Relationship Id="rId41" Type="http://schemas.openxmlformats.org/officeDocument/2006/relationships/hyperlink" Target="file:///\\vspsrv1" TargetMode="External"/><Relationship Id="rId1" Type="http://schemas.openxmlformats.org/officeDocument/2006/relationships/hyperlink" Target="file:///\\vspsrv1" TargetMode="External"/><Relationship Id="rId6" Type="http://schemas.openxmlformats.org/officeDocument/2006/relationships/hyperlink" Target="file:///\\vspsrv1" TargetMode="External"/><Relationship Id="rId11" Type="http://schemas.openxmlformats.org/officeDocument/2006/relationships/hyperlink" Target="file:///\\vspsrv1" TargetMode="External"/><Relationship Id="rId24" Type="http://schemas.openxmlformats.org/officeDocument/2006/relationships/hyperlink" Target="file:///\\vspsrv1" TargetMode="External"/><Relationship Id="rId32" Type="http://schemas.openxmlformats.org/officeDocument/2006/relationships/hyperlink" Target="file:///\\vspsrv1" TargetMode="External"/><Relationship Id="rId37" Type="http://schemas.openxmlformats.org/officeDocument/2006/relationships/hyperlink" Target="file:///\\vspsrv1" TargetMode="External"/><Relationship Id="rId40" Type="http://schemas.openxmlformats.org/officeDocument/2006/relationships/hyperlink" Target="file:///\\vspsrv1" TargetMode="External"/><Relationship Id="rId5" Type="http://schemas.openxmlformats.org/officeDocument/2006/relationships/hyperlink" Target="file:///\\vspsrv1" TargetMode="External"/><Relationship Id="rId15" Type="http://schemas.openxmlformats.org/officeDocument/2006/relationships/hyperlink" Target="file:///\\vspsrv1" TargetMode="External"/><Relationship Id="rId23" Type="http://schemas.openxmlformats.org/officeDocument/2006/relationships/hyperlink" Target="file:///\\vspsrv1" TargetMode="External"/><Relationship Id="rId28" Type="http://schemas.openxmlformats.org/officeDocument/2006/relationships/hyperlink" Target="file:///\\vspsrv1" TargetMode="External"/><Relationship Id="rId36" Type="http://schemas.openxmlformats.org/officeDocument/2006/relationships/hyperlink" Target="file:///\\vspsrv1" TargetMode="External"/><Relationship Id="rId10" Type="http://schemas.openxmlformats.org/officeDocument/2006/relationships/hyperlink" Target="file:///\\vspsrv1" TargetMode="External"/><Relationship Id="rId19" Type="http://schemas.openxmlformats.org/officeDocument/2006/relationships/hyperlink" Target="file:///\\vspsrv1" TargetMode="External"/><Relationship Id="rId31" Type="http://schemas.openxmlformats.org/officeDocument/2006/relationships/hyperlink" Target="file:///\\vspsrv1" TargetMode="External"/><Relationship Id="rId4" Type="http://schemas.openxmlformats.org/officeDocument/2006/relationships/hyperlink" Target="file:///\\vspsrv1" TargetMode="External"/><Relationship Id="rId9" Type="http://schemas.openxmlformats.org/officeDocument/2006/relationships/hyperlink" Target="file:///\\vspsrv1" TargetMode="External"/><Relationship Id="rId14" Type="http://schemas.openxmlformats.org/officeDocument/2006/relationships/hyperlink" Target="file:///\\vspsrv1" TargetMode="External"/><Relationship Id="rId22" Type="http://schemas.openxmlformats.org/officeDocument/2006/relationships/hyperlink" Target="file:///\\vspsrv1" TargetMode="External"/><Relationship Id="rId27" Type="http://schemas.openxmlformats.org/officeDocument/2006/relationships/hyperlink" Target="file:///\\vspsrv1" TargetMode="External"/><Relationship Id="rId30" Type="http://schemas.openxmlformats.org/officeDocument/2006/relationships/hyperlink" Target="file:///\\vspsrv1" TargetMode="External"/><Relationship Id="rId35" Type="http://schemas.openxmlformats.org/officeDocument/2006/relationships/hyperlink" Target="file:///\\vspsrv1" TargetMode="External"/><Relationship Id="rId4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FCA-C7DF-4136-98BB-2504A28BB96C}">
  <dimension ref="A2:AA79"/>
  <sheetViews>
    <sheetView tabSelected="1" topLeftCell="B22" workbookViewId="0">
      <selection activeCell="Q40" sqref="Q40"/>
    </sheetView>
  </sheetViews>
  <sheetFormatPr defaultRowHeight="15" x14ac:dyDescent="0.25"/>
  <cols>
    <col min="14" max="14" width="22.7109375" customWidth="1"/>
    <col min="17" max="17" width="12" bestFit="1" customWidth="1"/>
  </cols>
  <sheetData>
    <row r="2" spans="1:22" x14ac:dyDescent="0.25">
      <c r="A2">
        <v>58.622799999999998</v>
      </c>
      <c r="B2">
        <v>19.319400000000002</v>
      </c>
      <c r="C2">
        <v>9.9515999999999991</v>
      </c>
      <c r="D2">
        <v>9.3678000000000008</v>
      </c>
      <c r="M2">
        <v>1</v>
      </c>
      <c r="N2">
        <v>0.323226862637365</v>
      </c>
      <c r="O2">
        <v>26.002990164835101</v>
      </c>
      <c r="P2">
        <v>16.778481153846101</v>
      </c>
      <c r="Q2">
        <v>9.2245078571429104</v>
      </c>
      <c r="S2">
        <v>0.3175</v>
      </c>
      <c r="T2">
        <v>49.2074</v>
      </c>
      <c r="U2">
        <v>34.167999999999999</v>
      </c>
      <c r="V2">
        <v>15.039400000000001</v>
      </c>
    </row>
    <row r="3" spans="1:22" x14ac:dyDescent="0.25">
      <c r="A3">
        <v>41.377200000000002</v>
      </c>
      <c r="B3">
        <v>25.059899999999999</v>
      </c>
      <c r="C3">
        <v>14.100199999999999</v>
      </c>
      <c r="D3">
        <v>10.9596</v>
      </c>
      <c r="N3">
        <v>0.27198552747252702</v>
      </c>
      <c r="O3">
        <v>27.6364087362637</v>
      </c>
      <c r="P3">
        <v>15.753626978022</v>
      </c>
      <c r="Q3">
        <v>11.882786538461501</v>
      </c>
      <c r="S3">
        <v>0.35909999999999997</v>
      </c>
      <c r="T3">
        <v>48.141300000000001</v>
      </c>
      <c r="U3">
        <v>34.216700000000003</v>
      </c>
      <c r="V3">
        <v>13.9246</v>
      </c>
    </row>
    <row r="4" spans="1:22" x14ac:dyDescent="0.25">
      <c r="A4">
        <v>53.551499999999997</v>
      </c>
      <c r="B4">
        <v>22.121300000000002</v>
      </c>
      <c r="C4">
        <v>16.381799999999998</v>
      </c>
      <c r="D4">
        <v>5.7394999999999996</v>
      </c>
      <c r="N4">
        <v>0.40484999450549503</v>
      </c>
      <c r="O4">
        <v>19.4361175274726</v>
      </c>
      <c r="P4">
        <v>10.355864450549401</v>
      </c>
      <c r="Q4">
        <v>9.08025785714287</v>
      </c>
      <c r="S4">
        <v>0.32329999999999998</v>
      </c>
      <c r="T4">
        <v>38.2896</v>
      </c>
      <c r="U4">
        <v>24.471699999999998</v>
      </c>
      <c r="V4">
        <v>13.8179</v>
      </c>
    </row>
    <row r="5" spans="1:22" x14ac:dyDescent="0.25">
      <c r="A5">
        <v>46.448500000000003</v>
      </c>
      <c r="B5">
        <v>28.677800000000001</v>
      </c>
      <c r="C5">
        <v>22.7698</v>
      </c>
      <c r="D5">
        <v>5.9078999999999997</v>
      </c>
      <c r="M5">
        <v>2</v>
      </c>
      <c r="N5">
        <v>0.44867259340660098</v>
      </c>
      <c r="O5">
        <v>29.751482252747401</v>
      </c>
      <c r="P5">
        <v>24.736379560439602</v>
      </c>
      <c r="Q5">
        <v>5.0150987362637398</v>
      </c>
      <c r="S5">
        <v>0.40229999999999999</v>
      </c>
      <c r="T5">
        <v>54.549700000000001</v>
      </c>
      <c r="U5">
        <v>50.585999999999999</v>
      </c>
      <c r="V5">
        <v>3.9636</v>
      </c>
    </row>
    <row r="6" spans="1:22" x14ac:dyDescent="0.25">
      <c r="A6">
        <v>38.905200000000001</v>
      </c>
      <c r="B6">
        <v>25.790099999999999</v>
      </c>
      <c r="C6">
        <v>21.7774</v>
      </c>
      <c r="D6">
        <v>4.0126999999999997</v>
      </c>
      <c r="N6">
        <v>0.32684497802198398</v>
      </c>
      <c r="O6">
        <v>29.236308626373699</v>
      </c>
      <c r="P6">
        <v>21.448840384615501</v>
      </c>
      <c r="Q6">
        <v>7.7874637362636996</v>
      </c>
      <c r="S6">
        <v>0.33679999999999999</v>
      </c>
      <c r="T6">
        <v>52.172600000000003</v>
      </c>
      <c r="U6">
        <v>48.761200000000002</v>
      </c>
      <c r="V6">
        <v>3.4114</v>
      </c>
    </row>
    <row r="7" spans="1:22" x14ac:dyDescent="0.25">
      <c r="A7">
        <v>61.094799999999999</v>
      </c>
      <c r="B7">
        <v>31.878699999999998</v>
      </c>
      <c r="C7">
        <v>28.506</v>
      </c>
      <c r="D7">
        <v>3.3725999999999998</v>
      </c>
      <c r="N7">
        <v>0.22450110989011199</v>
      </c>
      <c r="O7">
        <v>22.399367692307798</v>
      </c>
      <c r="P7">
        <v>15.5382328021978</v>
      </c>
      <c r="Q7">
        <v>6.8611341208791199</v>
      </c>
      <c r="S7">
        <v>0.26090000000000002</v>
      </c>
      <c r="T7">
        <v>43.298200000000001</v>
      </c>
      <c r="U7">
        <v>38.500999999999998</v>
      </c>
      <c r="V7">
        <v>4.7972999999999999</v>
      </c>
    </row>
    <row r="8" spans="1:22" x14ac:dyDescent="0.25">
      <c r="A8">
        <v>47.805999999999997</v>
      </c>
      <c r="B8">
        <v>22.203499999999998</v>
      </c>
      <c r="C8">
        <v>10.651400000000001</v>
      </c>
      <c r="D8">
        <v>11.552</v>
      </c>
      <c r="M8">
        <v>3</v>
      </c>
      <c r="N8">
        <v>0.62699996703296901</v>
      </c>
      <c r="O8">
        <v>33.965528626373398</v>
      </c>
      <c r="P8">
        <v>30.7062124175824</v>
      </c>
      <c r="Q8">
        <v>3.25932598901099</v>
      </c>
      <c r="S8">
        <v>0.51880000000000004</v>
      </c>
      <c r="T8">
        <v>58.150500000000001</v>
      </c>
      <c r="U8">
        <v>56.375599999999999</v>
      </c>
      <c r="V8">
        <v>1.7748999999999999</v>
      </c>
    </row>
    <row r="9" spans="1:22" x14ac:dyDescent="0.25">
      <c r="A9">
        <v>52.194000000000003</v>
      </c>
      <c r="B9">
        <v>27.998799999999999</v>
      </c>
      <c r="C9">
        <v>14.7494</v>
      </c>
      <c r="D9">
        <v>13.2494</v>
      </c>
      <c r="N9">
        <v>0.301572384615379</v>
      </c>
      <c r="O9">
        <v>32.944446043955999</v>
      </c>
      <c r="P9">
        <v>27.252266208790999</v>
      </c>
      <c r="Q9">
        <v>5.69218653846153</v>
      </c>
      <c r="S9">
        <v>0.31509999999999999</v>
      </c>
      <c r="T9">
        <v>54.444299999999998</v>
      </c>
      <c r="U9">
        <v>52.740400000000001</v>
      </c>
      <c r="V9">
        <v>1.7039</v>
      </c>
    </row>
    <row r="10" spans="1:22" x14ac:dyDescent="0.25">
      <c r="A10">
        <v>42.770400000000002</v>
      </c>
      <c r="B10">
        <v>24.973400000000002</v>
      </c>
      <c r="C10">
        <v>17.824200000000001</v>
      </c>
      <c r="D10">
        <v>7.1492000000000004</v>
      </c>
      <c r="N10">
        <v>7.1451214285713993E-2</v>
      </c>
      <c r="O10">
        <v>24.337922747252801</v>
      </c>
      <c r="P10">
        <v>19.432082967033001</v>
      </c>
      <c r="Q10">
        <v>4.9058423626373999</v>
      </c>
      <c r="S10">
        <v>0.1661</v>
      </c>
      <c r="T10">
        <v>44.556100000000001</v>
      </c>
      <c r="U10">
        <v>41.113599999999998</v>
      </c>
      <c r="V10">
        <v>3.4424999999999999</v>
      </c>
    </row>
    <row r="11" spans="1:22" x14ac:dyDescent="0.25">
      <c r="A11">
        <v>57.229599999999998</v>
      </c>
      <c r="B11">
        <v>31.563700000000001</v>
      </c>
      <c r="C11">
        <v>24.641999999999999</v>
      </c>
      <c r="D11">
        <v>6.9217000000000004</v>
      </c>
      <c r="M11">
        <v>4</v>
      </c>
      <c r="N11">
        <v>0.27031317582417402</v>
      </c>
      <c r="O11">
        <v>28.955930494505498</v>
      </c>
      <c r="P11">
        <v>16.773797637362598</v>
      </c>
      <c r="Q11">
        <v>12.1821318131868</v>
      </c>
    </row>
    <row r="12" spans="1:22" x14ac:dyDescent="0.25">
      <c r="A12">
        <v>34.584299999999999</v>
      </c>
      <c r="B12">
        <v>28.7806</v>
      </c>
      <c r="C12">
        <v>23.964099999999998</v>
      </c>
      <c r="D12">
        <v>4.8164999999999996</v>
      </c>
      <c r="N12">
        <v>0.39464753296703298</v>
      </c>
      <c r="O12">
        <v>28.043124450549399</v>
      </c>
      <c r="P12">
        <v>12.714831263736199</v>
      </c>
      <c r="Q12">
        <v>15.328297362637301</v>
      </c>
    </row>
    <row r="13" spans="1:22" x14ac:dyDescent="0.25">
      <c r="A13">
        <v>65.415700000000001</v>
      </c>
      <c r="B13">
        <v>34.4328</v>
      </c>
      <c r="C13">
        <v>30.309899999999999</v>
      </c>
      <c r="D13">
        <v>4.1228999999999996</v>
      </c>
      <c r="N13">
        <v>0.33510326923077199</v>
      </c>
      <c r="O13">
        <v>21.915619890109799</v>
      </c>
      <c r="P13">
        <v>10.4639478571429</v>
      </c>
      <c r="Q13">
        <v>11.451673351648299</v>
      </c>
    </row>
    <row r="14" spans="1:22" x14ac:dyDescent="0.25">
      <c r="M14">
        <v>5</v>
      </c>
      <c r="N14">
        <v>0.46675918681319101</v>
      </c>
      <c r="O14">
        <v>33.428822307692201</v>
      </c>
      <c r="P14">
        <v>27.794090769230898</v>
      </c>
      <c r="Q14">
        <v>5.6347332417582203</v>
      </c>
    </row>
    <row r="15" spans="1:22" x14ac:dyDescent="0.25">
      <c r="A15" t="s">
        <v>5</v>
      </c>
      <c r="N15">
        <v>0.36368862087911302</v>
      </c>
      <c r="O15">
        <v>31.9083990109892</v>
      </c>
      <c r="P15">
        <v>22.670901153846199</v>
      </c>
      <c r="Q15">
        <v>9.2374968681318901</v>
      </c>
    </row>
    <row r="16" spans="1:22" x14ac:dyDescent="0.25">
      <c r="A16" t="s">
        <v>1</v>
      </c>
      <c r="B16" t="s">
        <v>3</v>
      </c>
      <c r="C16" s="2">
        <f>A2</f>
        <v>58.622799999999998</v>
      </c>
      <c r="D16" t="s">
        <v>3</v>
      </c>
      <c r="E16" s="2">
        <f>B2</f>
        <v>19.319400000000002</v>
      </c>
      <c r="F16" t="s">
        <v>9</v>
      </c>
      <c r="G16" s="2">
        <f>C2</f>
        <v>9.9515999999999991</v>
      </c>
      <c r="H16" t="s">
        <v>9</v>
      </c>
      <c r="I16" s="2">
        <f>D2</f>
        <v>9.3678000000000008</v>
      </c>
      <c r="J16" s="3" t="s">
        <v>4</v>
      </c>
      <c r="M16" s="1"/>
      <c r="N16">
        <v>0.169529675824177</v>
      </c>
      <c r="O16">
        <v>24.977691648351598</v>
      </c>
      <c r="P16">
        <v>17.0396151098902</v>
      </c>
      <c r="Q16">
        <v>7.9380695054945498</v>
      </c>
    </row>
    <row r="17" spans="1:27" x14ac:dyDescent="0.25">
      <c r="A17" s="1" t="s">
        <v>0</v>
      </c>
      <c r="B17" t="s">
        <v>3</v>
      </c>
      <c r="C17" s="2">
        <f>A3</f>
        <v>41.377200000000002</v>
      </c>
      <c r="D17" t="s">
        <v>3</v>
      </c>
      <c r="E17" s="2">
        <f>B3</f>
        <v>25.059899999999999</v>
      </c>
      <c r="F17" t="s">
        <v>9</v>
      </c>
      <c r="G17" s="2">
        <f>C3</f>
        <v>14.100199999999999</v>
      </c>
      <c r="H17" t="s">
        <v>9</v>
      </c>
      <c r="I17" s="2">
        <f>D3</f>
        <v>10.9596</v>
      </c>
      <c r="J17" s="3" t="s">
        <v>4</v>
      </c>
      <c r="M17">
        <v>6</v>
      </c>
      <c r="N17">
        <v>0.64865398901099303</v>
      </c>
      <c r="O17">
        <v>35.759991428571503</v>
      </c>
      <c r="P17">
        <v>31.8261112087913</v>
      </c>
      <c r="Q17">
        <v>3.93388038461539</v>
      </c>
    </row>
    <row r="18" spans="1:27" x14ac:dyDescent="0.25">
      <c r="A18" t="s">
        <v>2</v>
      </c>
      <c r="B18" t="s">
        <v>3</v>
      </c>
      <c r="C18" s="2" t="s">
        <v>10</v>
      </c>
      <c r="D18" t="s">
        <v>3</v>
      </c>
      <c r="E18" s="2">
        <f>E16*$C16/100+E17*$C17/100</f>
        <v>21.694658166000004</v>
      </c>
      <c r="F18" t="s">
        <v>9</v>
      </c>
      <c r="G18" s="2">
        <f>G16*$C16/100+G17*$C17/100</f>
        <v>11.668174519199999</v>
      </c>
      <c r="H18" t="s">
        <v>9</v>
      </c>
      <c r="I18" s="2">
        <f>I16*$C16/100+I17*$C17/100</f>
        <v>10.0264422696</v>
      </c>
      <c r="J18" s="3" t="s">
        <v>4</v>
      </c>
      <c r="N18">
        <v>0.29723368681318402</v>
      </c>
      <c r="O18">
        <v>34.6640401648351</v>
      </c>
      <c r="P18">
        <v>28.071757967033001</v>
      </c>
      <c r="Q18">
        <v>6.5922832967032896</v>
      </c>
    </row>
    <row r="19" spans="1:27" x14ac:dyDescent="0.25">
      <c r="A19" t="s">
        <v>12</v>
      </c>
      <c r="C19" s="2"/>
      <c r="E19" s="2"/>
      <c r="G19" s="2"/>
      <c r="I19" s="2"/>
      <c r="J19" s="3"/>
      <c r="N19">
        <v>5.4141565934066202E-2</v>
      </c>
      <c r="O19">
        <v>28.411639999999998</v>
      </c>
      <c r="P19">
        <v>20.877174230769199</v>
      </c>
      <c r="Q19">
        <v>7.5344614835164601</v>
      </c>
    </row>
    <row r="20" spans="1:27" x14ac:dyDescent="0.25">
      <c r="A20" t="s">
        <v>1</v>
      </c>
      <c r="B20" t="s">
        <v>3</v>
      </c>
      <c r="C20" s="2">
        <f>A4</f>
        <v>53.551499999999997</v>
      </c>
      <c r="D20" t="s">
        <v>3</v>
      </c>
      <c r="E20" s="2">
        <f>B4</f>
        <v>22.121300000000002</v>
      </c>
      <c r="F20" t="s">
        <v>9</v>
      </c>
      <c r="G20" s="2">
        <f>C4</f>
        <v>16.381799999999998</v>
      </c>
      <c r="H20" t="s">
        <v>9</v>
      </c>
      <c r="I20" s="2">
        <f>D4</f>
        <v>5.7394999999999996</v>
      </c>
      <c r="J20" s="3" t="s">
        <v>4</v>
      </c>
    </row>
    <row r="21" spans="1:27" x14ac:dyDescent="0.25">
      <c r="A21" s="1" t="s">
        <v>0</v>
      </c>
      <c r="B21" t="s">
        <v>3</v>
      </c>
      <c r="C21" s="2">
        <f>A5</f>
        <v>46.448500000000003</v>
      </c>
      <c r="D21" t="s">
        <v>3</v>
      </c>
      <c r="E21" s="2">
        <f>B5</f>
        <v>28.677800000000001</v>
      </c>
      <c r="F21" t="s">
        <v>9</v>
      </c>
      <c r="G21" s="2">
        <f>C5</f>
        <v>22.7698</v>
      </c>
      <c r="H21" t="s">
        <v>9</v>
      </c>
      <c r="I21" s="2">
        <f>D5</f>
        <v>5.9078999999999997</v>
      </c>
      <c r="J21" s="3" t="s">
        <v>4</v>
      </c>
    </row>
    <row r="22" spans="1:27" x14ac:dyDescent="0.25">
      <c r="A22" t="s">
        <v>2</v>
      </c>
      <c r="B22" t="s">
        <v>3</v>
      </c>
      <c r="C22" s="2" t="s">
        <v>10</v>
      </c>
      <c r="D22" t="s">
        <v>3</v>
      </c>
      <c r="E22" s="2">
        <f>E20*$C20/100+E21*$C21/100</f>
        <v>25.166695902500003</v>
      </c>
      <c r="F22" t="s">
        <v>9</v>
      </c>
      <c r="G22" s="2">
        <f>G20*$C20/100+G21*$C21/100</f>
        <v>19.348930179999996</v>
      </c>
      <c r="H22" t="s">
        <v>9</v>
      </c>
      <c r="I22" s="2">
        <f>I20*$C20/100+I21*$C21/100</f>
        <v>5.8177192739999999</v>
      </c>
      <c r="J22" s="3" t="s">
        <v>4</v>
      </c>
    </row>
    <row r="23" spans="1:27" x14ac:dyDescent="0.25">
      <c r="A23" t="s">
        <v>6</v>
      </c>
      <c r="C23" s="2"/>
      <c r="E23" s="2"/>
      <c r="G23" s="2"/>
      <c r="I23" s="2"/>
      <c r="J23" s="3"/>
    </row>
    <row r="24" spans="1:27" x14ac:dyDescent="0.25">
      <c r="A24" t="s">
        <v>1</v>
      </c>
      <c r="B24" t="s">
        <v>3</v>
      </c>
      <c r="C24" s="2">
        <f>A6</f>
        <v>38.905200000000001</v>
      </c>
      <c r="D24" t="s">
        <v>3</v>
      </c>
      <c r="E24" s="2">
        <f>B6</f>
        <v>25.790099999999999</v>
      </c>
      <c r="F24" t="s">
        <v>9</v>
      </c>
      <c r="G24" s="2">
        <f>C6</f>
        <v>21.7774</v>
      </c>
      <c r="H24" t="s">
        <v>9</v>
      </c>
      <c r="I24" s="2">
        <f>D6</f>
        <v>4.0126999999999997</v>
      </c>
      <c r="J24" s="3" t="s">
        <v>4</v>
      </c>
      <c r="R24" s="2"/>
    </row>
    <row r="25" spans="1:27" x14ac:dyDescent="0.25">
      <c r="A25" s="1" t="s">
        <v>0</v>
      </c>
      <c r="B25" t="s">
        <v>3</v>
      </c>
      <c r="C25" s="2">
        <f>A7</f>
        <v>61.094799999999999</v>
      </c>
      <c r="D25" t="s">
        <v>3</v>
      </c>
      <c r="E25" s="2">
        <f>B7</f>
        <v>31.878699999999998</v>
      </c>
      <c r="F25" t="s">
        <v>9</v>
      </c>
      <c r="G25" s="2">
        <f>C7</f>
        <v>28.506</v>
      </c>
      <c r="H25" t="s">
        <v>9</v>
      </c>
      <c r="I25" s="2">
        <f>D7</f>
        <v>3.3725999999999998</v>
      </c>
      <c r="J25" s="3" t="s">
        <v>4</v>
      </c>
      <c r="N25" t="s">
        <v>5</v>
      </c>
      <c r="Y25" t="s">
        <v>16</v>
      </c>
      <c r="AA25" t="s">
        <v>17</v>
      </c>
    </row>
    <row r="26" spans="1:27" x14ac:dyDescent="0.25">
      <c r="A26" t="s">
        <v>2</v>
      </c>
      <c r="B26" t="s">
        <v>3</v>
      </c>
      <c r="C26" s="2" t="s">
        <v>10</v>
      </c>
      <c r="D26" t="s">
        <v>3</v>
      </c>
      <c r="E26" s="2">
        <f>E24*$C24/100+E25*$C25/100</f>
        <v>29.509917992799998</v>
      </c>
      <c r="F26" t="s">
        <v>9</v>
      </c>
      <c r="G26" s="2">
        <f>G24*$C24/100+G25*$C25/100</f>
        <v>25.888224712799996</v>
      </c>
      <c r="H26" t="s">
        <v>9</v>
      </c>
      <c r="I26" s="2">
        <f>I24*$C24/100+I25*$C25/100</f>
        <v>3.6216321852000002</v>
      </c>
      <c r="J26" s="3" t="s">
        <v>4</v>
      </c>
      <c r="N26" t="s">
        <v>0</v>
      </c>
      <c r="O26" t="s">
        <v>3</v>
      </c>
      <c r="P26" s="2">
        <f>N2*100</f>
        <v>32.3226862637365</v>
      </c>
      <c r="Q26" t="s">
        <v>3</v>
      </c>
      <c r="R26" s="2">
        <f>O2</f>
        <v>26.002990164835101</v>
      </c>
      <c r="S26" t="s">
        <v>9</v>
      </c>
      <c r="T26" s="2">
        <f>P2</f>
        <v>16.778481153846101</v>
      </c>
      <c r="U26" t="s">
        <v>9</v>
      </c>
      <c r="V26" s="2">
        <f>Q2</f>
        <v>9.2245078571429104</v>
      </c>
      <c r="W26" s="3" t="s">
        <v>4</v>
      </c>
      <c r="X26" s="2"/>
      <c r="Y26" s="2">
        <f>$R26*$P36/100</f>
        <v>16.303873976110225</v>
      </c>
      <c r="Z26" s="2">
        <f>$V26*$P36/100</f>
        <v>5.7837661223239687</v>
      </c>
      <c r="AA26" s="2">
        <f>$R26*$P41/100</f>
        <v>7.028950852381338</v>
      </c>
    </row>
    <row r="27" spans="1:27" x14ac:dyDescent="0.25">
      <c r="A27" t="s">
        <v>7</v>
      </c>
      <c r="C27" s="2"/>
      <c r="E27" s="2"/>
      <c r="G27" s="2"/>
      <c r="I27" s="2"/>
      <c r="J27" s="3"/>
      <c r="N27" t="s">
        <v>1</v>
      </c>
      <c r="O27" t="s">
        <v>3</v>
      </c>
      <c r="P27" s="2">
        <f>N3*100</f>
        <v>27.198552747252702</v>
      </c>
      <c r="Q27" t="s">
        <v>3</v>
      </c>
      <c r="R27" s="2">
        <f>O3</f>
        <v>27.6364087362637</v>
      </c>
      <c r="S27" t="s">
        <v>9</v>
      </c>
      <c r="T27" s="2">
        <f>P3</f>
        <v>15.753626978022</v>
      </c>
      <c r="U27" t="s">
        <v>9</v>
      </c>
      <c r="V27" s="2">
        <f>Q3</f>
        <v>11.882786538461501</v>
      </c>
      <c r="W27" s="3" t="s">
        <v>4</v>
      </c>
      <c r="X27" s="2"/>
      <c r="Y27" s="2">
        <f t="shared" ref="Y27" si="0">$R27*$P37/100</f>
        <v>8.3343776848003372</v>
      </c>
      <c r="Z27" s="2">
        <f t="shared" ref="Z27:Z28" si="1">$V27*$P37/100</f>
        <v>3.58352027227936</v>
      </c>
      <c r="AA27" s="2">
        <f t="shared" ref="AA27:AA28" si="2">$R27*$P42/100</f>
        <v>10.906640527835027</v>
      </c>
    </row>
    <row r="28" spans="1:27" x14ac:dyDescent="0.25">
      <c r="A28" t="s">
        <v>1</v>
      </c>
      <c r="B28" t="s">
        <v>3</v>
      </c>
      <c r="C28" s="2">
        <f>A8</f>
        <v>47.805999999999997</v>
      </c>
      <c r="D28" t="s">
        <v>3</v>
      </c>
      <c r="E28" s="2">
        <f>B8</f>
        <v>22.203499999999998</v>
      </c>
      <c r="F28" t="s">
        <v>9</v>
      </c>
      <c r="G28" s="2">
        <f>C8</f>
        <v>10.651400000000001</v>
      </c>
      <c r="H28" t="s">
        <v>9</v>
      </c>
      <c r="I28" s="2">
        <f>D8</f>
        <v>11.552</v>
      </c>
      <c r="J28" s="3" t="s">
        <v>4</v>
      </c>
      <c r="N28" s="1" t="s">
        <v>13</v>
      </c>
      <c r="O28" t="s">
        <v>3</v>
      </c>
      <c r="P28" s="2">
        <f>N4*100</f>
        <v>40.484999450549502</v>
      </c>
      <c r="Q28" t="s">
        <v>3</v>
      </c>
      <c r="R28" s="2">
        <f>O4</f>
        <v>19.4361175274726</v>
      </c>
      <c r="S28" t="s">
        <v>9</v>
      </c>
      <c r="T28" s="2">
        <f>P4</f>
        <v>10.355864450549401</v>
      </c>
      <c r="U28" t="s">
        <v>9</v>
      </c>
      <c r="V28" s="2">
        <f>Q4</f>
        <v>9.08025785714287</v>
      </c>
      <c r="W28" s="3" t="s">
        <v>4</v>
      </c>
      <c r="X28" s="2"/>
      <c r="Y28" s="2">
        <f t="shared" ref="Y28" si="3">$R28*$P38/100</f>
        <v>1.3887341983377663</v>
      </c>
      <c r="Z28" s="2">
        <f t="shared" si="1"/>
        <v>0.64879544992025329</v>
      </c>
      <c r="AA28" s="2">
        <f t="shared" si="2"/>
        <v>6.5131065246095776</v>
      </c>
    </row>
    <row r="29" spans="1:27" x14ac:dyDescent="0.25">
      <c r="A29" s="1" t="s">
        <v>0</v>
      </c>
      <c r="B29" t="s">
        <v>3</v>
      </c>
      <c r="C29" s="2">
        <f>A9</f>
        <v>52.194000000000003</v>
      </c>
      <c r="D29" t="s">
        <v>3</v>
      </c>
      <c r="E29" s="2">
        <f>B9</f>
        <v>27.998799999999999</v>
      </c>
      <c r="F29" t="s">
        <v>9</v>
      </c>
      <c r="G29" s="2">
        <f>C9</f>
        <v>14.7494</v>
      </c>
      <c r="H29" t="s">
        <v>9</v>
      </c>
      <c r="I29" s="2">
        <f>D9</f>
        <v>13.2494</v>
      </c>
      <c r="J29" s="3" t="s">
        <v>4</v>
      </c>
      <c r="N29" t="s">
        <v>2</v>
      </c>
      <c r="O29" t="s">
        <v>3</v>
      </c>
      <c r="P29" s="2" t="s">
        <v>10</v>
      </c>
      <c r="Q29" t="s">
        <v>3</v>
      </c>
      <c r="R29" s="2">
        <f>(R26*$P26+R27*$P27+R28*$P28)/100</f>
        <v>23.790280211954382</v>
      </c>
      <c r="S29" t="s">
        <v>9</v>
      </c>
      <c r="T29" s="2">
        <f>(T26*$P26+T28*$P27+T27*$P28)/100</f>
        <v>14.617756873688327</v>
      </c>
      <c r="U29" t="s">
        <v>9</v>
      </c>
      <c r="V29" s="2">
        <f>(V26*$P26+V28*$P27+V27*$P28)/100</f>
        <v>10.262053521705697</v>
      </c>
      <c r="W29" s="3" t="s">
        <v>4</v>
      </c>
      <c r="X29" s="2"/>
      <c r="Y29" s="2">
        <f>SUM(Y26:Y28)</f>
        <v>26.026985859248327</v>
      </c>
      <c r="Z29" s="2">
        <f>SUM(Z26:Z28)</f>
        <v>10.016081844523583</v>
      </c>
      <c r="AA29" s="2">
        <f>SUM(AA26:AA28)</f>
        <v>24.448697904825941</v>
      </c>
    </row>
    <row r="30" spans="1:27" x14ac:dyDescent="0.25">
      <c r="A30" t="s">
        <v>2</v>
      </c>
      <c r="B30" t="s">
        <v>3</v>
      </c>
      <c r="C30" s="2" t="s">
        <v>10</v>
      </c>
      <c r="D30" t="s">
        <v>3</v>
      </c>
      <c r="E30" s="2">
        <f>E28*$C28/100+E29*$C29/100</f>
        <v>25.228298881999997</v>
      </c>
      <c r="F30" t="s">
        <v>9</v>
      </c>
      <c r="G30" s="2">
        <f>G28*$C28/100+G29*$C29/100</f>
        <v>12.790310120000001</v>
      </c>
      <c r="H30" t="s">
        <v>9</v>
      </c>
      <c r="I30" s="2">
        <f>I28*$C28/100+I29*$C29/100</f>
        <v>12.437940956</v>
      </c>
      <c r="J30" s="3" t="s">
        <v>4</v>
      </c>
      <c r="N30" t="s">
        <v>12</v>
      </c>
      <c r="P30" s="2"/>
      <c r="R30" s="2"/>
      <c r="T30" s="2"/>
      <c r="V30" s="2"/>
      <c r="W30" s="3"/>
      <c r="Y30" s="2">
        <f>Y29-R29</f>
        <v>2.2367056472939453</v>
      </c>
      <c r="Z30" s="2"/>
      <c r="AA30" s="5">
        <f>(AA29-R29)/(R44-R29)</f>
        <v>0.26895762249531502</v>
      </c>
    </row>
    <row r="31" spans="1:27" x14ac:dyDescent="0.25">
      <c r="A31" t="s">
        <v>11</v>
      </c>
      <c r="C31" s="2"/>
      <c r="E31" s="2"/>
      <c r="G31" s="2"/>
      <c r="I31" s="2"/>
      <c r="J31" s="3"/>
      <c r="N31" t="s">
        <v>0</v>
      </c>
      <c r="O31" t="s">
        <v>3</v>
      </c>
      <c r="P31" s="2">
        <f>N5*100</f>
        <v>44.867259340660098</v>
      </c>
      <c r="Q31" t="s">
        <v>3</v>
      </c>
      <c r="R31" s="2">
        <f>O5</f>
        <v>29.751482252747401</v>
      </c>
      <c r="S31" t="s">
        <v>9</v>
      </c>
      <c r="T31" s="2">
        <f>P5</f>
        <v>24.736379560439602</v>
      </c>
      <c r="U31" t="s">
        <v>9</v>
      </c>
      <c r="V31" s="2">
        <f>Q5</f>
        <v>5.0150987362637398</v>
      </c>
      <c r="W31" s="3" t="s">
        <v>4</v>
      </c>
      <c r="Y31" s="2"/>
      <c r="Z31" s="2"/>
      <c r="AA31" s="2">
        <f>$R31*$P46/100</f>
        <v>13.886777662779462</v>
      </c>
    </row>
    <row r="32" spans="1:27" x14ac:dyDescent="0.25">
      <c r="A32" t="s">
        <v>1</v>
      </c>
      <c r="B32" t="s">
        <v>3</v>
      </c>
      <c r="C32" s="2">
        <f>A10</f>
        <v>42.770400000000002</v>
      </c>
      <c r="D32" t="s">
        <v>3</v>
      </c>
      <c r="E32" s="2">
        <f>B10</f>
        <v>24.973400000000002</v>
      </c>
      <c r="F32" t="s">
        <v>9</v>
      </c>
      <c r="G32" s="2">
        <f>C10</f>
        <v>17.824200000000001</v>
      </c>
      <c r="H32" t="s">
        <v>9</v>
      </c>
      <c r="I32" s="2">
        <f>D10</f>
        <v>7.1492000000000004</v>
      </c>
      <c r="J32" s="3" t="s">
        <v>4</v>
      </c>
      <c r="N32" t="s">
        <v>1</v>
      </c>
      <c r="O32" t="s">
        <v>3</v>
      </c>
      <c r="P32" s="2">
        <f>N6*100</f>
        <v>32.684497802198401</v>
      </c>
      <c r="Q32" t="s">
        <v>3</v>
      </c>
      <c r="R32" s="2">
        <f>O6</f>
        <v>29.236308626373699</v>
      </c>
      <c r="S32" t="s">
        <v>9</v>
      </c>
      <c r="T32" s="2">
        <f>P6</f>
        <v>21.448840384615501</v>
      </c>
      <c r="U32" t="s">
        <v>9</v>
      </c>
      <c r="V32" s="2">
        <f>Q6</f>
        <v>7.7874637362636996</v>
      </c>
      <c r="W32" s="3" t="s">
        <v>4</v>
      </c>
      <c r="Y32" s="2"/>
      <c r="Z32" s="2"/>
      <c r="AA32" s="2">
        <f t="shared" ref="AA32:AA33" si="4">$R32*$P47/100</f>
        <v>10.632912763921965</v>
      </c>
    </row>
    <row r="33" spans="1:27" x14ac:dyDescent="0.25">
      <c r="A33" s="1" t="s">
        <v>0</v>
      </c>
      <c r="B33" t="s">
        <v>3</v>
      </c>
      <c r="C33" s="2">
        <f>A11</f>
        <v>57.229599999999998</v>
      </c>
      <c r="D33" t="s">
        <v>3</v>
      </c>
      <c r="E33" s="2">
        <f>B11</f>
        <v>31.563700000000001</v>
      </c>
      <c r="F33" t="s">
        <v>9</v>
      </c>
      <c r="G33" s="2">
        <f>C11</f>
        <v>24.641999999999999</v>
      </c>
      <c r="H33" t="s">
        <v>9</v>
      </c>
      <c r="I33" s="2">
        <f>D11</f>
        <v>6.9217000000000004</v>
      </c>
      <c r="J33" s="3" t="s">
        <v>4</v>
      </c>
      <c r="N33" s="1" t="s">
        <v>13</v>
      </c>
      <c r="O33" t="s">
        <v>3</v>
      </c>
      <c r="P33" s="2">
        <f>N7*100</f>
        <v>22.450110989011201</v>
      </c>
      <c r="Q33" t="s">
        <v>3</v>
      </c>
      <c r="R33" s="2">
        <f>O7</f>
        <v>22.399367692307798</v>
      </c>
      <c r="S33" t="s">
        <v>9</v>
      </c>
      <c r="T33" s="2">
        <f>P7</f>
        <v>15.5382328021978</v>
      </c>
      <c r="U33" t="s">
        <v>9</v>
      </c>
      <c r="V33" s="2">
        <f>Q7</f>
        <v>6.8611341208791199</v>
      </c>
      <c r="W33" s="3" t="s">
        <v>4</v>
      </c>
      <c r="Y33" s="2"/>
      <c r="Z33" s="2"/>
      <c r="AA33" s="2">
        <f t="shared" si="4"/>
        <v>3.7973575435434843</v>
      </c>
    </row>
    <row r="34" spans="1:27" x14ac:dyDescent="0.25">
      <c r="A34" t="s">
        <v>2</v>
      </c>
      <c r="B34" t="s">
        <v>3</v>
      </c>
      <c r="C34" s="2" t="s">
        <v>10</v>
      </c>
      <c r="D34" t="s">
        <v>3</v>
      </c>
      <c r="E34" s="2">
        <f>E32*$C32/100+E33*$C33/100</f>
        <v>28.745002328800002</v>
      </c>
      <c r="F34" t="s">
        <v>9</v>
      </c>
      <c r="G34" s="2">
        <f>G32*$C32/100+G33*$C33/100</f>
        <v>21.7259996688</v>
      </c>
      <c r="H34" t="s">
        <v>9</v>
      </c>
      <c r="I34" s="2">
        <f>I32*$C32/100+I33*$C33/100</f>
        <v>7.0190026599999999</v>
      </c>
      <c r="J34" s="3" t="s">
        <v>4</v>
      </c>
      <c r="N34" t="s">
        <v>2</v>
      </c>
      <c r="O34" t="s">
        <v>3</v>
      </c>
      <c r="P34" s="2" t="s">
        <v>10</v>
      </c>
      <c r="Q34" t="s">
        <v>3</v>
      </c>
      <c r="R34" s="2">
        <f>(R31*$P31+R32*$P32+R33*$P33)/100</f>
        <v>27.933098258221513</v>
      </c>
      <c r="S34" t="s">
        <v>9</v>
      </c>
      <c r="T34" s="2">
        <f>(T31*$P31+T33*$P32+T32*$P33)/100</f>
        <v>20.99241739980932</v>
      </c>
      <c r="U34" t="s">
        <v>9</v>
      </c>
      <c r="V34" s="2">
        <f>(V31*$P31+V33*$P32+V32*$P33)/100</f>
        <v>6.2409588391544393</v>
      </c>
      <c r="W34" s="3" t="s">
        <v>4</v>
      </c>
      <c r="Y34" s="2"/>
      <c r="Z34" s="2"/>
      <c r="AA34" s="2">
        <f>SUM(AA31:AA33)</f>
        <v>28.317047970244911</v>
      </c>
    </row>
    <row r="35" spans="1:27" x14ac:dyDescent="0.25">
      <c r="A35" t="s">
        <v>8</v>
      </c>
      <c r="C35" s="2"/>
      <c r="E35" s="2"/>
      <c r="G35" s="2"/>
      <c r="I35" s="2"/>
      <c r="J35" s="3"/>
      <c r="N35" t="s">
        <v>6</v>
      </c>
      <c r="P35" s="2"/>
      <c r="R35" s="2"/>
      <c r="T35" s="2"/>
      <c r="V35" s="2"/>
      <c r="W35" s="3"/>
      <c r="Y35" s="2"/>
      <c r="Z35" s="2"/>
      <c r="AA35" s="5">
        <f>(AA34-R34)/(R49-R34)</f>
        <v>0.10940941206861154</v>
      </c>
    </row>
    <row r="36" spans="1:27" x14ac:dyDescent="0.25">
      <c r="A36" t="s">
        <v>1</v>
      </c>
      <c r="B36" t="s">
        <v>3</v>
      </c>
      <c r="C36" s="2">
        <f>A12</f>
        <v>34.584299999999999</v>
      </c>
      <c r="D36" t="s">
        <v>3</v>
      </c>
      <c r="E36" s="2">
        <f>B12</f>
        <v>28.7806</v>
      </c>
      <c r="F36" t="s">
        <v>9</v>
      </c>
      <c r="G36" s="2">
        <f>C12</f>
        <v>23.964099999999998</v>
      </c>
      <c r="H36" t="s">
        <v>9</v>
      </c>
      <c r="I36" s="2">
        <f>D12</f>
        <v>4.8164999999999996</v>
      </c>
      <c r="J36" s="3" t="s">
        <v>4</v>
      </c>
      <c r="N36" t="s">
        <v>0</v>
      </c>
      <c r="O36" t="s">
        <v>3</v>
      </c>
      <c r="P36" s="2">
        <f>N8*100</f>
        <v>62.699996703296904</v>
      </c>
      <c r="Q36" t="s">
        <v>3</v>
      </c>
      <c r="R36" s="2">
        <f>O8</f>
        <v>33.965528626373398</v>
      </c>
      <c r="S36" t="s">
        <v>9</v>
      </c>
      <c r="T36" s="2">
        <f>P8</f>
        <v>30.7062124175824</v>
      </c>
      <c r="U36" t="s">
        <v>9</v>
      </c>
      <c r="V36" s="2">
        <f>Q8</f>
        <v>3.25932598901099</v>
      </c>
      <c r="W36" s="3" t="s">
        <v>4</v>
      </c>
      <c r="Y36" s="2"/>
      <c r="Z36" s="2"/>
      <c r="AA36" s="2">
        <f>$R36*$P51/100</f>
        <v>22.031875632364176</v>
      </c>
    </row>
    <row r="37" spans="1:27" x14ac:dyDescent="0.25">
      <c r="A37" s="1" t="s">
        <v>0</v>
      </c>
      <c r="B37" t="s">
        <v>3</v>
      </c>
      <c r="C37" s="2">
        <f>A13</f>
        <v>65.415700000000001</v>
      </c>
      <c r="D37" t="s">
        <v>3</v>
      </c>
      <c r="E37" s="2">
        <f>B13</f>
        <v>34.4328</v>
      </c>
      <c r="F37" t="s">
        <v>9</v>
      </c>
      <c r="G37" s="2">
        <f>C13</f>
        <v>30.309899999999999</v>
      </c>
      <c r="H37" t="s">
        <v>9</v>
      </c>
      <c r="I37" s="2">
        <f>D13</f>
        <v>4.1228999999999996</v>
      </c>
      <c r="J37" s="3" t="s">
        <v>4</v>
      </c>
      <c r="N37" t="s">
        <v>1</v>
      </c>
      <c r="O37" t="s">
        <v>3</v>
      </c>
      <c r="P37" s="2">
        <f>N9*100</f>
        <v>30.157238461537901</v>
      </c>
      <c r="Q37" t="s">
        <v>3</v>
      </c>
      <c r="R37" s="2">
        <f>O9</f>
        <v>32.944446043955999</v>
      </c>
      <c r="S37" t="s">
        <v>9</v>
      </c>
      <c r="T37" s="2">
        <f>P9</f>
        <v>27.252266208790999</v>
      </c>
      <c r="U37" t="s">
        <v>9</v>
      </c>
      <c r="V37" s="2">
        <f>Q9</f>
        <v>5.69218653846153</v>
      </c>
      <c r="W37" s="3" t="s">
        <v>4</v>
      </c>
      <c r="Y37" s="2"/>
      <c r="Z37" s="2"/>
      <c r="AA37" s="2">
        <f t="shared" ref="AA37:AA38" si="5">$R37*$P52/100</f>
        <v>9.792199157663056</v>
      </c>
    </row>
    <row r="38" spans="1:27" x14ac:dyDescent="0.25">
      <c r="A38" t="s">
        <v>2</v>
      </c>
      <c r="B38" t="s">
        <v>3</v>
      </c>
      <c r="C38" s="2" t="s">
        <v>10</v>
      </c>
      <c r="D38" t="s">
        <v>3</v>
      </c>
      <c r="E38" s="2">
        <f>E36*$C36/100+E37*$C37/100</f>
        <v>32.478026195400005</v>
      </c>
      <c r="F38" t="s">
        <v>9</v>
      </c>
      <c r="G38" s="2">
        <f>G36*$C36/100+G37*$C37/100</f>
        <v>28.1152494906</v>
      </c>
      <c r="H38" t="s">
        <v>9</v>
      </c>
      <c r="I38" s="2">
        <f>I36*$C36/100+I37*$C37/100</f>
        <v>4.3627767047999999</v>
      </c>
      <c r="J38" s="3" t="s">
        <v>4</v>
      </c>
      <c r="N38" s="1" t="s">
        <v>13</v>
      </c>
      <c r="O38" t="s">
        <v>3</v>
      </c>
      <c r="P38" s="2">
        <f>N10*100</f>
        <v>7.1451214285713993</v>
      </c>
      <c r="Q38" t="s">
        <v>3</v>
      </c>
      <c r="R38" s="2">
        <f>O10</f>
        <v>24.337922747252801</v>
      </c>
      <c r="S38" t="s">
        <v>9</v>
      </c>
      <c r="T38" s="2">
        <f>P10</f>
        <v>19.432082967033001</v>
      </c>
      <c r="U38" t="s">
        <v>9</v>
      </c>
      <c r="V38" s="2">
        <f>Q10</f>
        <v>4.9058423626373999</v>
      </c>
      <c r="W38" s="3" t="s">
        <v>4</v>
      </c>
      <c r="Y38" s="2"/>
      <c r="Z38" s="2"/>
      <c r="AA38" s="2">
        <f t="shared" si="5"/>
        <v>1.3176932491185971</v>
      </c>
    </row>
    <row r="39" spans="1:27" x14ac:dyDescent="0.25">
      <c r="L39" s="2"/>
      <c r="N39" t="s">
        <v>2</v>
      </c>
      <c r="O39" t="s">
        <v>3</v>
      </c>
      <c r="P39" s="2" t="s">
        <v>10</v>
      </c>
      <c r="Q39" t="s">
        <v>3</v>
      </c>
      <c r="R39" s="2">
        <f>(R36*$P36+R37*$P37+R38*$P38)/100</f>
        <v>32.9704946157851</v>
      </c>
      <c r="S39" t="s">
        <v>9</v>
      </c>
      <c r="T39" s="2">
        <f>(T36*$P36+T38*$P37+T37*$P38)/100</f>
        <v>27.060181284599189</v>
      </c>
      <c r="U39" t="s">
        <v>9</v>
      </c>
      <c r="V39" s="2">
        <f>(V36*$P36+V38*$P37+V37*$P38)/100</f>
        <v>3.9297775076211665</v>
      </c>
      <c r="W39" s="3" t="s">
        <v>4</v>
      </c>
      <c r="Y39" s="2"/>
      <c r="Z39" s="2"/>
      <c r="AA39" s="2">
        <f>SUM(AA36:AA38)</f>
        <v>33.14176803914583</v>
      </c>
    </row>
    <row r="40" spans="1:27" x14ac:dyDescent="0.25">
      <c r="N40" t="s">
        <v>7</v>
      </c>
      <c r="P40" s="2"/>
      <c r="R40" s="2"/>
      <c r="T40" s="2"/>
      <c r="V40" s="2"/>
      <c r="W40" s="3"/>
      <c r="Y40" s="5">
        <f>(Y29-R29)/(R39-R29)</f>
        <v>0.24364416220612595</v>
      </c>
      <c r="Z40" s="5"/>
      <c r="AA40" s="5">
        <f>(AA39-R39)/(R54-R39)</f>
        <v>8.2863373598289852E-2</v>
      </c>
    </row>
    <row r="41" spans="1:27" x14ac:dyDescent="0.25">
      <c r="N41" t="s">
        <v>0</v>
      </c>
      <c r="O41" t="s">
        <v>3</v>
      </c>
      <c r="P41" s="2">
        <f>N11*100</f>
        <v>27.031317582417401</v>
      </c>
      <c r="Q41" t="s">
        <v>3</v>
      </c>
      <c r="R41" s="2">
        <f>O11</f>
        <v>28.955930494505498</v>
      </c>
      <c r="S41" t="s">
        <v>9</v>
      </c>
      <c r="T41" s="2">
        <f>P11</f>
        <v>16.773797637362598</v>
      </c>
      <c r="U41" t="s">
        <v>9</v>
      </c>
      <c r="V41" s="2">
        <f>Q11</f>
        <v>12.1821318131868</v>
      </c>
      <c r="W41" s="3" t="s">
        <v>4</v>
      </c>
      <c r="Y41" s="2">
        <f>R41*P51/100</f>
        <v>18.782379820786044</v>
      </c>
      <c r="Z41" s="2"/>
      <c r="AA41" s="2"/>
    </row>
    <row r="42" spans="1:27" x14ac:dyDescent="0.25">
      <c r="N42" t="s">
        <v>1</v>
      </c>
      <c r="O42" t="s">
        <v>3</v>
      </c>
      <c r="P42" s="2">
        <f t="shared" ref="P42:P43" si="6">N12*100</f>
        <v>39.4647532967033</v>
      </c>
      <c r="Q42" t="s">
        <v>3</v>
      </c>
      <c r="R42" s="2">
        <f t="shared" ref="R42:R43" si="7">O12</f>
        <v>28.043124450549399</v>
      </c>
      <c r="S42" t="s">
        <v>9</v>
      </c>
      <c r="T42" s="2">
        <f t="shared" ref="T42:T43" si="8">P12</f>
        <v>12.714831263736199</v>
      </c>
      <c r="U42" t="s">
        <v>9</v>
      </c>
      <c r="V42" s="2">
        <f t="shared" ref="V42:V43" si="9">Q12</f>
        <v>15.328297362637301</v>
      </c>
      <c r="W42" s="3" t="s">
        <v>4</v>
      </c>
      <c r="Y42" s="2">
        <f t="shared" ref="Y42:Y43" si="10">R42*P52/100</f>
        <v>8.335361270197744</v>
      </c>
      <c r="Z42" s="2"/>
      <c r="AA42" s="2"/>
    </row>
    <row r="43" spans="1:27" x14ac:dyDescent="0.25">
      <c r="N43" s="1" t="s">
        <v>13</v>
      </c>
      <c r="O43" t="s">
        <v>3</v>
      </c>
      <c r="P43" s="2">
        <f t="shared" si="6"/>
        <v>33.510326923077201</v>
      </c>
      <c r="Q43" t="s">
        <v>3</v>
      </c>
      <c r="R43" s="2">
        <f t="shared" si="7"/>
        <v>21.915619890109799</v>
      </c>
      <c r="S43" t="s">
        <v>9</v>
      </c>
      <c r="T43" s="2">
        <f t="shared" si="8"/>
        <v>10.4639478571429</v>
      </c>
      <c r="U43" t="s">
        <v>9</v>
      </c>
      <c r="V43" s="2">
        <f t="shared" si="9"/>
        <v>11.451673351648299</v>
      </c>
      <c r="W43" s="3" t="s">
        <v>4</v>
      </c>
      <c r="Y43" s="2">
        <f t="shared" si="10"/>
        <v>1.1865459792663122</v>
      </c>
      <c r="Z43" s="2"/>
      <c r="AA43" s="2"/>
    </row>
    <row r="44" spans="1:27" x14ac:dyDescent="0.25">
      <c r="N44" t="s">
        <v>2</v>
      </c>
      <c r="O44" t="s">
        <v>3</v>
      </c>
      <c r="P44" s="2" t="s">
        <v>10</v>
      </c>
      <c r="Q44" t="s">
        <v>3</v>
      </c>
      <c r="R44" s="2">
        <f>(R41*$P41+R42*$P42+R43*$P43)/100</f>
        <v>26.238315284405353</v>
      </c>
      <c r="S44" t="s">
        <v>9</v>
      </c>
      <c r="T44" s="2">
        <f>(T41*$P41+T43*$P42+T42*$P43)/100</f>
        <v>12.924531241100256</v>
      </c>
      <c r="U44" t="s">
        <v>9</v>
      </c>
      <c r="V44" s="2">
        <f>(V41*$P41+V43*$P42+V42*$P43)/100</f>
        <v>12.948927933264722</v>
      </c>
      <c r="W44" s="3" t="s">
        <v>4</v>
      </c>
      <c r="Y44" s="2">
        <f>SUM(Y41:Y43)</f>
        <v>28.304287070250101</v>
      </c>
      <c r="Z44" s="2"/>
      <c r="AA44" s="2">
        <f>Y44-R44</f>
        <v>2.0659717858447486</v>
      </c>
    </row>
    <row r="45" spans="1:27" x14ac:dyDescent="0.25">
      <c r="N45" t="s">
        <v>11</v>
      </c>
      <c r="P45" s="2"/>
      <c r="R45" s="2"/>
      <c r="T45" s="2"/>
      <c r="V45" s="2"/>
      <c r="W45" s="3"/>
      <c r="Y45" s="2">
        <f>Y44-R44</f>
        <v>2.0659717858447486</v>
      </c>
    </row>
    <row r="46" spans="1:27" x14ac:dyDescent="0.25">
      <c r="N46" t="s">
        <v>0</v>
      </c>
      <c r="O46" t="s">
        <v>3</v>
      </c>
      <c r="P46" s="2">
        <f>N14*100</f>
        <v>46.675918681319104</v>
      </c>
      <c r="Q46" t="s">
        <v>3</v>
      </c>
      <c r="R46" s="2">
        <f>O14</f>
        <v>33.428822307692201</v>
      </c>
      <c r="S46" t="s">
        <v>9</v>
      </c>
      <c r="T46" s="2">
        <f>P14</f>
        <v>27.794090769230898</v>
      </c>
      <c r="U46" t="s">
        <v>9</v>
      </c>
      <c r="V46" s="2">
        <f>Q14</f>
        <v>5.6347332417582203</v>
      </c>
      <c r="W46" s="3" t="s">
        <v>4</v>
      </c>
    </row>
    <row r="47" spans="1:27" x14ac:dyDescent="0.25">
      <c r="N47" t="s">
        <v>1</v>
      </c>
      <c r="O47" t="s">
        <v>3</v>
      </c>
      <c r="P47" s="2">
        <f t="shared" ref="P47:P48" si="11">N15*100</f>
        <v>36.368862087911303</v>
      </c>
      <c r="Q47" t="s">
        <v>3</v>
      </c>
      <c r="R47" s="2">
        <f t="shared" ref="R47:R48" si="12">O15</f>
        <v>31.9083990109892</v>
      </c>
      <c r="S47" t="s">
        <v>9</v>
      </c>
      <c r="T47" s="2">
        <f t="shared" ref="T47:T48" si="13">P15</f>
        <v>22.670901153846199</v>
      </c>
      <c r="U47" t="s">
        <v>9</v>
      </c>
      <c r="V47" s="2">
        <f t="shared" ref="V47:V48" si="14">Q15</f>
        <v>9.2374968681318901</v>
      </c>
      <c r="W47" s="3" t="s">
        <v>4</v>
      </c>
    </row>
    <row r="48" spans="1:27" x14ac:dyDescent="0.25">
      <c r="N48" s="1" t="s">
        <v>13</v>
      </c>
      <c r="O48" t="s">
        <v>3</v>
      </c>
      <c r="P48" s="2">
        <f t="shared" si="11"/>
        <v>16.952967582417699</v>
      </c>
      <c r="Q48" t="s">
        <v>3</v>
      </c>
      <c r="R48" s="2">
        <f t="shared" si="12"/>
        <v>24.977691648351598</v>
      </c>
      <c r="S48" t="s">
        <v>9</v>
      </c>
      <c r="T48" s="2">
        <f t="shared" si="13"/>
        <v>17.0396151098902</v>
      </c>
      <c r="U48" t="s">
        <v>9</v>
      </c>
      <c r="V48" s="2">
        <f t="shared" si="14"/>
        <v>7.9380695054945498</v>
      </c>
      <c r="W48" s="3" t="s">
        <v>4</v>
      </c>
    </row>
    <row r="49" spans="7:26" x14ac:dyDescent="0.25">
      <c r="N49" t="s">
        <v>2</v>
      </c>
      <c r="O49" t="s">
        <v>3</v>
      </c>
      <c r="P49" s="2" t="s">
        <v>10</v>
      </c>
      <c r="Q49" t="s">
        <v>3</v>
      </c>
      <c r="R49" s="2">
        <f>(R46*$P46+R47*$P47+R48*$P48)/100</f>
        <v>31.442391515209493</v>
      </c>
      <c r="S49" t="s">
        <v>9</v>
      </c>
      <c r="T49" s="2">
        <f>(T46*$P46+T48*$P47+T47*$P48)/100</f>
        <v>23.013651848538601</v>
      </c>
      <c r="U49" t="s">
        <v>9</v>
      </c>
      <c r="V49" s="2">
        <f>(V46*$P46+V48*$P47+V47*$P48)/100</f>
        <v>7.0830789062094279</v>
      </c>
      <c r="W49" s="3" t="s">
        <v>4</v>
      </c>
    </row>
    <row r="50" spans="7:26" x14ac:dyDescent="0.25">
      <c r="N50" t="s">
        <v>8</v>
      </c>
      <c r="P50" s="2"/>
      <c r="R50" s="2"/>
      <c r="T50" s="2"/>
      <c r="V50" s="2"/>
      <c r="W50" s="3"/>
    </row>
    <row r="51" spans="7:26" x14ac:dyDescent="0.25">
      <c r="N51" t="s">
        <v>0</v>
      </c>
      <c r="O51" t="s">
        <v>3</v>
      </c>
      <c r="P51" s="2">
        <f>N17*100</f>
        <v>64.865398901099297</v>
      </c>
      <c r="Q51" t="s">
        <v>3</v>
      </c>
      <c r="R51" s="2">
        <f>O17</f>
        <v>35.759991428571503</v>
      </c>
      <c r="S51" t="s">
        <v>9</v>
      </c>
      <c r="T51" s="2">
        <f>P17</f>
        <v>31.8261112087913</v>
      </c>
      <c r="U51" t="s">
        <v>9</v>
      </c>
      <c r="V51" s="2">
        <f>Q17</f>
        <v>3.93388038461539</v>
      </c>
      <c r="W51" s="3" t="s">
        <v>4</v>
      </c>
    </row>
    <row r="52" spans="7:26" x14ac:dyDescent="0.25">
      <c r="N52" t="s">
        <v>1</v>
      </c>
      <c r="O52" t="s">
        <v>3</v>
      </c>
      <c r="P52" s="2">
        <f t="shared" ref="P52:P53" si="15">N18*100</f>
        <v>29.723368681318401</v>
      </c>
      <c r="Q52" t="s">
        <v>3</v>
      </c>
      <c r="R52" s="2">
        <f t="shared" ref="R52:R53" si="16">O18</f>
        <v>34.6640401648351</v>
      </c>
      <c r="S52" t="s">
        <v>9</v>
      </c>
      <c r="T52" s="2">
        <f t="shared" ref="T52:T53" si="17">P18</f>
        <v>28.071757967033001</v>
      </c>
      <c r="U52" t="s">
        <v>9</v>
      </c>
      <c r="V52" s="2">
        <f t="shared" ref="V52:V53" si="18">Q18</f>
        <v>6.5922832967032896</v>
      </c>
      <c r="W52" s="3" t="s">
        <v>4</v>
      </c>
    </row>
    <row r="53" spans="7:26" x14ac:dyDescent="0.25">
      <c r="N53" s="1" t="s">
        <v>13</v>
      </c>
      <c r="O53" t="s">
        <v>3</v>
      </c>
      <c r="P53" s="2">
        <f t="shared" si="15"/>
        <v>5.41415659340662</v>
      </c>
      <c r="Q53" t="s">
        <v>3</v>
      </c>
      <c r="R53" s="2">
        <f t="shared" si="16"/>
        <v>28.411639999999998</v>
      </c>
      <c r="S53" t="s">
        <v>9</v>
      </c>
      <c r="T53" s="2">
        <f t="shared" si="17"/>
        <v>20.877174230769199</v>
      </c>
      <c r="U53" t="s">
        <v>9</v>
      </c>
      <c r="V53" s="2">
        <f t="shared" si="18"/>
        <v>7.5344614835164601</v>
      </c>
      <c r="W53" s="3" t="s">
        <v>4</v>
      </c>
    </row>
    <row r="54" spans="7:26" x14ac:dyDescent="0.25">
      <c r="L54" s="2"/>
      <c r="N54" t="s">
        <v>2</v>
      </c>
      <c r="O54" t="s">
        <v>3</v>
      </c>
      <c r="P54" s="2" t="s">
        <v>10</v>
      </c>
      <c r="Q54" t="s">
        <v>3</v>
      </c>
      <c r="R54" s="2">
        <f>(R51*$P51+R52*$P52+R53*$P53)/100</f>
        <v>35.037432225530999</v>
      </c>
      <c r="S54" t="s">
        <v>9</v>
      </c>
      <c r="T54" s="2">
        <f>(T51*$P51+T53*$P52+T52*$P53)/100</f>
        <v>28.369382391999942</v>
      </c>
      <c r="U54" t="s">
        <v>9</v>
      </c>
      <c r="V54" s="2">
        <f>(V51*$P51+V53*$P52+V52*$P53)/100</f>
        <v>5.1481395094349054</v>
      </c>
      <c r="W54" s="3" t="s">
        <v>4</v>
      </c>
    </row>
    <row r="55" spans="7:26" x14ac:dyDescent="0.25">
      <c r="Y55" s="5">
        <f>(Y44-R44)/(R54-R44)</f>
        <v>0.23479308204085017</v>
      </c>
      <c r="Z55" s="5"/>
    </row>
    <row r="62" spans="7:26" x14ac:dyDescent="0.25">
      <c r="G62" t="s">
        <v>20</v>
      </c>
      <c r="H62">
        <v>0.31209999999999999</v>
      </c>
      <c r="I62">
        <v>49.377699999999997</v>
      </c>
      <c r="J62">
        <v>34.940600000000003</v>
      </c>
      <c r="K62">
        <v>14.437099999999999</v>
      </c>
    </row>
    <row r="63" spans="7:26" x14ac:dyDescent="0.25">
      <c r="G63" t="s">
        <v>21</v>
      </c>
      <c r="H63">
        <v>0.35170000000000001</v>
      </c>
      <c r="I63">
        <v>47.992899999999999</v>
      </c>
      <c r="J63">
        <v>33.748399999999997</v>
      </c>
      <c r="K63">
        <v>14.244400000000001</v>
      </c>
    </row>
    <row r="64" spans="7:26" x14ac:dyDescent="0.25">
      <c r="G64" t="s">
        <v>19</v>
      </c>
      <c r="H64">
        <v>0.33629999999999999</v>
      </c>
      <c r="I64">
        <v>38.865099999999998</v>
      </c>
      <c r="J64">
        <v>25.6631</v>
      </c>
      <c r="K64">
        <v>13.202</v>
      </c>
    </row>
    <row r="65" spans="7:11" x14ac:dyDescent="0.25">
      <c r="G65" t="s">
        <v>14</v>
      </c>
      <c r="H65">
        <v>0.40310000000000001</v>
      </c>
      <c r="I65">
        <v>54.788600000000002</v>
      </c>
      <c r="J65">
        <v>51.162500000000001</v>
      </c>
      <c r="K65">
        <v>3.6261999999999999</v>
      </c>
    </row>
    <row r="66" spans="7:11" x14ac:dyDescent="0.25">
      <c r="H66">
        <v>0.33779999999999999</v>
      </c>
      <c r="I66">
        <v>52.133499999999998</v>
      </c>
      <c r="J66">
        <v>48.357199999999999</v>
      </c>
      <c r="K66">
        <v>3.7763</v>
      </c>
    </row>
    <row r="67" spans="7:11" x14ac:dyDescent="0.25">
      <c r="H67">
        <v>0.2591</v>
      </c>
      <c r="I67">
        <v>43.467599999999997</v>
      </c>
      <c r="J67">
        <v>38.609499999999997</v>
      </c>
      <c r="K67">
        <v>4.8581000000000003</v>
      </c>
    </row>
    <row r="68" spans="7:11" x14ac:dyDescent="0.25">
      <c r="G68" t="s">
        <v>14</v>
      </c>
      <c r="H68">
        <v>0.58860000000000001</v>
      </c>
      <c r="I68">
        <v>58.179600000000001</v>
      </c>
      <c r="J68">
        <v>56.46</v>
      </c>
      <c r="K68">
        <v>1.7196</v>
      </c>
    </row>
    <row r="69" spans="7:11" x14ac:dyDescent="0.25">
      <c r="H69">
        <v>0.30640000000000001</v>
      </c>
      <c r="I69">
        <v>54.2149</v>
      </c>
      <c r="J69">
        <v>52.385300000000001</v>
      </c>
      <c r="K69">
        <v>1.8297000000000001</v>
      </c>
    </row>
    <row r="70" spans="7:11" x14ac:dyDescent="0.25">
      <c r="H70">
        <v>0.105</v>
      </c>
      <c r="I70">
        <v>45.1599</v>
      </c>
      <c r="J70">
        <v>41.6173</v>
      </c>
      <c r="K70">
        <v>3.5426000000000002</v>
      </c>
    </row>
    <row r="71" spans="7:11" x14ac:dyDescent="0.25">
      <c r="G71" t="s">
        <v>14</v>
      </c>
      <c r="H71">
        <v>0.31890000000000002</v>
      </c>
      <c r="I71">
        <v>53.237400000000001</v>
      </c>
      <c r="J71">
        <v>38.795499999999997</v>
      </c>
      <c r="K71">
        <v>14.4419</v>
      </c>
    </row>
    <row r="72" spans="7:11" x14ac:dyDescent="0.25">
      <c r="H72">
        <v>0.42080000000000001</v>
      </c>
      <c r="I72">
        <v>50.367899999999999</v>
      </c>
      <c r="J72">
        <v>28.1707</v>
      </c>
      <c r="K72">
        <v>22.197199999999999</v>
      </c>
    </row>
    <row r="73" spans="7:11" x14ac:dyDescent="0.25">
      <c r="H73">
        <v>0.26029999999999998</v>
      </c>
      <c r="I73">
        <v>41.740400000000001</v>
      </c>
      <c r="J73">
        <v>23.6724</v>
      </c>
      <c r="K73">
        <v>18.068000000000001</v>
      </c>
    </row>
    <row r="74" spans="7:11" x14ac:dyDescent="0.25">
      <c r="G74" t="s">
        <v>14</v>
      </c>
      <c r="H74">
        <v>0.45679999999999998</v>
      </c>
      <c r="I74">
        <v>58.323399999999999</v>
      </c>
      <c r="J74">
        <v>54.526299999999999</v>
      </c>
      <c r="K74">
        <v>3.7970999999999999</v>
      </c>
    </row>
    <row r="75" spans="7:11" x14ac:dyDescent="0.25">
      <c r="H75">
        <v>0.33100000000000002</v>
      </c>
      <c r="I75">
        <v>54.644300000000001</v>
      </c>
      <c r="J75">
        <v>48.878100000000003</v>
      </c>
      <c r="K75">
        <v>5.7662000000000004</v>
      </c>
    </row>
    <row r="76" spans="7:11" x14ac:dyDescent="0.25">
      <c r="H76">
        <v>0.2122</v>
      </c>
      <c r="I76">
        <v>46.973300000000002</v>
      </c>
      <c r="J76">
        <v>39.563600000000001</v>
      </c>
      <c r="K76">
        <v>7.4097</v>
      </c>
    </row>
    <row r="77" spans="7:11" x14ac:dyDescent="0.25">
      <c r="G77" t="s">
        <v>14</v>
      </c>
      <c r="H77">
        <v>0.59130000000000005</v>
      </c>
      <c r="I77">
        <v>61.4101</v>
      </c>
      <c r="J77">
        <v>59.751600000000003</v>
      </c>
      <c r="K77">
        <v>1.6585000000000001</v>
      </c>
    </row>
    <row r="78" spans="7:11" x14ac:dyDescent="0.25">
      <c r="H78">
        <v>0.31119999999999998</v>
      </c>
      <c r="I78">
        <v>56.964500000000001</v>
      </c>
      <c r="J78">
        <v>54.188600000000001</v>
      </c>
      <c r="K78">
        <v>2.7759</v>
      </c>
    </row>
    <row r="79" spans="7:11" x14ac:dyDescent="0.25">
      <c r="H79">
        <v>9.7500000000000003E-2</v>
      </c>
      <c r="I79">
        <v>49.1693</v>
      </c>
      <c r="J79">
        <v>43.789299999999997</v>
      </c>
      <c r="K79">
        <v>5.38</v>
      </c>
    </row>
  </sheetData>
  <hyperlinks>
    <hyperlink ref="J16" r:id="rId1" xr:uid="{5A5287A6-2B56-4EF9-B341-73B553C1FFC7}"/>
    <hyperlink ref="J17" r:id="rId2" xr:uid="{3750837E-CC76-4AB3-8B71-2841CFB54920}"/>
    <hyperlink ref="J18" r:id="rId3" xr:uid="{5B9A7229-9EAB-4D22-AA35-8A0DBCE7DB97}"/>
    <hyperlink ref="J20" r:id="rId4" xr:uid="{FCAE4943-0AF0-486A-B7D4-A260FB70A479}"/>
    <hyperlink ref="J21" r:id="rId5" xr:uid="{C8F70C2C-F181-421B-9884-3C7CA224CF2C}"/>
    <hyperlink ref="J32" r:id="rId6" xr:uid="{85247C5C-DE4C-4731-A541-8AB95F1961A3}"/>
    <hyperlink ref="J37" r:id="rId7" xr:uid="{04499711-D893-4692-8E0E-09BD89C8B79C}"/>
    <hyperlink ref="J28" r:id="rId8" xr:uid="{E0A880DD-126E-4F27-9634-AEB9A2FF9C43}"/>
    <hyperlink ref="J33" r:id="rId9" xr:uid="{703E5D76-E1CB-40EB-B2BC-D34D6081A964}"/>
    <hyperlink ref="J24" r:id="rId10" xr:uid="{96F10664-AD01-49B7-ADAB-71814679B861}"/>
    <hyperlink ref="J29" r:id="rId11" xr:uid="{5BE55CC9-8F16-42FA-BF41-B76962116685}"/>
    <hyperlink ref="J25" r:id="rId12" xr:uid="{B280D83B-F9D8-4F12-9E4E-906D72CE5C08}"/>
    <hyperlink ref="J36" r:id="rId13" xr:uid="{BF912291-CB80-4190-93CC-624BE9966881}"/>
    <hyperlink ref="J22" r:id="rId14" xr:uid="{120DF2A0-5C15-4F97-819A-A660AFFE74D3}"/>
    <hyperlink ref="J26" r:id="rId15" xr:uid="{6EA02BD2-BC36-4D12-87D1-D1AFEB2C1D0D}"/>
    <hyperlink ref="J30" r:id="rId16" xr:uid="{876E7280-74CF-4828-8F65-D4B7A4B1A8BA}"/>
    <hyperlink ref="J34" r:id="rId17" xr:uid="{77C18AD9-5001-4B37-B3FC-E790FE607511}"/>
    <hyperlink ref="J38" r:id="rId18" xr:uid="{0DE4029D-8801-4315-9668-58E6333856EC}"/>
    <hyperlink ref="W26" r:id="rId19" xr:uid="{59E4A939-1BAA-4206-9E1F-F7D7D5A9D415}"/>
    <hyperlink ref="W28" r:id="rId20" xr:uid="{70E476D5-0CF0-460B-9AEA-FFFE48BE2958}"/>
    <hyperlink ref="W29" r:id="rId21" xr:uid="{B5A7E651-C7F5-4859-BC7B-B9046EDF41B6}"/>
    <hyperlink ref="W27" r:id="rId22" xr:uid="{E6547881-B293-412E-8920-0982BFAF379C}"/>
    <hyperlink ref="W31" r:id="rId23" xr:uid="{B1EA7F27-69DA-4FE0-8E5C-725A7A47D0EE}"/>
    <hyperlink ref="W34" r:id="rId24" xr:uid="{B4026B24-2B27-484B-A32E-7574C1CFB5EA}"/>
    <hyperlink ref="W36" r:id="rId25" xr:uid="{3720B22C-C531-421D-B90B-9CB4B94C909D}"/>
    <hyperlink ref="W39" r:id="rId26" xr:uid="{34771BC8-1D62-4246-8B92-ADBFC794D08C}"/>
    <hyperlink ref="W41" r:id="rId27" xr:uid="{9EC965B0-B3E0-4672-889D-2A9DD75EB00F}"/>
    <hyperlink ref="W46" r:id="rId28" xr:uid="{D32783D6-FDD4-4643-BC21-DDED65DDD48A}"/>
    <hyperlink ref="W48" r:id="rId29" xr:uid="{DE1B1FFE-0970-4A71-BDB1-E4F32B0792F2}"/>
    <hyperlink ref="W49" r:id="rId30" xr:uid="{87EBC832-1BC6-44E0-B946-1BB3101BD5CF}"/>
    <hyperlink ref="W47" r:id="rId31" xr:uid="{0F904E03-B365-45E1-B159-2C20C58675E9}"/>
    <hyperlink ref="W51" r:id="rId32" xr:uid="{A2C38A12-97C1-476C-B840-843B21244525}"/>
    <hyperlink ref="W32" r:id="rId33" xr:uid="{87067075-3EF5-4F8F-9D44-5142C6B3C8F3}"/>
    <hyperlink ref="W33" r:id="rId34" xr:uid="{5D7F8169-CBC3-41FA-94CB-AD722FDB6FAF}"/>
    <hyperlink ref="W37" r:id="rId35" xr:uid="{09904636-F924-4940-8430-3EBB4AC27349}"/>
    <hyperlink ref="W38" r:id="rId36" xr:uid="{E2F589EC-21A0-4C74-900B-024D705DE8B6}"/>
    <hyperlink ref="W44" r:id="rId37" xr:uid="{07834EA1-9CEC-4268-96D7-7A6B2D4AA360}"/>
    <hyperlink ref="W42" r:id="rId38" xr:uid="{8BE45FBF-A503-4CBD-91DB-7915FE44DF3C}"/>
    <hyperlink ref="W43" r:id="rId39" xr:uid="{F473746A-D290-4B52-B650-644080F0159D}"/>
    <hyperlink ref="W54" r:id="rId40" xr:uid="{E08D1C24-C16D-46DC-BB86-F7E28EA8C801}"/>
    <hyperlink ref="W52" r:id="rId41" xr:uid="{4AEFECD8-657C-4782-9168-4AC29C93DB61}"/>
    <hyperlink ref="W53" r:id="rId42" xr:uid="{108118F5-BFFE-42F2-81E7-D48DA6EF1BAF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197B-3151-4F46-B995-07E5FBB54E6A}">
  <dimension ref="D3:O47"/>
  <sheetViews>
    <sheetView workbookViewId="0">
      <selection activeCell="S3" sqref="S3"/>
    </sheetView>
  </sheetViews>
  <sheetFormatPr defaultRowHeight="15" x14ac:dyDescent="0.25"/>
  <sheetData>
    <row r="3" spans="4:15" x14ac:dyDescent="0.25">
      <c r="E3">
        <v>0.26519999999999999</v>
      </c>
      <c r="F3">
        <v>24.934000000000001</v>
      </c>
      <c r="G3">
        <v>13.7661</v>
      </c>
      <c r="H3">
        <v>11.167899999999999</v>
      </c>
      <c r="J3" s="2">
        <f>E3*F3</f>
        <v>6.6124967999999997</v>
      </c>
      <c r="K3" s="2">
        <f>F3*E19</f>
        <v>12.793635400000001</v>
      </c>
      <c r="N3" s="2">
        <f>F3*E27</f>
        <v>6.4105314</v>
      </c>
    </row>
    <row r="4" spans="4:15" x14ac:dyDescent="0.25">
      <c r="E4">
        <v>0.1145</v>
      </c>
      <c r="F4">
        <v>21.952400000000001</v>
      </c>
      <c r="G4">
        <v>9.9632000000000005</v>
      </c>
      <c r="H4">
        <v>11.9892</v>
      </c>
      <c r="J4" s="2">
        <f t="shared" ref="J4:J6" si="0">E4*F4</f>
        <v>2.5135498000000003</v>
      </c>
      <c r="K4" s="2">
        <f t="shared" ref="K4:K6" si="1">F4*E20</f>
        <v>2.3884211199999998</v>
      </c>
      <c r="N4" s="2">
        <f t="shared" ref="N4:N6" si="2">F4*E28</f>
        <v>4.4168228799999998</v>
      </c>
    </row>
    <row r="5" spans="4:15" x14ac:dyDescent="0.25">
      <c r="E5">
        <v>0.32819999999999999</v>
      </c>
      <c r="F5">
        <v>25.076499999999999</v>
      </c>
      <c r="G5">
        <v>14.881</v>
      </c>
      <c r="H5">
        <v>10.195499999999999</v>
      </c>
      <c r="J5" s="2">
        <f t="shared" si="0"/>
        <v>8.2301073000000002</v>
      </c>
      <c r="K5" s="2">
        <f t="shared" si="1"/>
        <v>6.9913281999999999</v>
      </c>
      <c r="N5" s="2">
        <f t="shared" si="2"/>
        <v>8.1147554</v>
      </c>
    </row>
    <row r="6" spans="4:15" x14ac:dyDescent="0.25">
      <c r="E6">
        <v>0.29210000000000003</v>
      </c>
      <c r="F6">
        <v>17.442</v>
      </c>
      <c r="G6">
        <v>8.4137000000000004</v>
      </c>
      <c r="H6">
        <v>9.0282999999999998</v>
      </c>
      <c r="J6" s="2">
        <f t="shared" si="0"/>
        <v>5.0948082000000001</v>
      </c>
      <c r="K6" s="2">
        <f t="shared" si="1"/>
        <v>1.7302464</v>
      </c>
      <c r="L6" t="s">
        <v>16</v>
      </c>
      <c r="N6" s="2">
        <f t="shared" si="2"/>
        <v>3.8041001999999997</v>
      </c>
      <c r="O6" t="s">
        <v>18</v>
      </c>
    </row>
    <row r="7" spans="4:15" x14ac:dyDescent="0.25">
      <c r="J7" s="2">
        <f>SUM(J3:J6)</f>
        <v>22.450962100000002</v>
      </c>
      <c r="K7" s="2">
        <f>SUM(K3:K6)</f>
        <v>23.90363112</v>
      </c>
      <c r="L7" s="6">
        <f>(K7-J7)/(J23-J7)</f>
        <v>0.1962410673438717</v>
      </c>
      <c r="N7" s="2">
        <f>SUM(N3:N6)</f>
        <v>22.746209880000002</v>
      </c>
      <c r="O7" s="6">
        <f>(N7-J7)/(J31-J7)</f>
        <v>8.6000493514011261E-2</v>
      </c>
    </row>
    <row r="8" spans="4:15" x14ac:dyDescent="0.25">
      <c r="J8" s="2"/>
    </row>
    <row r="9" spans="4:15" x14ac:dyDescent="0.25">
      <c r="D9" t="s">
        <v>14</v>
      </c>
      <c r="E9" t="s">
        <v>15</v>
      </c>
      <c r="J9" s="2"/>
    </row>
    <row r="10" spans="4:15" x14ac:dyDescent="0.25">
      <c r="J10" s="2"/>
    </row>
    <row r="11" spans="4:15" x14ac:dyDescent="0.25">
      <c r="E11">
        <v>0.34420000000000001</v>
      </c>
      <c r="F11">
        <v>28.527000000000001</v>
      </c>
      <c r="G11">
        <v>22.930800000000001</v>
      </c>
      <c r="H11">
        <v>5.5961999999999996</v>
      </c>
      <c r="J11" s="2">
        <f>E11*F11</f>
        <v>9.8189934000000001</v>
      </c>
      <c r="N11" s="2">
        <f>F11*E35</f>
        <v>10.874492399999999</v>
      </c>
    </row>
    <row r="12" spans="4:15" x14ac:dyDescent="0.25">
      <c r="E12">
        <v>0.13320000000000001</v>
      </c>
      <c r="F12">
        <v>24.970600000000001</v>
      </c>
      <c r="G12">
        <v>16.799499999999998</v>
      </c>
      <c r="H12">
        <v>8.1710999999999991</v>
      </c>
      <c r="J12" s="2">
        <f t="shared" ref="J12:J14" si="3">E12*F12</f>
        <v>3.3260839200000003</v>
      </c>
      <c r="N12" s="2">
        <f t="shared" ref="N12:N14" si="4">F12*E36</f>
        <v>4.6844845599999996</v>
      </c>
    </row>
    <row r="13" spans="4:15" x14ac:dyDescent="0.25">
      <c r="E13">
        <v>0.31040000000000001</v>
      </c>
      <c r="F13">
        <v>27.068100000000001</v>
      </c>
      <c r="G13">
        <v>22.1294</v>
      </c>
      <c r="H13">
        <v>4.9386999999999999</v>
      </c>
      <c r="J13" s="2">
        <f t="shared" si="3"/>
        <v>8.4019382399999998</v>
      </c>
      <c r="N13" s="2">
        <f t="shared" si="4"/>
        <v>6.9077791199999998</v>
      </c>
    </row>
    <row r="14" spans="4:15" x14ac:dyDescent="0.25">
      <c r="E14">
        <v>0.2122</v>
      </c>
      <c r="F14">
        <v>19.4451</v>
      </c>
      <c r="G14">
        <v>13.501899999999999</v>
      </c>
      <c r="H14">
        <v>5.9432</v>
      </c>
      <c r="J14" s="2">
        <f t="shared" si="3"/>
        <v>4.1262502200000002</v>
      </c>
      <c r="N14" s="2">
        <f t="shared" si="4"/>
        <v>3.4223375999999996</v>
      </c>
      <c r="O14" t="s">
        <v>18</v>
      </c>
    </row>
    <row r="15" spans="4:15" x14ac:dyDescent="0.25">
      <c r="J15" s="2">
        <f>SUM(J11:J14)</f>
        <v>25.673265779999998</v>
      </c>
      <c r="N15" s="2">
        <f>SUM(N11:N14)</f>
        <v>25.889093679999998</v>
      </c>
      <c r="O15" s="6">
        <f>(N15-J15)/(J39-J15)</f>
        <v>6.1445906540809302E-2</v>
      </c>
    </row>
    <row r="16" spans="4:15" x14ac:dyDescent="0.25">
      <c r="J16" s="2"/>
    </row>
    <row r="17" spans="4:15" x14ac:dyDescent="0.25">
      <c r="D17" t="s">
        <v>14</v>
      </c>
      <c r="E17" t="s">
        <v>15</v>
      </c>
      <c r="J17" s="2"/>
    </row>
    <row r="18" spans="4:15" x14ac:dyDescent="0.25">
      <c r="J18" s="2"/>
    </row>
    <row r="19" spans="4:15" x14ac:dyDescent="0.25">
      <c r="E19">
        <v>0.5131</v>
      </c>
      <c r="F19">
        <v>32.189100000000003</v>
      </c>
      <c r="G19">
        <v>28.947099999999999</v>
      </c>
      <c r="H19">
        <v>3.242</v>
      </c>
      <c r="J19" s="2">
        <f>E19*F19</f>
        <v>16.51622721</v>
      </c>
      <c r="N19" s="2">
        <f>F19*E43</f>
        <v>16.432535550000001</v>
      </c>
    </row>
    <row r="20" spans="4:15" x14ac:dyDescent="0.25">
      <c r="E20">
        <v>0.10879999999999999</v>
      </c>
      <c r="F20">
        <v>26.723199999999999</v>
      </c>
      <c r="G20">
        <v>20.771799999999999</v>
      </c>
      <c r="H20">
        <v>5.9513999999999996</v>
      </c>
      <c r="J20" s="2">
        <f t="shared" ref="J20:J22" si="5">E20*F20</f>
        <v>2.9074841599999997</v>
      </c>
      <c r="N20" s="2">
        <f t="shared" ref="N20:N22" si="6">F20*E44</f>
        <v>4.4066556799999992</v>
      </c>
    </row>
    <row r="21" spans="4:15" x14ac:dyDescent="0.25">
      <c r="E21">
        <v>0.27879999999999999</v>
      </c>
      <c r="F21">
        <v>29.885400000000001</v>
      </c>
      <c r="G21">
        <v>26.9544</v>
      </c>
      <c r="H21">
        <v>2.931</v>
      </c>
      <c r="J21" s="2">
        <f t="shared" si="5"/>
        <v>8.33204952</v>
      </c>
      <c r="N21" s="2">
        <f t="shared" si="6"/>
        <v>7.0619200200000005</v>
      </c>
    </row>
    <row r="22" spans="4:15" x14ac:dyDescent="0.25">
      <c r="E22">
        <v>9.9199999999999997E-2</v>
      </c>
      <c r="F22">
        <v>21.145900000000001</v>
      </c>
      <c r="G22">
        <v>16.101500000000001</v>
      </c>
      <c r="H22">
        <v>5.0445000000000002</v>
      </c>
      <c r="J22" s="2">
        <f t="shared" si="5"/>
        <v>2.09767328</v>
      </c>
      <c r="N22" s="2">
        <f t="shared" si="6"/>
        <v>1.8671829700000002</v>
      </c>
      <c r="O22" t="s">
        <v>18</v>
      </c>
    </row>
    <row r="23" spans="4:15" x14ac:dyDescent="0.25">
      <c r="J23" s="2">
        <f>SUM(J19:J22)</f>
        <v>29.853434169999996</v>
      </c>
      <c r="N23" s="2">
        <f>SUM(N19:N22)</f>
        <v>29.768294220000001</v>
      </c>
      <c r="O23" s="6">
        <f>(N23-J23)/(J47-J23)</f>
        <v>-2.852270811245556E-2</v>
      </c>
    </row>
    <row r="24" spans="4:15" x14ac:dyDescent="0.25">
      <c r="J24" s="2"/>
    </row>
    <row r="25" spans="4:15" x14ac:dyDescent="0.25">
      <c r="D25" t="s">
        <v>14</v>
      </c>
      <c r="E25" t="s">
        <v>15</v>
      </c>
      <c r="J25" s="2"/>
    </row>
    <row r="26" spans="4:15" x14ac:dyDescent="0.25">
      <c r="J26" s="2"/>
    </row>
    <row r="27" spans="4:15" x14ac:dyDescent="0.25">
      <c r="E27">
        <v>0.2571</v>
      </c>
      <c r="F27">
        <v>28.834399999999999</v>
      </c>
      <c r="G27">
        <v>16.236999999999998</v>
      </c>
      <c r="H27">
        <v>12.5974</v>
      </c>
      <c r="J27" s="2">
        <f>E27*F27</f>
        <v>7.4133242399999997</v>
      </c>
      <c r="K27" s="2">
        <f>F27*E43</f>
        <v>14.719961199999998</v>
      </c>
    </row>
    <row r="28" spans="4:15" x14ac:dyDescent="0.25">
      <c r="E28">
        <v>0.20119999999999999</v>
      </c>
      <c r="F28">
        <v>24.836300000000001</v>
      </c>
      <c r="G28">
        <v>10.030900000000001</v>
      </c>
      <c r="H28">
        <v>14.8055</v>
      </c>
      <c r="J28" s="2">
        <f t="shared" ref="J28:J30" si="7">E28*F28</f>
        <v>4.99706356</v>
      </c>
      <c r="K28" s="2">
        <f t="shared" ref="K28:K30" si="8">F28*E44</f>
        <v>4.0955058700000002</v>
      </c>
    </row>
    <row r="29" spans="4:15" x14ac:dyDescent="0.25">
      <c r="E29">
        <v>0.3236</v>
      </c>
      <c r="F29">
        <v>27.988700000000001</v>
      </c>
      <c r="G29">
        <v>16.170200000000001</v>
      </c>
      <c r="H29">
        <v>11.8185</v>
      </c>
      <c r="J29" s="2">
        <f t="shared" si="7"/>
        <v>9.0571433199999998</v>
      </c>
      <c r="K29" s="2">
        <f t="shared" si="8"/>
        <v>6.6137298100000006</v>
      </c>
    </row>
    <row r="30" spans="4:15" x14ac:dyDescent="0.25">
      <c r="E30">
        <v>0.21809999999999999</v>
      </c>
      <c r="F30">
        <v>20.25</v>
      </c>
      <c r="G30">
        <v>9.3089999999999993</v>
      </c>
      <c r="H30">
        <v>10.9411</v>
      </c>
      <c r="J30" s="2">
        <f t="shared" si="7"/>
        <v>4.416525</v>
      </c>
      <c r="K30" s="2">
        <f t="shared" si="8"/>
        <v>1.7880750000000001</v>
      </c>
      <c r="L30" t="s">
        <v>16</v>
      </c>
    </row>
    <row r="31" spans="4:15" x14ac:dyDescent="0.25">
      <c r="J31" s="2">
        <f>SUM(J27:J30)</f>
        <v>25.884056119999997</v>
      </c>
      <c r="K31" s="2">
        <f>SUM(K27:K30)</f>
        <v>27.217271879999998</v>
      </c>
      <c r="L31" s="4">
        <f>(K31-J31)/(J47-J31)</f>
        <v>0.19170916412823169</v>
      </c>
    </row>
    <row r="32" spans="4:15" x14ac:dyDescent="0.25">
      <c r="J32" s="2"/>
    </row>
    <row r="33" spans="4:10" x14ac:dyDescent="0.25">
      <c r="D33" t="s">
        <v>14</v>
      </c>
      <c r="E33" t="s">
        <v>15</v>
      </c>
      <c r="J33" s="2"/>
    </row>
    <row r="34" spans="4:10" x14ac:dyDescent="0.25">
      <c r="J34" s="2"/>
    </row>
    <row r="35" spans="4:10" x14ac:dyDescent="0.25">
      <c r="E35">
        <v>0.38119999999999998</v>
      </c>
      <c r="F35">
        <v>32.313499999999998</v>
      </c>
      <c r="G35">
        <v>26.153300000000002</v>
      </c>
      <c r="H35">
        <v>6.1601999999999997</v>
      </c>
      <c r="J35" s="2">
        <f>E35*F35</f>
        <v>12.317906199999998</v>
      </c>
    </row>
    <row r="36" spans="4:10" x14ac:dyDescent="0.25">
      <c r="E36">
        <v>0.18759999999999999</v>
      </c>
      <c r="F36">
        <v>27.8371</v>
      </c>
      <c r="G36">
        <v>17.9758</v>
      </c>
      <c r="H36">
        <v>9.8613</v>
      </c>
      <c r="J36" s="2">
        <f t="shared" ref="J36:J38" si="9">E36*F36</f>
        <v>5.2222399599999996</v>
      </c>
    </row>
    <row r="37" spans="4:10" x14ac:dyDescent="0.25">
      <c r="E37">
        <v>0.25519999999999998</v>
      </c>
      <c r="F37">
        <v>30.1967</v>
      </c>
      <c r="G37">
        <v>24.53</v>
      </c>
      <c r="H37">
        <v>5.6666999999999996</v>
      </c>
      <c r="J37" s="2">
        <f t="shared" si="9"/>
        <v>7.7061978399999997</v>
      </c>
    </row>
    <row r="38" spans="4:10" x14ac:dyDescent="0.25">
      <c r="E38">
        <v>0.17599999999999999</v>
      </c>
      <c r="F38">
        <v>22.382999999999999</v>
      </c>
      <c r="G38">
        <v>15.0101</v>
      </c>
      <c r="H38">
        <v>7.3727999999999998</v>
      </c>
      <c r="J38" s="2">
        <f t="shared" si="9"/>
        <v>3.9394079999999998</v>
      </c>
    </row>
    <row r="39" spans="4:10" x14ac:dyDescent="0.25">
      <c r="J39" s="2">
        <f>SUM(J35:J38)</f>
        <v>29.185752000000001</v>
      </c>
    </row>
    <row r="40" spans="4:10" x14ac:dyDescent="0.25">
      <c r="J40" s="2"/>
    </row>
    <row r="41" spans="4:10" x14ac:dyDescent="0.25">
      <c r="D41" t="s">
        <v>14</v>
      </c>
      <c r="E41" t="s">
        <v>15</v>
      </c>
      <c r="J41" s="2"/>
    </row>
    <row r="42" spans="4:10" x14ac:dyDescent="0.25">
      <c r="J42" s="2"/>
    </row>
    <row r="43" spans="4:10" x14ac:dyDescent="0.25">
      <c r="E43">
        <v>0.51049999999999995</v>
      </c>
      <c r="F43">
        <v>35.317399999999999</v>
      </c>
      <c r="G43">
        <v>31.659400000000002</v>
      </c>
      <c r="H43">
        <v>3.6579999999999999</v>
      </c>
      <c r="J43" s="2">
        <f>E43*F43</f>
        <v>18.029532699999997</v>
      </c>
    </row>
    <row r="44" spans="4:10" x14ac:dyDescent="0.25">
      <c r="E44">
        <v>0.16489999999999999</v>
      </c>
      <c r="F44">
        <v>29.812200000000001</v>
      </c>
      <c r="G44">
        <v>22.9757</v>
      </c>
      <c r="H44">
        <v>6.8365</v>
      </c>
      <c r="J44" s="2">
        <f t="shared" ref="J44:J46" si="10">E44*F44</f>
        <v>4.91603178</v>
      </c>
    </row>
    <row r="45" spans="4:10" x14ac:dyDescent="0.25">
      <c r="E45">
        <v>0.23630000000000001</v>
      </c>
      <c r="F45">
        <v>32.663600000000002</v>
      </c>
      <c r="G45">
        <v>29.0745</v>
      </c>
      <c r="H45">
        <v>3.5891000000000002</v>
      </c>
      <c r="J45" s="2">
        <f t="shared" si="10"/>
        <v>7.7184086800000005</v>
      </c>
    </row>
    <row r="46" spans="4:10" x14ac:dyDescent="0.25">
      <c r="E46">
        <v>8.8300000000000003E-2</v>
      </c>
      <c r="F46">
        <v>24.625699999999998</v>
      </c>
      <c r="G46">
        <v>18.864100000000001</v>
      </c>
      <c r="H46">
        <v>5.7615999999999996</v>
      </c>
      <c r="J46" s="2">
        <f t="shared" si="10"/>
        <v>2.17444931</v>
      </c>
    </row>
    <row r="47" spans="4:10" x14ac:dyDescent="0.25">
      <c r="J47" s="2">
        <f>SUM(J43:J46)</f>
        <v>32.838422469999998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532-249F-4241-A391-CDBF4CF56E1D}">
  <dimension ref="B3:G39"/>
  <sheetViews>
    <sheetView topLeftCell="A2" workbookViewId="0">
      <selection activeCell="W13" sqref="W13"/>
    </sheetView>
  </sheetViews>
  <sheetFormatPr defaultRowHeight="15" x14ac:dyDescent="0.25"/>
  <sheetData>
    <row r="3" spans="2:7" x14ac:dyDescent="0.25">
      <c r="B3">
        <v>26</v>
      </c>
      <c r="C3">
        <v>0.88438594530047798</v>
      </c>
      <c r="D3">
        <v>0.82333782608086203</v>
      </c>
      <c r="F3">
        <v>0.99236491213732603</v>
      </c>
      <c r="G3">
        <v>0.972673001913549</v>
      </c>
    </row>
    <row r="4" spans="2:7" x14ac:dyDescent="0.25">
      <c r="B4">
        <v>28</v>
      </c>
      <c r="C4">
        <v>0.87965611374444497</v>
      </c>
      <c r="D4">
        <v>0.81798543446142602</v>
      </c>
      <c r="F4">
        <v>0.99129781289955099</v>
      </c>
      <c r="G4">
        <v>0.97009669723345104</v>
      </c>
    </row>
    <row r="5" spans="2:7" x14ac:dyDescent="0.25">
      <c r="B5">
        <v>30</v>
      </c>
      <c r="C5">
        <v>0.87478997142508796</v>
      </c>
      <c r="D5">
        <v>0.81248881443228504</v>
      </c>
      <c r="F5">
        <v>0.99010152598909795</v>
      </c>
      <c r="G5">
        <v>0.96730629125162304</v>
      </c>
    </row>
    <row r="6" spans="2:7" x14ac:dyDescent="0.25">
      <c r="B6">
        <v>32</v>
      </c>
      <c r="C6">
        <v>0.86978549538925098</v>
      </c>
      <c r="D6">
        <v>0.80683576036295701</v>
      </c>
      <c r="F6">
        <v>0.98876311292850105</v>
      </c>
      <c r="G6">
        <v>0.96428381840071797</v>
      </c>
    </row>
    <row r="7" spans="2:7" x14ac:dyDescent="0.25">
      <c r="B7">
        <v>34</v>
      </c>
      <c r="C7">
        <v>0.86464023359589504</v>
      </c>
      <c r="D7">
        <v>0.80101162171125795</v>
      </c>
      <c r="F7">
        <v>0.98726854672489595</v>
      </c>
      <c r="G7">
        <v>0.96100900613564899</v>
      </c>
    </row>
    <row r="8" spans="2:7" x14ac:dyDescent="0.25">
      <c r="B8">
        <v>36</v>
      </c>
      <c r="C8">
        <v>0.85935105076045004</v>
      </c>
      <c r="D8">
        <v>0.79499898115832102</v>
      </c>
      <c r="F8">
        <v>0.98560256209517305</v>
      </c>
      <c r="G8">
        <v>0.95745884964135897</v>
      </c>
    </row>
    <row r="9" spans="2:7" x14ac:dyDescent="0.25">
      <c r="B9">
        <v>38</v>
      </c>
      <c r="C9">
        <v>0.85391377500168697</v>
      </c>
      <c r="D9">
        <v>0.78877733674888195</v>
      </c>
      <c r="F9">
        <v>0.983748449433546</v>
      </c>
      <c r="G9">
        <v>0.953607137955229</v>
      </c>
    </row>
    <row r="10" spans="2:7" x14ac:dyDescent="0.25">
      <c r="B10">
        <v>40</v>
      </c>
      <c r="C10">
        <v>0.84832271887492205</v>
      </c>
      <c r="D10">
        <v>0.78232280120254505</v>
      </c>
      <c r="F10">
        <v>0.98168777314862099</v>
      </c>
      <c r="G10">
        <v>0.94942394312089196</v>
      </c>
    </row>
    <row r="11" spans="2:7" x14ac:dyDescent="0.25">
      <c r="B11">
        <v>42</v>
      </c>
      <c r="C11">
        <v>0.84257004719413398</v>
      </c>
      <c r="D11">
        <v>0.77560783464924499</v>
      </c>
      <c r="F11">
        <v>0.97939999111432796</v>
      </c>
      <c r="G11">
        <v>0.94487509130533798</v>
      </c>
    </row>
    <row r="12" spans="2:7" x14ac:dyDescent="0.25">
      <c r="B12">
        <v>44</v>
      </c>
      <c r="C12">
        <v>0.83664496580709702</v>
      </c>
      <c r="D12">
        <v>0.76860103042204997</v>
      </c>
      <c r="F12">
        <v>0.97686194812128202</v>
      </c>
      <c r="G12">
        <v>0.93992164247031196</v>
      </c>
    </row>
    <row r="13" spans="2:7" x14ac:dyDescent="0.25">
      <c r="B13">
        <v>46</v>
      </c>
      <c r="C13">
        <v>0.83053271122955596</v>
      </c>
      <c r="D13">
        <v>0.76126697703461199</v>
      </c>
      <c r="F13">
        <v>0.974047213029123</v>
      </c>
      <c r="G13">
        <v>0.93451941225459501</v>
      </c>
    </row>
    <row r="14" spans="2:7" x14ac:dyDescent="0.25">
      <c r="B14">
        <v>48</v>
      </c>
      <c r="C14">
        <v>0.82421333151697795</v>
      </c>
      <c r="D14">
        <v>0.75356622273558005</v>
      </c>
      <c r="F14">
        <v>0.97092522815527704</v>
      </c>
      <c r="G14">
        <v>0.92861857521669899</v>
      </c>
    </row>
    <row r="15" spans="2:7" x14ac:dyDescent="0.25">
      <c r="B15">
        <v>50</v>
      </c>
      <c r="C15">
        <v>0.81766026428345595</v>
      </c>
      <c r="D15">
        <v>0.74545537154283503</v>
      </c>
      <c r="F15">
        <v>0.96746024256437402</v>
      </c>
      <c r="G15">
        <v>0.92216339175283002</v>
      </c>
    </row>
    <row r="16" spans="2:7" x14ac:dyDescent="0.25">
      <c r="B16">
        <v>52</v>
      </c>
      <c r="C16">
        <v>0.81083873832120001</v>
      </c>
      <c r="D16">
        <v>0.73688734073412199</v>
      </c>
      <c r="F16">
        <v>0.96361001142880198</v>
      </c>
      <c r="G16">
        <v>0.91509210157381904</v>
      </c>
    </row>
    <row r="17" spans="2:7" x14ac:dyDescent="0.25">
      <c r="B17">
        <v>54</v>
      </c>
      <c r="C17">
        <v>0.80370405066399897</v>
      </c>
      <c r="D17">
        <v>0.72781180864651296</v>
      </c>
      <c r="F17">
        <v>0.95932426471427801</v>
      </c>
      <c r="G17">
        <v>0.90733702496764301</v>
      </c>
    </row>
    <row r="18" spans="2:7" x14ac:dyDescent="0.25">
      <c r="B18">
        <v>56</v>
      </c>
      <c r="C18">
        <v>0.79619980121399503</v>
      </c>
      <c r="D18">
        <v>0.71817587760621504</v>
      </c>
      <c r="F18">
        <v>0.95454298209138799</v>
      </c>
      <c r="G18">
        <v>0.89882491014113197</v>
      </c>
    </row>
    <row r="19" spans="2:7" x14ac:dyDescent="0.25">
      <c r="B19">
        <v>58</v>
      </c>
      <c r="C19">
        <v>0.78825620256628204</v>
      </c>
      <c r="D19">
        <v>0.70792496938140004</v>
      </c>
      <c r="F19">
        <v>0.94919455631652905</v>
      </c>
      <c r="G19">
        <v>0.88947756193111205</v>
      </c>
    </row>
    <row r="20" spans="2:7" x14ac:dyDescent="0.25">
      <c r="B20">
        <v>60</v>
      </c>
      <c r="C20">
        <v>0.77978862361196499</v>
      </c>
      <c r="D20">
        <v>0.697003959621043</v>
      </c>
      <c r="F20">
        <v>0.94319397944542305</v>
      </c>
      <c r="G20">
        <v>0.87921278501177702</v>
      </c>
    </row>
    <row r="21" spans="2:7" x14ac:dyDescent="0.25">
      <c r="B21">
        <v>62</v>
      </c>
      <c r="C21">
        <v>0.77069657064373398</v>
      </c>
      <c r="D21">
        <v>0.68535854372803895</v>
      </c>
      <c r="F21">
        <v>0.93644123637669796</v>
      </c>
      <c r="G21">
        <v>0.86794567338977802</v>
      </c>
    </row>
    <row r="22" spans="2:7" x14ac:dyDescent="0.25">
      <c r="B22">
        <v>64</v>
      </c>
      <c r="C22">
        <v>0.76086335453368603</v>
      </c>
      <c r="D22">
        <v>0.67293681049777698</v>
      </c>
      <c r="F22">
        <v>0.92882012800005098</v>
      </c>
      <c r="G22">
        <v>0.85559027607237303</v>
      </c>
    </row>
    <row r="23" spans="2:7" x14ac:dyDescent="0.25">
      <c r="B23">
        <v>66</v>
      </c>
      <c r="C23">
        <v>0.75015672772029596</v>
      </c>
      <c r="D23">
        <v>0.65969098311674101</v>
      </c>
      <c r="F23">
        <v>0.92019776358146499</v>
      </c>
      <c r="G23">
        <v>0.842061663484721</v>
      </c>
    </row>
    <row r="24" spans="2:7" x14ac:dyDescent="0.25">
      <c r="B24">
        <v>68</v>
      </c>
      <c r="C24">
        <v>0.73843078576328802</v>
      </c>
      <c r="D24">
        <v>0.64557927155151895</v>
      </c>
      <c r="F24">
        <v>0.91042495718202499</v>
      </c>
      <c r="G24">
        <v>0.82727840678334497</v>
      </c>
    </row>
    <row r="25" spans="2:7" x14ac:dyDescent="0.25">
      <c r="B25">
        <v>70</v>
      </c>
      <c r="C25">
        <v>0.72552939789802395</v>
      </c>
      <c r="D25">
        <v>0.63056776777817103</v>
      </c>
      <c r="F25">
        <v>0.89933774191474802</v>
      </c>
      <c r="G25">
        <v>0.81116545919954597</v>
      </c>
    </row>
    <row r="26" spans="2:7" x14ac:dyDescent="0.25">
      <c r="B26">
        <v>72</v>
      </c>
      <c r="C26">
        <v>0.71129134459906296</v>
      </c>
      <c r="D26">
        <v>0.614632307199103</v>
      </c>
      <c r="F26">
        <v>0.88676018952659497</v>
      </c>
      <c r="G26">
        <v>0.79365739321750695</v>
      </c>
    </row>
    <row r="27" spans="2:7" x14ac:dyDescent="0.25">
      <c r="B27">
        <v>74</v>
      </c>
      <c r="C27">
        <v>0.69555719225796897</v>
      </c>
      <c r="D27">
        <v>0.59776021684278702</v>
      </c>
      <c r="F27">
        <v>0.87250869918458696</v>
      </c>
      <c r="G27">
        <v>0.77470190111847903</v>
      </c>
    </row>
    <row r="28" spans="2:7" x14ac:dyDescent="0.25">
      <c r="B28">
        <v>76</v>
      </c>
      <c r="C28">
        <v>0.67817773567176698</v>
      </c>
      <c r="D28">
        <v>0.57995187360176903</v>
      </c>
      <c r="F28">
        <v>0.85639789462898597</v>
      </c>
      <c r="G28">
        <v>0.75426341439443001</v>
      </c>
    </row>
    <row r="29" spans="2:7" x14ac:dyDescent="0.25">
      <c r="B29">
        <v>78</v>
      </c>
      <c r="C29">
        <v>0.65902361538079401</v>
      </c>
      <c r="D29">
        <v>0.56122200306917303</v>
      </c>
      <c r="F29">
        <v>0.83824822243761599</v>
      </c>
      <c r="G29">
        <v>0.73232664837996198</v>
      </c>
    </row>
    <row r="30" spans="2:7" x14ac:dyDescent="0.25">
      <c r="B30">
        <v>80</v>
      </c>
      <c r="C30">
        <v>0.63799550905491298</v>
      </c>
      <c r="D30">
        <v>0.54160066006816499</v>
      </c>
      <c r="F30">
        <v>0.81789524325857199</v>
      </c>
      <c r="G30">
        <v>0.70889984261764905</v>
      </c>
    </row>
    <row r="31" spans="2:7" x14ac:dyDescent="0.25">
      <c r="B31">
        <v>82</v>
      </c>
      <c r="C31">
        <v>0.61503414635549702</v>
      </c>
      <c r="D31">
        <v>0.52113384401875995</v>
      </c>
      <c r="F31">
        <v>0.79520042322644202</v>
      </c>
      <c r="G31">
        <v>0.68401745464956498</v>
      </c>
    </row>
    <row r="32" spans="2:7" x14ac:dyDescent="0.25">
      <c r="B32">
        <v>84</v>
      </c>
      <c r="C32">
        <v>0.59012933598450601</v>
      </c>
      <c r="D32">
        <v>0.49988371427489298</v>
      </c>
      <c r="F32">
        <v>0.770062960227613</v>
      </c>
      <c r="G32">
        <v>0.65774208120073696</v>
      </c>
    </row>
    <row r="33" spans="2:7" x14ac:dyDescent="0.25">
      <c r="B33">
        <v>86</v>
      </c>
      <c r="C33">
        <v>0.56332723096093196</v>
      </c>
      <c r="D33">
        <v>0.47792838146352601</v>
      </c>
      <c r="F33">
        <v>0.74243185704595405</v>
      </c>
      <c r="G33">
        <v>0.63016542635748096</v>
      </c>
    </row>
    <row r="34" spans="2:7" x14ac:dyDescent="0.25">
      <c r="B34">
        <v>88</v>
      </c>
      <c r="C34">
        <v>0.53473517780162305</v>
      </c>
      <c r="D34">
        <v>0.45536126045528302</v>
      </c>
      <c r="F34">
        <v>0.71231716069010098</v>
      </c>
      <c r="G34">
        <v>0.601408205064207</v>
      </c>
    </row>
    <row r="35" spans="2:7" x14ac:dyDescent="0.25">
      <c r="B35">
        <v>90</v>
      </c>
      <c r="C35">
        <v>0.50452366422462702</v>
      </c>
      <c r="D35">
        <v>0.43228997953793502</v>
      </c>
      <c r="F35">
        <v>0.67979912431283196</v>
      </c>
      <c r="G35">
        <v>0.57161895041579802</v>
      </c>
    </row>
    <row r="36" spans="2:7" x14ac:dyDescent="0.25">
      <c r="B36">
        <v>92</v>
      </c>
      <c r="C36">
        <v>0.47292506295952802</v>
      </c>
      <c r="D36">
        <v>0.40883484993188901</v>
      </c>
      <c r="F36">
        <v>0.64503409597330197</v>
      </c>
      <c r="G36">
        <v>0.54097177070269298</v>
      </c>
    </row>
    <row r="37" spans="2:7" x14ac:dyDescent="0.25">
      <c r="B37">
        <v>94</v>
      </c>
      <c r="C37">
        <v>0.44022904433473198</v>
      </c>
      <c r="D37">
        <v>0.38512691146448702</v>
      </c>
      <c r="F37">
        <v>0.60825621985600398</v>
      </c>
      <c r="G37">
        <v>0.50966316425560998</v>
      </c>
    </row>
    <row r="38" spans="2:7" x14ac:dyDescent="0.25">
      <c r="B38">
        <v>96</v>
      </c>
      <c r="C38">
        <v>0.406774697306097</v>
      </c>
      <c r="D38">
        <v>0.36130558514970301</v>
      </c>
      <c r="F38">
        <v>0.56977449649731204</v>
      </c>
      <c r="G38">
        <v>0.47790803907710699</v>
      </c>
    </row>
    <row r="39" spans="2:7" x14ac:dyDescent="0.25">
      <c r="B39">
        <v>98</v>
      </c>
      <c r="C39">
        <v>0.372939575050869</v>
      </c>
      <c r="D39">
        <v>0.33751598190104798</v>
      </c>
      <c r="F39">
        <v>0.52996527322523401</v>
      </c>
      <c r="G39">
        <v>0.44593509932220998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2020-09-16T12:51:37Z</dcterms:created>
  <dcterms:modified xsi:type="dcterms:W3CDTF">2022-07-14T12:51:28Z</dcterms:modified>
</cp:coreProperties>
</file>