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682c5467c7010d/Documentos/jdquiroga/OneCorrelation/WEEK 2/"/>
    </mc:Choice>
  </mc:AlternateContent>
  <xr:revisionPtr revIDLastSave="74" documentId="13_ncr:1_{FF0A54A6-38DD-4F50-BD78-478B8007A2EC}" xr6:coauthVersionLast="47" xr6:coauthVersionMax="47" xr10:uidLastSave="{3179210E-9AAB-4C99-A1D5-CFDA78065242}"/>
  <bookViews>
    <workbookView xWindow="-110" yWindow="-110" windowWidth="19420" windowHeight="10300" tabRatio="500" activeTab="4" xr2:uid="{00000000-000D-0000-FFFF-FFFF00000000}"/>
  </bookViews>
  <sheets>
    <sheet name="Partidos" sheetId="1" r:id="rId1"/>
    <sheet name="Jugadores" sheetId="2" r:id="rId2"/>
    <sheet name="Condados" sheetId="3" r:id="rId3"/>
    <sheet name="DuraciónPromedio" sheetId="4" r:id="rId4"/>
    <sheet name="PuntosMinutos" sheetId="5" r:id="rId5"/>
    <sheet name="Ejemplo" sheetId="6" r:id="rId6"/>
  </sheets>
  <definedNames>
    <definedName name="_xlnm._FilterDatabase" localSheetId="1" hidden="1">Jugadores!$A$1:$H$346</definedName>
    <definedName name="_xlnm._FilterDatabase" localSheetId="0">Partidos!$A$1:$J$1463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" i="5" l="1"/>
  <c r="A1" i="4"/>
  <c r="A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H3" i="1"/>
  <c r="H2" i="1"/>
  <c r="A5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2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4" i="1"/>
  <c r="H5" i="1"/>
  <c r="H6" i="1"/>
  <c r="H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2" i="1"/>
  <c r="G3" i="6"/>
  <c r="J3" i="2"/>
</calcChain>
</file>

<file path=xl/sharedStrings.xml><?xml version="1.0" encoding="utf-8"?>
<sst xmlns="http://schemas.openxmlformats.org/spreadsheetml/2006/main" count="2257" uniqueCount="800">
  <si>
    <t>Fecha</t>
  </si>
  <si>
    <t>IdPartido</t>
  </si>
  <si>
    <t>DuracionMinutos</t>
  </si>
  <si>
    <t>IdGanador</t>
  </si>
  <si>
    <t>IdPerdedor</t>
  </si>
  <si>
    <t>NombreGanador</t>
  </si>
  <si>
    <t>NombrePerdedor</t>
  </si>
  <si>
    <t>RankingGanador</t>
  </si>
  <si>
    <t>RankingPerdedor</t>
  </si>
  <si>
    <t>CondadoGanador</t>
  </si>
  <si>
    <t>CondadoPerdedor</t>
  </si>
  <si>
    <t>AcesGanador</t>
  </si>
  <si>
    <t>06-01-2020</t>
  </si>
  <si>
    <t>13-01-2020</t>
  </si>
  <si>
    <t>20-01-2020</t>
  </si>
  <si>
    <t>03-02-2020</t>
  </si>
  <si>
    <t>10-02-2020</t>
  </si>
  <si>
    <t>17-02-2020</t>
  </si>
  <si>
    <t>24-02-2020</t>
  </si>
  <si>
    <t>24-08-2020</t>
  </si>
  <si>
    <t>31-08-2020</t>
  </si>
  <si>
    <t>07-09-2020</t>
  </si>
  <si>
    <t>14-09-2020</t>
  </si>
  <si>
    <t>21-09-2020</t>
  </si>
  <si>
    <t>28-09-2020</t>
  </si>
  <si>
    <t>12-10-2020</t>
  </si>
  <si>
    <t>19-10-2020</t>
  </si>
  <si>
    <t>26-10-2020</t>
  </si>
  <si>
    <t>02-11-2020</t>
  </si>
  <si>
    <t>09-11-2020</t>
  </si>
  <si>
    <t>16-11-2020</t>
  </si>
  <si>
    <t>06-03-2020</t>
  </si>
  <si>
    <t>IdJugador</t>
  </si>
  <si>
    <t>Nombre</t>
  </si>
  <si>
    <t>FechaNacimiento</t>
  </si>
  <si>
    <t>EdadAgo2021</t>
  </si>
  <si>
    <t>Peso</t>
  </si>
  <si>
    <t>Estatura</t>
  </si>
  <si>
    <t>Ranking</t>
  </si>
  <si>
    <t>IdCondado</t>
  </si>
  <si>
    <t>James J. Spears</t>
  </si>
  <si>
    <t>8/10/1990</t>
  </si>
  <si>
    <t>Brent C. Gauthier</t>
  </si>
  <si>
    <t>3/11/1989</t>
  </si>
  <si>
    <t>Glenn W. Cunningham</t>
  </si>
  <si>
    <t>1/18/1992</t>
  </si>
  <si>
    <t>Bradley T. Peace</t>
  </si>
  <si>
    <t>5/4/1991</t>
  </si>
  <si>
    <t>James A. Kirk</t>
  </si>
  <si>
    <t>6/21/1993</t>
  </si>
  <si>
    <t>Anthony A. Rodriguez</t>
  </si>
  <si>
    <t>6/27/1988</t>
  </si>
  <si>
    <t>Christian G. Chang</t>
  </si>
  <si>
    <t>3/12/1995</t>
  </si>
  <si>
    <t>Ruben A. Burr</t>
  </si>
  <si>
    <t>12/17/1985</t>
  </si>
  <si>
    <t>Dennis H. Burt</t>
  </si>
  <si>
    <t>11/24/1991</t>
  </si>
  <si>
    <t>James M. Manuel</t>
  </si>
  <si>
    <t>9/20/1989</t>
  </si>
  <si>
    <t>Santiago E. Dvorak</t>
  </si>
  <si>
    <t>7/15/1994</t>
  </si>
  <si>
    <t>Walter F. Carter</t>
  </si>
  <si>
    <t>3/9/1995</t>
  </si>
  <si>
    <t>Milton M. Warren</t>
  </si>
  <si>
    <t>5/9/1995</t>
  </si>
  <si>
    <t>Genaro D. Sampson</t>
  </si>
  <si>
    <t>6/28/1989</t>
  </si>
  <si>
    <t>Charlie M. Downey</t>
  </si>
  <si>
    <t>2/19/1991</t>
  </si>
  <si>
    <t>Brian K. Williams</t>
  </si>
  <si>
    <t>9/9/1997</t>
  </si>
  <si>
    <t>Willie C. Thompson</t>
  </si>
  <si>
    <t>4/12/1995</t>
  </si>
  <si>
    <t>Bernard M. Jessie</t>
  </si>
  <si>
    <t>7/30/1988</t>
  </si>
  <si>
    <t>Cameron P. Smith</t>
  </si>
  <si>
    <t>5/11/1986</t>
  </si>
  <si>
    <t>Ralph N. Holden</t>
  </si>
  <si>
    <t>5/10/1995</t>
  </si>
  <si>
    <t>Victor S. Casteel</t>
  </si>
  <si>
    <t>11/21/1994</t>
  </si>
  <si>
    <t>Rocco T. Hayden</t>
  </si>
  <si>
    <t>6/30/2001</t>
  </si>
  <si>
    <t>Dennis A. Maness</t>
  </si>
  <si>
    <t>12/11/1996</t>
  </si>
  <si>
    <t>Rodney D. Payne</t>
  </si>
  <si>
    <t>8/29/1986</t>
  </si>
  <si>
    <t>Jason M. Ross</t>
  </si>
  <si>
    <t>3/14/1996</t>
  </si>
  <si>
    <t>John M. Link</t>
  </si>
  <si>
    <t>6/23/1992</t>
  </si>
  <si>
    <t>Mike L. Ginn</t>
  </si>
  <si>
    <t>11/22/1998</t>
  </si>
  <si>
    <t>Homer C. Funderburk</t>
  </si>
  <si>
    <t>11/14/1985</t>
  </si>
  <si>
    <t>Edward D. Piper</t>
  </si>
  <si>
    <t>1/16/1995</t>
  </si>
  <si>
    <t>Steve L. Messner</t>
  </si>
  <si>
    <t>1/12/1995</t>
  </si>
  <si>
    <t>Eddie A. Caison</t>
  </si>
  <si>
    <t>3/27/1986</t>
  </si>
  <si>
    <t>Christopher E. Wilson</t>
  </si>
  <si>
    <t>10/30/1998</t>
  </si>
  <si>
    <t>Donald M. West</t>
  </si>
  <si>
    <t>9/17/1989</t>
  </si>
  <si>
    <t>Ronald V. Wright</t>
  </si>
  <si>
    <t>5/8/1993</t>
  </si>
  <si>
    <t>John A. Palmer</t>
  </si>
  <si>
    <t>11/4/1990</t>
  </si>
  <si>
    <t>Stephen D. Stoll</t>
  </si>
  <si>
    <t>10/5/1990</t>
  </si>
  <si>
    <t>Andrew M. Shanklin</t>
  </si>
  <si>
    <t>6/16/1998</t>
  </si>
  <si>
    <t>Walter J. Parker</t>
  </si>
  <si>
    <t>6/22/2002</t>
  </si>
  <si>
    <t>Kenneth J. Broyles</t>
  </si>
  <si>
    <t>1/10/1998</t>
  </si>
  <si>
    <t>Ronald M. Kennedy</t>
  </si>
  <si>
    <t>4/4/1997</t>
  </si>
  <si>
    <t>Robert A. Vath</t>
  </si>
  <si>
    <t>3/29/1994</t>
  </si>
  <si>
    <t>Philip S. Rome</t>
  </si>
  <si>
    <t>5/2/2001</t>
  </si>
  <si>
    <t>Troy M. Johnson</t>
  </si>
  <si>
    <t>12/22/1989</t>
  </si>
  <si>
    <t>David A. Bell</t>
  </si>
  <si>
    <t>7/3/1991</t>
  </si>
  <si>
    <t>Ronnie C. Sparks</t>
  </si>
  <si>
    <t>1/30/1999</t>
  </si>
  <si>
    <t>Ronald J. Pardo</t>
  </si>
  <si>
    <t>9/14/1992</t>
  </si>
  <si>
    <t>David P. Thomas</t>
  </si>
  <si>
    <t>6/25/1996</t>
  </si>
  <si>
    <t>Anthony A. McDermott</t>
  </si>
  <si>
    <t>7/18/1990</t>
  </si>
  <si>
    <t>James S. Bobbitt</t>
  </si>
  <si>
    <t>7/24/1992</t>
  </si>
  <si>
    <t>William V. Phillips</t>
  </si>
  <si>
    <t>9/17/1990</t>
  </si>
  <si>
    <t>John E. McElwain</t>
  </si>
  <si>
    <t>4/13/1991</t>
  </si>
  <si>
    <t>Jerry A. Rosales</t>
  </si>
  <si>
    <t>12/15/1995</t>
  </si>
  <si>
    <t>Robert L. Hughes</t>
  </si>
  <si>
    <t>3/20/1997</t>
  </si>
  <si>
    <t>Paul L. Leyva</t>
  </si>
  <si>
    <t>3/23/2003</t>
  </si>
  <si>
    <t>Reinaldo L. Stines</t>
  </si>
  <si>
    <t>5/5/2003</t>
  </si>
  <si>
    <t>Brandon F. Gavin</t>
  </si>
  <si>
    <t>3/12/1991</t>
  </si>
  <si>
    <t>Juan M. Drake</t>
  </si>
  <si>
    <t>7/19/1986</t>
  </si>
  <si>
    <t>Jason D. Burnette</t>
  </si>
  <si>
    <t>5/30/1987</t>
  </si>
  <si>
    <t>Jeffrey L. McCoy</t>
  </si>
  <si>
    <t>11/12/1988</t>
  </si>
  <si>
    <t>Phillip S. Kucera</t>
  </si>
  <si>
    <t>8/27/1985</t>
  </si>
  <si>
    <t>Christopher N. Jones</t>
  </si>
  <si>
    <t>10/10/1996</t>
  </si>
  <si>
    <t>Avery M. Morgan</t>
  </si>
  <si>
    <t>1/15/1996</t>
  </si>
  <si>
    <t>Michael S. Sparkman</t>
  </si>
  <si>
    <t>5/1/2002</t>
  </si>
  <si>
    <t>Jack E. Clark</t>
  </si>
  <si>
    <t>11/21/1995</t>
  </si>
  <si>
    <t>Douglas B. Washington</t>
  </si>
  <si>
    <t>7/21/1994</t>
  </si>
  <si>
    <t>Horace F. Howell</t>
  </si>
  <si>
    <t>3/5/1998</t>
  </si>
  <si>
    <t>David S. Hamilton</t>
  </si>
  <si>
    <t>6/21/1992</t>
  </si>
  <si>
    <t>Terrance D. Ortiz</t>
  </si>
  <si>
    <t>1/6/1988</t>
  </si>
  <si>
    <t>Mark K. Roque</t>
  </si>
  <si>
    <t>9/16/1997</t>
  </si>
  <si>
    <t>Robert B. Knight</t>
  </si>
  <si>
    <t>10/24/1999</t>
  </si>
  <si>
    <t>Henry M. McCue</t>
  </si>
  <si>
    <t>7/3/1986</t>
  </si>
  <si>
    <t>Eric L. Benavidez</t>
  </si>
  <si>
    <t>4/6/1988</t>
  </si>
  <si>
    <t>Joshua E. Sullivan</t>
  </si>
  <si>
    <t>4/12/1986</t>
  </si>
  <si>
    <t>Elwood E. Jarvis</t>
  </si>
  <si>
    <t>6/19/1992</t>
  </si>
  <si>
    <t>Andy M. Tyler</t>
  </si>
  <si>
    <t>5/15/2001</t>
  </si>
  <si>
    <t>Francis B. Larsen</t>
  </si>
  <si>
    <t>William R. Miles</t>
  </si>
  <si>
    <t>11/15/1999</t>
  </si>
  <si>
    <t>Fred R. Goodman</t>
  </si>
  <si>
    <t>3/8/1998</t>
  </si>
  <si>
    <t>Bobby D. Frias</t>
  </si>
  <si>
    <t>9/8/1992</t>
  </si>
  <si>
    <t>James J. Herring</t>
  </si>
  <si>
    <t>6/27/1986</t>
  </si>
  <si>
    <t>Michael M. Portillo</t>
  </si>
  <si>
    <t>Billie M. Baskin</t>
  </si>
  <si>
    <t>4/17/1994</t>
  </si>
  <si>
    <t>Bertram C. Carson</t>
  </si>
  <si>
    <t>12/8/1996</t>
  </si>
  <si>
    <t>John A. Williams</t>
  </si>
  <si>
    <t>2/26/1989</t>
  </si>
  <si>
    <t>Carlos H. Jimenez</t>
  </si>
  <si>
    <t>8/20/1989</t>
  </si>
  <si>
    <t>James V. Fudge</t>
  </si>
  <si>
    <t>8/8/1989</t>
  </si>
  <si>
    <t>William C. Cohen</t>
  </si>
  <si>
    <t>8/14/1992</t>
  </si>
  <si>
    <t>Johnny A. Feeley</t>
  </si>
  <si>
    <t>8/13/1993</t>
  </si>
  <si>
    <t>Jonathan C. Brookins</t>
  </si>
  <si>
    <t>1/22/2001</t>
  </si>
  <si>
    <t>Charles B. Bernstein</t>
  </si>
  <si>
    <t>1/25/1993</t>
  </si>
  <si>
    <t>Patrick P. Taylor</t>
  </si>
  <si>
    <t>8/13/1987</t>
  </si>
  <si>
    <t>Arthur T. Stevens</t>
  </si>
  <si>
    <t>5/31/1994</t>
  </si>
  <si>
    <t>Carlos L. Grier</t>
  </si>
  <si>
    <t>7/21/1992</t>
  </si>
  <si>
    <t>William Z. Brown</t>
  </si>
  <si>
    <t>5/11/1996</t>
  </si>
  <si>
    <t>Ronald F. Lawson</t>
  </si>
  <si>
    <t>5/25/1996</t>
  </si>
  <si>
    <t>James H. Funches</t>
  </si>
  <si>
    <t>8/14/1996</t>
  </si>
  <si>
    <t>Eldon E. Ramirez</t>
  </si>
  <si>
    <t>9/2/1985</t>
  </si>
  <si>
    <t>Brad S. Torres</t>
  </si>
  <si>
    <t>1/30/1992</t>
  </si>
  <si>
    <t>Scott R. Grill</t>
  </si>
  <si>
    <t>7/30/2001</t>
  </si>
  <si>
    <t>Frederick S. Clark</t>
  </si>
  <si>
    <t>1/11/1988</t>
  </si>
  <si>
    <t>Craig H. Walsh</t>
  </si>
  <si>
    <t>1/17/1998</t>
  </si>
  <si>
    <t>Robert H. Jackson</t>
  </si>
  <si>
    <t>4/30/1989</t>
  </si>
  <si>
    <t>James S. Evans</t>
  </si>
  <si>
    <t>5/21/1991</t>
  </si>
  <si>
    <t>Dave T. Gowins</t>
  </si>
  <si>
    <t>10/30/1990</t>
  </si>
  <si>
    <t>John E. McCoy</t>
  </si>
  <si>
    <t>5/20/1988</t>
  </si>
  <si>
    <t>James M. Schreiber</t>
  </si>
  <si>
    <t>8/20/1993</t>
  </si>
  <si>
    <t>Glenn S. Barrett</t>
  </si>
  <si>
    <t>12/8/1999</t>
  </si>
  <si>
    <t>Chuck M. Ortega</t>
  </si>
  <si>
    <t>4/1/1987</t>
  </si>
  <si>
    <t>Bernard M. Whitacre</t>
  </si>
  <si>
    <t>1/3/1987</t>
  </si>
  <si>
    <t>James M. Snow</t>
  </si>
  <si>
    <t>3/14/1995</t>
  </si>
  <si>
    <t>Johnny K. Reedy</t>
  </si>
  <si>
    <t>5/22/1986</t>
  </si>
  <si>
    <t>David C. Owen</t>
  </si>
  <si>
    <t>8/7/1993</t>
  </si>
  <si>
    <t>Emmitt E. Wiliams</t>
  </si>
  <si>
    <t>4/30/1992</t>
  </si>
  <si>
    <t>Timothy R. Karnes</t>
  </si>
  <si>
    <t>10/13/1996</t>
  </si>
  <si>
    <t>William W. Churchill</t>
  </si>
  <si>
    <t>12/8/1993</t>
  </si>
  <si>
    <t>Ruben K. Garland</t>
  </si>
  <si>
    <t>6/13/1991</t>
  </si>
  <si>
    <t>Eugene C. Lara</t>
  </si>
  <si>
    <t>12/14/1989</t>
  </si>
  <si>
    <t>Lance V. Carl</t>
  </si>
  <si>
    <t>5/25/2000</t>
  </si>
  <si>
    <t>Edgar P. Lowery</t>
  </si>
  <si>
    <t>10/26/1988</t>
  </si>
  <si>
    <t>Gary R. Johnson</t>
  </si>
  <si>
    <t>11/26/1994</t>
  </si>
  <si>
    <t>Andrew K. Perez</t>
  </si>
  <si>
    <t>9/21/1999</t>
  </si>
  <si>
    <t>Jason M. Greer</t>
  </si>
  <si>
    <t>2/4/1992</t>
  </si>
  <si>
    <t>Lindsey R. Sherry</t>
  </si>
  <si>
    <t>5/19/1989</t>
  </si>
  <si>
    <t>Dwight A. Costello</t>
  </si>
  <si>
    <t>9/25/2001</t>
  </si>
  <si>
    <t>Stevie M. Garcia</t>
  </si>
  <si>
    <t>12/14/2002</t>
  </si>
  <si>
    <t>John E. Scheer</t>
  </si>
  <si>
    <t>7/4/1986</t>
  </si>
  <si>
    <t>Sean B. Vanatta</t>
  </si>
  <si>
    <t>2/1/2000</t>
  </si>
  <si>
    <t>Michael D. Roberts</t>
  </si>
  <si>
    <t>9/26/1990</t>
  </si>
  <si>
    <t>Arnulfo N. Hubbell</t>
  </si>
  <si>
    <t>10/13/1990</t>
  </si>
  <si>
    <t>Isreal M. Adams</t>
  </si>
  <si>
    <t>6/20/1994</t>
  </si>
  <si>
    <t>Steven S. Davis</t>
  </si>
  <si>
    <t>4/22/2001</t>
  </si>
  <si>
    <t>Leonard K. Wright</t>
  </si>
  <si>
    <t>3/9/1990</t>
  </si>
  <si>
    <t>Jerry L. Williams</t>
  </si>
  <si>
    <t>3/5/1991</t>
  </si>
  <si>
    <t>Leland T. Moore</t>
  </si>
  <si>
    <t>9/14/1989</t>
  </si>
  <si>
    <t>Francis M. Arce</t>
  </si>
  <si>
    <t>6/9/1987</t>
  </si>
  <si>
    <t>Robert B. Pitts</t>
  </si>
  <si>
    <t>3/2/1989</t>
  </si>
  <si>
    <t>Robert M. Cornish</t>
  </si>
  <si>
    <t>4/17/1987</t>
  </si>
  <si>
    <t>Steve B. Reynolds</t>
  </si>
  <si>
    <t>10/1/1991</t>
  </si>
  <si>
    <t>James J. Shaver</t>
  </si>
  <si>
    <t>7/4/1990</t>
  </si>
  <si>
    <t>Andrew B. Bell</t>
  </si>
  <si>
    <t>7/22/1993</t>
  </si>
  <si>
    <t>James C. Hernandez</t>
  </si>
  <si>
    <t>10/14/1985</t>
  </si>
  <si>
    <t>Sergio E. Williamson</t>
  </si>
  <si>
    <t>4/11/1995</t>
  </si>
  <si>
    <t>Francis T. Edwards</t>
  </si>
  <si>
    <t>8/13/2002</t>
  </si>
  <si>
    <t>Tommy A. Quintero</t>
  </si>
  <si>
    <t>11/6/1997</t>
  </si>
  <si>
    <t>Donald C. Craven</t>
  </si>
  <si>
    <t>4/8/1988</t>
  </si>
  <si>
    <t>Frank T. Marshall</t>
  </si>
  <si>
    <t>9/9/1998</t>
  </si>
  <si>
    <t>Glenn H. Classen</t>
  </si>
  <si>
    <t>9/23/2001</t>
  </si>
  <si>
    <t>Tony K. Blade</t>
  </si>
  <si>
    <t>7/25/1995</t>
  </si>
  <si>
    <t>David A. Donovan</t>
  </si>
  <si>
    <t>8/21/2000</t>
  </si>
  <si>
    <t>Charles G. George</t>
  </si>
  <si>
    <t>3/29/1999</t>
  </si>
  <si>
    <t>John J. Dawkins</t>
  </si>
  <si>
    <t>7/22/1992</t>
  </si>
  <si>
    <t>Roy R. Boling</t>
  </si>
  <si>
    <t>12/26/1995</t>
  </si>
  <si>
    <t>Kevin E. Waller</t>
  </si>
  <si>
    <t>8/5/2000</t>
  </si>
  <si>
    <t>Paul R. Parker</t>
  </si>
  <si>
    <t>12/4/1991</t>
  </si>
  <si>
    <t>Justin J. Bolt</t>
  </si>
  <si>
    <t>10/7/1987</t>
  </si>
  <si>
    <t>William R. Jenkins</t>
  </si>
  <si>
    <t>2/14/1994</t>
  </si>
  <si>
    <t>Ruben C. Lopez</t>
  </si>
  <si>
    <t>12/30/2001</t>
  </si>
  <si>
    <t>David A. Allen</t>
  </si>
  <si>
    <t>6/20/1988</t>
  </si>
  <si>
    <t>David M. Prewitt</t>
  </si>
  <si>
    <t>11/10/1992</t>
  </si>
  <si>
    <t>Carlton B. Lehr</t>
  </si>
  <si>
    <t>6/10/2000</t>
  </si>
  <si>
    <t>Michael M. Flores</t>
  </si>
  <si>
    <t>3/7/2002</t>
  </si>
  <si>
    <t>Milton E. Moffitt</t>
  </si>
  <si>
    <t>10/8/1985</t>
  </si>
  <si>
    <t>Paul S. Carter</t>
  </si>
  <si>
    <t>1/16/1996</t>
  </si>
  <si>
    <t>James R. Hise</t>
  </si>
  <si>
    <t>10/1/1996</t>
  </si>
  <si>
    <t>John B. Cohen</t>
  </si>
  <si>
    <t>12/23/1998</t>
  </si>
  <si>
    <t>Quentin L. Watts</t>
  </si>
  <si>
    <t>7/27/1986</t>
  </si>
  <si>
    <t>Eugene V. Miller</t>
  </si>
  <si>
    <t>12/6/1996</t>
  </si>
  <si>
    <t>Marcus F. Denson</t>
  </si>
  <si>
    <t>11/23/1997</t>
  </si>
  <si>
    <t>Benjamin H. League</t>
  </si>
  <si>
    <t>2/5/1997</t>
  </si>
  <si>
    <t>Micheal J. Mullenax</t>
  </si>
  <si>
    <t>5/30/1989</t>
  </si>
  <si>
    <t>Ryan E. Jones</t>
  </si>
  <si>
    <t>3/28/1998</t>
  </si>
  <si>
    <t>Charles C. Prather</t>
  </si>
  <si>
    <t>2/9/2003</t>
  </si>
  <si>
    <t>David H. Jude</t>
  </si>
  <si>
    <t>7/12/2003</t>
  </si>
  <si>
    <t>Larry R. Scales</t>
  </si>
  <si>
    <t>12/11/2001</t>
  </si>
  <si>
    <t>Robert S. Nieves</t>
  </si>
  <si>
    <t>James J. Gullickson</t>
  </si>
  <si>
    <t>7/7/2003</t>
  </si>
  <si>
    <t>Randy M. Luciani</t>
  </si>
  <si>
    <t>12/30/1989</t>
  </si>
  <si>
    <t>Ernest S. Calvert</t>
  </si>
  <si>
    <t>11/18/1997</t>
  </si>
  <si>
    <t>Christopher O. Wright</t>
  </si>
  <si>
    <t>11/1/1989</t>
  </si>
  <si>
    <t>Ethan E. Palumbo</t>
  </si>
  <si>
    <t>2/22/1999</t>
  </si>
  <si>
    <t>Jimmie S. Coleman</t>
  </si>
  <si>
    <t>5/12/1994</t>
  </si>
  <si>
    <t>George S. Lefebvre</t>
  </si>
  <si>
    <t>12/18/2002</t>
  </si>
  <si>
    <t>Bradley M. Beard</t>
  </si>
  <si>
    <t>1/31/2001</t>
  </si>
  <si>
    <t>Matthew A. Fernandez</t>
  </si>
  <si>
    <t>9/16/1987</t>
  </si>
  <si>
    <t>Richard P. Salvatore</t>
  </si>
  <si>
    <t>6/25/1991</t>
  </si>
  <si>
    <t>Christopher A. Behrens</t>
  </si>
  <si>
    <t>Don S. Macdonald</t>
  </si>
  <si>
    <t>7/11/1998</t>
  </si>
  <si>
    <t>Lawrence A. Flint</t>
  </si>
  <si>
    <t>9/24/1998</t>
  </si>
  <si>
    <t>James A. Richardson</t>
  </si>
  <si>
    <t>5/26/1992</t>
  </si>
  <si>
    <t>Hassan V. Ruff</t>
  </si>
  <si>
    <t>9/22/2002</t>
  </si>
  <si>
    <t>Roy M. McCormick</t>
  </si>
  <si>
    <t>2/11/1999</t>
  </si>
  <si>
    <t>Jason L. Cortes</t>
  </si>
  <si>
    <t>3/18/1992</t>
  </si>
  <si>
    <t>Karl S. Stewart</t>
  </si>
  <si>
    <t>5/18/1999</t>
  </si>
  <si>
    <t>Van M. Cervantes</t>
  </si>
  <si>
    <t>11/29/1998</t>
  </si>
  <si>
    <t>Jed S. Keller</t>
  </si>
  <si>
    <t>2/26/1998</t>
  </si>
  <si>
    <t>John V. Flores</t>
  </si>
  <si>
    <t>2/21/1988</t>
  </si>
  <si>
    <t>Jose C. Arias</t>
  </si>
  <si>
    <t>5/9/2001</t>
  </si>
  <si>
    <t>Saul E. Judkins</t>
  </si>
  <si>
    <t>10/9/1988</t>
  </si>
  <si>
    <t>Lawrence J. Sheffield</t>
  </si>
  <si>
    <t>7/14/1991</t>
  </si>
  <si>
    <t>Ronald J. White</t>
  </si>
  <si>
    <t>5/22/2002</t>
  </si>
  <si>
    <t>Raymond E. Bell</t>
  </si>
  <si>
    <t>1/8/1990</t>
  </si>
  <si>
    <t>Adam S. Jung</t>
  </si>
  <si>
    <t>2/4/2000</t>
  </si>
  <si>
    <t>Jerome C. Mitchell</t>
  </si>
  <si>
    <t>2/13/2003</t>
  </si>
  <si>
    <t>Marc D. Harkins</t>
  </si>
  <si>
    <t>9/7/1997</t>
  </si>
  <si>
    <t>Emmett K. Day</t>
  </si>
  <si>
    <t>1/3/1988</t>
  </si>
  <si>
    <t>James E. Keating</t>
  </si>
  <si>
    <t>12/26/1986</t>
  </si>
  <si>
    <t>James E. Rodriguez</t>
  </si>
  <si>
    <t>9/9/1999</t>
  </si>
  <si>
    <t>Dwayne S. Griffith</t>
  </si>
  <si>
    <t>5/26/1998</t>
  </si>
  <si>
    <t>James G. Cooney</t>
  </si>
  <si>
    <t>7/5/1988</t>
  </si>
  <si>
    <t>Robert D. Clark</t>
  </si>
  <si>
    <t>1/26/1992</t>
  </si>
  <si>
    <t>Vicente K. Nelson</t>
  </si>
  <si>
    <t>4/14/1996</t>
  </si>
  <si>
    <t>Jefferson B. Holcomb</t>
  </si>
  <si>
    <t>2/14/1996</t>
  </si>
  <si>
    <t>John E. Sanders</t>
  </si>
  <si>
    <t>12/30/1999</t>
  </si>
  <si>
    <t>Kevin L. Stockwell</t>
  </si>
  <si>
    <t>2/21/1987</t>
  </si>
  <si>
    <t>Carlos B. Schmidt</t>
  </si>
  <si>
    <t>9/1/2001</t>
  </si>
  <si>
    <t>Michael A. Bomar</t>
  </si>
  <si>
    <t>10/12/1999</t>
  </si>
  <si>
    <t>Norman R. Kramer</t>
  </si>
  <si>
    <t>7/2/1994</t>
  </si>
  <si>
    <t>Michael S. Hayes</t>
  </si>
  <si>
    <t>5/6/1991</t>
  </si>
  <si>
    <t>Richard C. Gracia</t>
  </si>
  <si>
    <t>8/31/1995</t>
  </si>
  <si>
    <t>James P. Nguyen</t>
  </si>
  <si>
    <t>7/29/2001</t>
  </si>
  <si>
    <t>Christopher K. Watts</t>
  </si>
  <si>
    <t>12/22/1987</t>
  </si>
  <si>
    <t>Michael M. Cargill</t>
  </si>
  <si>
    <t>5/31/1998</t>
  </si>
  <si>
    <t>Charles M. Skinner</t>
  </si>
  <si>
    <t>6/24/1997</t>
  </si>
  <si>
    <t>Peter K. Dorsey</t>
  </si>
  <si>
    <t>3/25/1987</t>
  </si>
  <si>
    <t>Robert J. Moss</t>
  </si>
  <si>
    <t>9/19/1993</t>
  </si>
  <si>
    <t>Don M. Boe</t>
  </si>
  <si>
    <t>David S. Sartori</t>
  </si>
  <si>
    <t>9/7/1995</t>
  </si>
  <si>
    <t>Adam M. Mancuso</t>
  </si>
  <si>
    <t>5/23/1999</t>
  </si>
  <si>
    <t>Eric S. Arnold</t>
  </si>
  <si>
    <t>1/13/1995</t>
  </si>
  <si>
    <t>David C. Sandusky</t>
  </si>
  <si>
    <t>1/7/2003</t>
  </si>
  <si>
    <t>Antonio B. England</t>
  </si>
  <si>
    <t>6/23/1986</t>
  </si>
  <si>
    <t>John P. Kirk</t>
  </si>
  <si>
    <t>4/9/1996</t>
  </si>
  <si>
    <t>John A. Stevens</t>
  </si>
  <si>
    <t>1/25/1995</t>
  </si>
  <si>
    <t>Joshua K. Bowden</t>
  </si>
  <si>
    <t>10/22/1990</t>
  </si>
  <si>
    <t>William S. Guthrie</t>
  </si>
  <si>
    <t>3/25/2003</t>
  </si>
  <si>
    <t>Willis M. Rivera</t>
  </si>
  <si>
    <t>4/28/2002</t>
  </si>
  <si>
    <t>Terry R. Bartlett</t>
  </si>
  <si>
    <t>5/12/1993</t>
  </si>
  <si>
    <t>Henry M. McBride</t>
  </si>
  <si>
    <t>3/5/2001</t>
  </si>
  <si>
    <t>Joseph L. Hamilton</t>
  </si>
  <si>
    <t>4/7/1986</t>
  </si>
  <si>
    <t>Kevin C. Seymour</t>
  </si>
  <si>
    <t>6/30/2002</t>
  </si>
  <si>
    <t>Edward J. Dunn</t>
  </si>
  <si>
    <t>1/17/1993</t>
  </si>
  <si>
    <t>Jack C. Clark</t>
  </si>
  <si>
    <t>11/4/1997</t>
  </si>
  <si>
    <t>Michael D. Samayoa</t>
  </si>
  <si>
    <t>11/18/2000</t>
  </si>
  <si>
    <t>Patrick M. Smith</t>
  </si>
  <si>
    <t>6/27/1991</t>
  </si>
  <si>
    <t>Ernesto J. Aitken</t>
  </si>
  <si>
    <t>7/11/1988</t>
  </si>
  <si>
    <t>Miguel A. Farris</t>
  </si>
  <si>
    <t>10/2/1990</t>
  </si>
  <si>
    <t>Robert L. Garcia</t>
  </si>
  <si>
    <t>1/26/2003</t>
  </si>
  <si>
    <t>Russell J. Wallace</t>
  </si>
  <si>
    <t>6/28/2000</t>
  </si>
  <si>
    <t>Royce N. Ramos</t>
  </si>
  <si>
    <t>10/4/1987</t>
  </si>
  <si>
    <t>Kelly S. Meadow</t>
  </si>
  <si>
    <t>9/26/1999</t>
  </si>
  <si>
    <t>James E. Merrick</t>
  </si>
  <si>
    <t>8/8/2002</t>
  </si>
  <si>
    <t>Tim J. Braziel</t>
  </si>
  <si>
    <t>8/11/2000</t>
  </si>
  <si>
    <t>Thomas G. Lindsay</t>
  </si>
  <si>
    <t>3/22/1986</t>
  </si>
  <si>
    <t>August M. Pendergraft</t>
  </si>
  <si>
    <t>1/26/2001</t>
  </si>
  <si>
    <t>William M. Larson</t>
  </si>
  <si>
    <t>12/8/1989</t>
  </si>
  <si>
    <t>Ronald S. White</t>
  </si>
  <si>
    <t>6/26/1998</t>
  </si>
  <si>
    <t>James H. Mincey</t>
  </si>
  <si>
    <t>5/15/1999</t>
  </si>
  <si>
    <t>Derek B. Wendt</t>
  </si>
  <si>
    <t>12/14/2000</t>
  </si>
  <si>
    <t>Robert C. Pedersen</t>
  </si>
  <si>
    <t>10/22/2001</t>
  </si>
  <si>
    <t>Clayton J. Mahoney</t>
  </si>
  <si>
    <t>8/15/1991</t>
  </si>
  <si>
    <t>Andrew V. Evans</t>
  </si>
  <si>
    <t>5/24/2002</t>
  </si>
  <si>
    <t>Gilbert T. Garland</t>
  </si>
  <si>
    <t>7/9/1999</t>
  </si>
  <si>
    <t>James E. Dietrick</t>
  </si>
  <si>
    <t>1/16/1993</t>
  </si>
  <si>
    <t>Lynn D. Parker</t>
  </si>
  <si>
    <t>1/1/2000</t>
  </si>
  <si>
    <t>Shawn J. Frazer</t>
  </si>
  <si>
    <t>10/23/2001</t>
  </si>
  <si>
    <t>Tom C. McDonald</t>
  </si>
  <si>
    <t>8/16/2001</t>
  </si>
  <si>
    <t>Dennis M. Damon</t>
  </si>
  <si>
    <t>3/14/1989</t>
  </si>
  <si>
    <t>Gabriel L. Brandon</t>
  </si>
  <si>
    <t>5/22/1996</t>
  </si>
  <si>
    <t>Willie K. Zimmerman</t>
  </si>
  <si>
    <t>11/28/1996</t>
  </si>
  <si>
    <t>Anthony J. Delgado</t>
  </si>
  <si>
    <t>6/19/1990</t>
  </si>
  <si>
    <t>Scott S. Walker</t>
  </si>
  <si>
    <t>10/11/2001</t>
  </si>
  <si>
    <t>Vernon C. Mitchell</t>
  </si>
  <si>
    <t>10/29/1989</t>
  </si>
  <si>
    <t>Ron S. Sanford</t>
  </si>
  <si>
    <t>8/16/2003</t>
  </si>
  <si>
    <t>David C. Daniel</t>
  </si>
  <si>
    <t>7/30/1986</t>
  </si>
  <si>
    <t>Armando N. Drayton</t>
  </si>
  <si>
    <t>2/21/1997</t>
  </si>
  <si>
    <t>Andrew A. Westphal</t>
  </si>
  <si>
    <t>2/12/2001</t>
  </si>
  <si>
    <t>Robert B. Becker</t>
  </si>
  <si>
    <t>6/3/1987</t>
  </si>
  <si>
    <t>Don C. Nottingham</t>
  </si>
  <si>
    <t>11/17/1994</t>
  </si>
  <si>
    <t>Joshua S. Ellington</t>
  </si>
  <si>
    <t>12/8/1985</t>
  </si>
  <si>
    <t>Aldo F. Coronel</t>
  </si>
  <si>
    <t>3/25/1989</t>
  </si>
  <si>
    <t>Kevin F. Jones</t>
  </si>
  <si>
    <t>10/5/2001</t>
  </si>
  <si>
    <t>Timothy T. Smith</t>
  </si>
  <si>
    <t>6/24/1987</t>
  </si>
  <si>
    <t>Phil A. Williams</t>
  </si>
  <si>
    <t>12/8/2001</t>
  </si>
  <si>
    <t>Willie P. Auer</t>
  </si>
  <si>
    <t>10/7/1996</t>
  </si>
  <si>
    <t>Richard P. Andrews</t>
  </si>
  <si>
    <t>8/19/1993</t>
  </si>
  <si>
    <t>Chang K. Robitaille</t>
  </si>
  <si>
    <t>8/9/2000</t>
  </si>
  <si>
    <t>Bo E. Hellwig</t>
  </si>
  <si>
    <t>Michael N. Ramirez</t>
  </si>
  <si>
    <t>9/5/1985</t>
  </si>
  <si>
    <t>Arthur A. Heath</t>
  </si>
  <si>
    <t>9/18/1998</t>
  </si>
  <si>
    <t>Kenneth D. Lafayette</t>
  </si>
  <si>
    <t>8/19/2000</t>
  </si>
  <si>
    <t>Ron C. Brady</t>
  </si>
  <si>
    <t>8/13/1991</t>
  </si>
  <si>
    <t>Jeffery B. Locke</t>
  </si>
  <si>
    <t>11/9/1991</t>
  </si>
  <si>
    <t>Jim A. Boone</t>
  </si>
  <si>
    <t>9/15/1991</t>
  </si>
  <si>
    <t>Michael M. Myrick</t>
  </si>
  <si>
    <t>6/2/1995</t>
  </si>
  <si>
    <t>Dale S. Weisser</t>
  </si>
  <si>
    <t>1/7/1986</t>
  </si>
  <si>
    <t>Ronald E. Copley</t>
  </si>
  <si>
    <t>10/17/1986</t>
  </si>
  <si>
    <t>Alfredo A. Sardina</t>
  </si>
  <si>
    <t>2/16/1995</t>
  </si>
  <si>
    <t>Larry T. Borja</t>
  </si>
  <si>
    <t>James C. Day</t>
  </si>
  <si>
    <t>9/23/1993</t>
  </si>
  <si>
    <t>Brian J. Griffin</t>
  </si>
  <si>
    <t>7/23/1989</t>
  </si>
  <si>
    <t>Leo J. Bates</t>
  </si>
  <si>
    <t>3/1/1992</t>
  </si>
  <si>
    <t>Olen K. Keller</t>
  </si>
  <si>
    <t>10/27/1999</t>
  </si>
  <si>
    <t>Alberto K. Jones</t>
  </si>
  <si>
    <t>8/30/1993</t>
  </si>
  <si>
    <t>Fred M. Hopkins</t>
  </si>
  <si>
    <t>5/15/1987</t>
  </si>
  <si>
    <t>Daniel J. Jackson</t>
  </si>
  <si>
    <t>10/25/1997</t>
  </si>
  <si>
    <t>Henry J. Hanley</t>
  </si>
  <si>
    <t>11/26/1991</t>
  </si>
  <si>
    <t>Don J. Roybal</t>
  </si>
  <si>
    <t>William S. Medina</t>
  </si>
  <si>
    <t>6/9/1993</t>
  </si>
  <si>
    <t>Charles N. Condon</t>
  </si>
  <si>
    <t>9/29/1995</t>
  </si>
  <si>
    <t>Gilbert M. Toler</t>
  </si>
  <si>
    <t>12/22/1988</t>
  </si>
  <si>
    <t>Ramon S. Meier</t>
  </si>
  <si>
    <t>8/5/2001</t>
  </si>
  <si>
    <t>Jonathon E. Markle</t>
  </si>
  <si>
    <t>11/1/1996</t>
  </si>
  <si>
    <t>Donald J. Kiefer</t>
  </si>
  <si>
    <t>7/11/1993</t>
  </si>
  <si>
    <t>Daniel M. Gonzalez</t>
  </si>
  <si>
    <t>3/6/2003</t>
  </si>
  <si>
    <t>Odell W. Simmons</t>
  </si>
  <si>
    <t>8/14/1990</t>
  </si>
  <si>
    <t>Samuel J. Carr</t>
  </si>
  <si>
    <t>12/12/1993</t>
  </si>
  <si>
    <t>Kenneth S. Enders</t>
  </si>
  <si>
    <t>8/7/1991</t>
  </si>
  <si>
    <t>Andrew M. Courson</t>
  </si>
  <si>
    <t>9/18/2002</t>
  </si>
  <si>
    <t>James W. McGowan</t>
  </si>
  <si>
    <t>7/16/1995</t>
  </si>
  <si>
    <t>Eric D. Pressley</t>
  </si>
  <si>
    <t>8/29/1994</t>
  </si>
  <si>
    <t>Ray R. Williams</t>
  </si>
  <si>
    <t>1/29/1991</t>
  </si>
  <si>
    <t>George E. Kelso</t>
  </si>
  <si>
    <t>11/27/1991</t>
  </si>
  <si>
    <t>Christopher L. Snow</t>
  </si>
  <si>
    <t>1/29/1997</t>
  </si>
  <si>
    <t>Colin E. Tan</t>
  </si>
  <si>
    <t>4/20/2000</t>
  </si>
  <si>
    <t>Roland K. Cotton</t>
  </si>
  <si>
    <t>7/16/1990</t>
  </si>
  <si>
    <t>Jonathan K. Gribble</t>
  </si>
  <si>
    <t>1/31/1997</t>
  </si>
  <si>
    <t>Greg K. Johnson</t>
  </si>
  <si>
    <t>2/28/1989</t>
  </si>
  <si>
    <t>Jeffrey M. Wentz</t>
  </si>
  <si>
    <t>12/3/1988</t>
  </si>
  <si>
    <t>Stephen F. Mason</t>
  </si>
  <si>
    <t>1/10/1992</t>
  </si>
  <si>
    <t>David T. Souza</t>
  </si>
  <si>
    <t>5/31/1991</t>
  </si>
  <si>
    <t>Martin A. Smith</t>
  </si>
  <si>
    <t>12/31/1985</t>
  </si>
  <si>
    <t>Keith R. Curnutt</t>
  </si>
  <si>
    <t>6/14/1997</t>
  </si>
  <si>
    <t>Otis L. Wight</t>
  </si>
  <si>
    <t>7/16/1989</t>
  </si>
  <si>
    <t>Rudolf V. Holloway</t>
  </si>
  <si>
    <t>9/22/2000</t>
  </si>
  <si>
    <t>Donald J. Dickey</t>
  </si>
  <si>
    <t>12/28/1995</t>
  </si>
  <si>
    <t>Tony L. Arnold</t>
  </si>
  <si>
    <t>9/27/2002</t>
  </si>
  <si>
    <t>Dominic J. Kelley</t>
  </si>
  <si>
    <t>6/25/1993</t>
  </si>
  <si>
    <t>Alan D. Dubois</t>
  </si>
  <si>
    <t>2/24/2000</t>
  </si>
  <si>
    <t>Robert L. McBride</t>
  </si>
  <si>
    <t>3/8/2000</t>
  </si>
  <si>
    <t>Darell H. Campos</t>
  </si>
  <si>
    <t>Melvin P. Barney</t>
  </si>
  <si>
    <t>2/11/1986</t>
  </si>
  <si>
    <t>Robert O. Kyle</t>
  </si>
  <si>
    <t>12/12/2001</t>
  </si>
  <si>
    <t>David A. Loggins</t>
  </si>
  <si>
    <t>5/23/1986</t>
  </si>
  <si>
    <t>Sam P. Peralez</t>
  </si>
  <si>
    <t>3/27/1994</t>
  </si>
  <si>
    <t>David C. Nelson</t>
  </si>
  <si>
    <t>11/12/1999</t>
  </si>
  <si>
    <t>NombreCondado</t>
  </si>
  <si>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</si>
  <si>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</si>
  <si>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</si>
  <si>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</si>
  <si>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</si>
  <si>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</si>
  <si>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</si>
  <si>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</si>
  <si>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</si>
  <si>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</si>
  <si>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</si>
  <si>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</si>
  <si>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</si>
  <si>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</si>
  <si>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</si>
  <si>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</si>
  <si>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</si>
  <si>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</si>
  <si>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</si>
  <si>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</si>
  <si>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</si>
  <si>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</si>
  <si>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</si>
  <si>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</si>
  <si>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</si>
  <si>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</si>
  <si>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</si>
  <si>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</si>
  <si>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</si>
  <si>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</si>
  <si>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</si>
  <si>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</si>
  <si>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</si>
  <si>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</si>
  <si>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</si>
  <si>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</si>
  <si>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</si>
  <si>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</si>
  <si>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</si>
  <si>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</si>
  <si>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</si>
  <si>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</si>
  <si>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</si>
  <si>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</si>
  <si>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</si>
  <si>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</si>
  <si>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</si>
  <si>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</si>
  <si>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</si>
  <si>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</si>
  <si>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</si>
  <si>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</si>
  <si>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</si>
  <si>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</si>
  <si>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</si>
  <si>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</si>
  <si>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</si>
  <si>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</si>
  <si>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</si>
  <si>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</si>
  <si>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</si>
  <si>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</si>
  <si>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</si>
  <si>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</si>
  <si>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</si>
  <si>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</si>
  <si>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</si>
  <si>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Identificador</t>
  </si>
  <si>
    <t>Materia</t>
  </si>
  <si>
    <t>Pedro</t>
  </si>
  <si>
    <t>Álgebra</t>
  </si>
  <si>
    <t>Sol</t>
  </si>
  <si>
    <t>Estadística</t>
  </si>
  <si>
    <t>Maria</t>
  </si>
  <si>
    <t>Ingeniería</t>
  </si>
  <si>
    <t>Juan</t>
  </si>
  <si>
    <t>Mecánica</t>
  </si>
  <si>
    <t>Pormedio ponderado de la cantidad de aces}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</si>
</sst>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63"/>
  <sheetViews>
    <sheetView topLeftCell="C2" zoomScale="120" zoomScaleNormal="120" workbookViewId="0">
      <selection activeCell="K2" sqref="K2"/>
    </sheetView>
  </sheetViews>
  <sheetFormatPr baseColWidth="10" defaultColWidth="8.90625" defaultRowHeight="12.5" x14ac:dyDescent="0.25"/>
  <cols>
    <col min="1" max="1" width="11.453125" customWidth="1"/>
    <col min="3" max="3" width="15.26953125" customWidth="1"/>
    <col min="4" max="4" width="9.81640625" customWidth="1"/>
    <col min="5" max="5" width="10.26953125" customWidth="1"/>
    <col min="6" max="7" width="20.81640625" customWidth="1"/>
    <col min="8" max="8" width="15.26953125" customWidth="1"/>
    <col min="9" max="9" width="15.7265625" customWidth="1"/>
    <col min="10" max="10" width="16" customWidth="1"/>
    <col min="11" max="11" width="16.36328125" customWidth="1"/>
    <col min="12" max="12" width="17.08984375" customWidth="1"/>
    <col min="981" max="1023" width="11.5429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333</v>
      </c>
      <c r="C2">
        <v>121</v>
      </c>
      <c r="D2">
        <v>14970</v>
      </c>
      <c r="E2">
        <v>45415</v>
      </c>
      <c r="F2" t="str">
        <f>+VLOOKUP(D2,Jugadores!A:B,2,FALSE)</f>
        <v>James J. Spears</v>
      </c>
      <c r="G2" t="str">
        <f>+VLOOKUP(E2,Jugadores!A:B,2,FALSE)</f>
        <v>Bradley T. Peace</v>
      </c>
      <c r="H2">
        <f>+INDEX(Jugadores!$A$2:$H$346,MATCH(Partidos!D2,Jugadores!$A$2:$A$346,0),7)</f>
        <v>1</v>
      </c>
      <c r="I2">
        <f>+INDEX(Jugadores!$A$2:$H$346,MATCH(Partidos!E2,Jugadores!$A$2:$A$346,0),7)</f>
        <v>4</v>
      </c>
      <c r="J2" t="str">
        <f>VLOOKUP(INDEX(Jugadores!$A$2:$H$346,MATCH(Partidos!D2,Jugadores!$A$2:$A$346,0),8),Condados!A:B,2,FALSE)</f>
        <v>Bradford</v>
      </c>
      <c r="K2" t="str">
        <f>VLOOKUP(INDEX(Jugadores!$A$2:$H$346,MATCH(Partidos!E2,Jugadores!$A$2:$A$346,0),8),Condados!A:B,2,FALSE)</f>
        <v>Perry</v>
      </c>
      <c r="L2">
        <v>65</v>
      </c>
    </row>
    <row r="3" spans="1:12" x14ac:dyDescent="0.25">
      <c r="A3" t="s">
        <v>12</v>
      </c>
      <c r="B3">
        <v>332</v>
      </c>
      <c r="C3">
        <v>107</v>
      </c>
      <c r="D3">
        <v>26820</v>
      </c>
      <c r="E3">
        <v>30486</v>
      </c>
      <c r="F3" t="str">
        <f>+VLOOKUP(D3,Jugadores!A:B,2,FALSE)</f>
        <v>Brent C. Gauthier</v>
      </c>
      <c r="G3" t="str">
        <f>+VLOOKUP(E3,Jugadores!A:B,2,FALSE)</f>
        <v>Glenn W. Cunningham</v>
      </c>
      <c r="H3">
        <f>+INDEX(Jugadores!$A$2:$H$346,MATCH(Partidos!D3,Jugadores!$A$2:$A$346,0),7)</f>
        <v>2</v>
      </c>
      <c r="I3">
        <f>+INDEX(Jugadores!$A$2:$H$346,MATCH(Partidos!E3,Jugadores!$A$2:$A$346,0),7)</f>
        <v>3</v>
      </c>
      <c r="J3" t="str">
        <f>VLOOKUP(INDEX(Jugadores!$A$2:$H$346,MATCH(Partidos!D3,Jugadores!$A$2:$A$346,0),8),Condados!A:B,2,FALSE)</f>
        <v>Elk</v>
      </c>
      <c r="K3" t="str">
        <f>VLOOKUP(INDEX(Jugadores!$A$2:$H$346,MATCH(Partidos!E3,Jugadores!$A$2:$A$346,0),8),Condados!A:B,2,FALSE)</f>
        <v>Lawrence</v>
      </c>
      <c r="L3">
        <v>66</v>
      </c>
    </row>
    <row r="4" spans="1:12" x14ac:dyDescent="0.25">
      <c r="A4" t="s">
        <v>12</v>
      </c>
      <c r="B4">
        <v>331</v>
      </c>
      <c r="C4">
        <v>184</v>
      </c>
      <c r="D4">
        <v>14970</v>
      </c>
      <c r="E4">
        <v>12744</v>
      </c>
      <c r="F4" t="str">
        <f>+VLOOKUP(D4,Jugadores!A:B,2,FALSE)</f>
        <v>James J. Spears</v>
      </c>
      <c r="G4" t="str">
        <f>+VLOOKUP(E4,Jugadores!A:B,2,FALSE)</f>
        <v>James A. Kirk</v>
      </c>
      <c r="H4">
        <f>+INDEX(Jugadores!$A$2:$H$346,MATCH(Partidos!D4,Jugadores!$A$2:$A$346,0),7)</f>
        <v>1</v>
      </c>
      <c r="I4">
        <f>+INDEX(Jugadores!$A$2:$H$346,MATCH(Partidos!E4,Jugadores!$A$2:$A$346,0),7)</f>
        <v>5</v>
      </c>
      <c r="J4" t="str">
        <f>VLOOKUP(INDEX(Jugadores!$A$2:$H$346,MATCH(Partidos!D4,Jugadores!$A$2:$A$346,0),8),Condados!A:B,2,FALSE)</f>
        <v>Bradford</v>
      </c>
      <c r="K4" t="str">
        <f>VLOOKUP(INDEX(Jugadores!$A$2:$H$346,MATCH(Partidos!E4,Jugadores!$A$2:$A$346,0),8),Condados!A:B,2,FALSE)</f>
        <v>Lehigh</v>
      </c>
      <c r="L4">
        <v>80</v>
      </c>
    </row>
    <row r="5" spans="1:12" x14ac:dyDescent="0.25">
      <c r="A5" t="s">
        <v>12</v>
      </c>
      <c r="B5">
        <v>330</v>
      </c>
      <c r="C5">
        <v>116</v>
      </c>
      <c r="D5">
        <v>30486</v>
      </c>
      <c r="E5">
        <v>49008</v>
      </c>
      <c r="F5" t="str">
        <f>+VLOOKUP(D5,Jugadores!A:B,2,FALSE)</f>
        <v>Glenn W. Cunningham</v>
      </c>
      <c r="G5" t="str">
        <f>+VLOOKUP(E5,Jugadores!A:B,2,FALSE)</f>
        <v>Anthony A. Rodriguez</v>
      </c>
      <c r="H5">
        <f>+INDEX(Jugadores!$A$2:$H$346,MATCH(Partidos!D5,Jugadores!$A$2:$A$346,0),7)</f>
        <v>3</v>
      </c>
      <c r="I5">
        <f>+INDEX(Jugadores!$A$2:$H$346,MATCH(Partidos!E5,Jugadores!$A$2:$A$346,0),7)</f>
        <v>6</v>
      </c>
      <c r="J5" t="str">
        <f>VLOOKUP(INDEX(Jugadores!$A$2:$H$346,MATCH(Partidos!D5,Jugadores!$A$2:$A$346,0),8),Condados!A:B,2,FALSE)</f>
        <v>Lawrence</v>
      </c>
      <c r="K5" t="str">
        <f>VLOOKUP(INDEX(Jugadores!$A$2:$H$346,MATCH(Partidos!E5,Jugadores!$A$2:$A$346,0),8),Condados!A:B,2,FALSE)</f>
        <v>Forest</v>
      </c>
      <c r="L5">
        <v>85</v>
      </c>
    </row>
    <row r="6" spans="1:12" x14ac:dyDescent="0.25">
      <c r="A6" t="s">
        <v>12</v>
      </c>
      <c r="B6">
        <v>329</v>
      </c>
      <c r="C6">
        <v>134</v>
      </c>
      <c r="D6">
        <v>45415</v>
      </c>
      <c r="E6">
        <v>31665</v>
      </c>
      <c r="F6" t="str">
        <f>+VLOOKUP(D6,Jugadores!A:B,2,FALSE)</f>
        <v>Bradley T. Peace</v>
      </c>
      <c r="G6" t="str">
        <f>+VLOOKUP(E6,Jugadores!A:B,2,FALSE)</f>
        <v>Walter J. Parker</v>
      </c>
      <c r="H6">
        <f>+INDEX(Jugadores!$A$2:$H$346,MATCH(Partidos!D6,Jugadores!$A$2:$A$346,0),7)</f>
        <v>4</v>
      </c>
      <c r="I6">
        <f>+INDEX(Jugadores!$A$2:$H$346,MATCH(Partidos!E6,Jugadores!$A$2:$A$346,0),7)</f>
        <v>38</v>
      </c>
      <c r="J6" t="str">
        <f>VLOOKUP(INDEX(Jugadores!$A$2:$H$346,MATCH(Partidos!D6,Jugadores!$A$2:$A$346,0),8),Condados!A:B,2,FALSE)</f>
        <v>Perry</v>
      </c>
      <c r="K6" t="str">
        <f>VLOOKUP(INDEX(Jugadores!$A$2:$H$346,MATCH(Partidos!E6,Jugadores!$A$2:$A$346,0),8),Condados!A:B,2,FALSE)</f>
        <v>Huntingdon</v>
      </c>
      <c r="L6">
        <v>101</v>
      </c>
    </row>
    <row r="7" spans="1:12" x14ac:dyDescent="0.25">
      <c r="A7" t="s">
        <v>12</v>
      </c>
      <c r="B7">
        <v>328</v>
      </c>
      <c r="C7">
        <v>89</v>
      </c>
      <c r="D7">
        <v>26820</v>
      </c>
      <c r="E7">
        <v>25202</v>
      </c>
      <c r="F7" t="str">
        <f>+VLOOKUP(D7,Jugadores!A:B,2,FALSE)</f>
        <v>Brent C. Gauthier</v>
      </c>
      <c r="G7" t="str">
        <f>+VLOOKUP(E7,Jugadores!A:B,2,FALSE)</f>
        <v>Ruben A. Burr</v>
      </c>
      <c r="H7">
        <f>+INDEX(Jugadores!$A$2:$H$346,MATCH(Partidos!D7,Jugadores!$A$2:$A$346,0),7)</f>
        <v>2</v>
      </c>
      <c r="I7">
        <f>+INDEX(Jugadores!$A$2:$H$346,MATCH(Partidos!E7,Jugadores!$A$2:$A$346,0),7)</f>
        <v>8</v>
      </c>
      <c r="J7" t="str">
        <f>VLOOKUP(INDEX(Jugadores!$A$2:$H$346,MATCH(Partidos!D7,Jugadores!$A$2:$A$346,0),8),Condados!A:B,2,FALSE)</f>
        <v>Elk</v>
      </c>
      <c r="K7" t="str">
        <f>VLOOKUP(INDEX(Jugadores!$A$2:$H$346,MATCH(Partidos!E7,Jugadores!$A$2:$A$346,0),8),Condados!A:B,2,FALSE)</f>
        <v>Fayette</v>
      </c>
      <c r="L7">
        <v>111</v>
      </c>
    </row>
    <row r="8" spans="1:12" x14ac:dyDescent="0.25">
      <c r="A8" t="s">
        <v>12</v>
      </c>
      <c r="B8">
        <v>327</v>
      </c>
      <c r="C8">
        <v>165</v>
      </c>
      <c r="D8">
        <v>14970</v>
      </c>
      <c r="E8">
        <v>962</v>
      </c>
      <c r="F8" t="str">
        <f>+VLOOKUP(D8,Jugadores!A:B,2,FALSE)</f>
        <v>James J. Spears</v>
      </c>
      <c r="G8" t="str">
        <f>+VLOOKUP(E8,Jugadores!A:B,2,FALSE)</f>
        <v>Andrew M. Shanklin</v>
      </c>
      <c r="H8">
        <f>+INDEX(Jugadores!$A$2:$H$346,MATCH(Partidos!D8,Jugadores!$A$2:$A$346,0),7)</f>
        <v>1</v>
      </c>
      <c r="I8">
        <f>+INDEX(Jugadores!$A$2:$H$346,MATCH(Partidos!E8,Jugadores!$A$2:$A$346,0),7)</f>
        <v>37</v>
      </c>
      <c r="J8" t="str">
        <f>VLOOKUP(INDEX(Jugadores!$A$2:$H$346,MATCH(Partidos!D8,Jugadores!$A$2:$A$346,0),8),Condados!A:B,2,FALSE)</f>
        <v>Bradford</v>
      </c>
      <c r="K8" t="str">
        <f>VLOOKUP(INDEX(Jugadores!$A$2:$H$346,MATCH(Partidos!E8,Jugadores!$A$2:$A$346,0),8),Condados!A:B,2,FALSE)</f>
        <v>Snyder</v>
      </c>
      <c r="L8">
        <v>120</v>
      </c>
    </row>
    <row r="9" spans="1:12" x14ac:dyDescent="0.25">
      <c r="A9" t="s">
        <v>12</v>
      </c>
      <c r="B9">
        <v>326</v>
      </c>
      <c r="C9">
        <v>92</v>
      </c>
      <c r="D9">
        <v>30486</v>
      </c>
      <c r="E9">
        <v>3867</v>
      </c>
      <c r="F9" t="str">
        <f>+VLOOKUP(D9,Jugadores!A:B,2,FALSE)</f>
        <v>Glenn W. Cunningham</v>
      </c>
      <c r="G9" t="str">
        <f>+VLOOKUP(E9,Jugadores!A:B,2,FALSE)</f>
        <v>Kenneth J. Broyles</v>
      </c>
      <c r="H9">
        <f>+INDEX(Jugadores!$A$2:$H$346,MATCH(Partidos!D9,Jugadores!$A$2:$A$346,0),7)</f>
        <v>3</v>
      </c>
      <c r="I9">
        <f>+INDEX(Jugadores!$A$2:$H$346,MATCH(Partidos!E9,Jugadores!$A$2:$A$346,0),7)</f>
        <v>39</v>
      </c>
      <c r="J9" t="str">
        <f>VLOOKUP(INDEX(Jugadores!$A$2:$H$346,MATCH(Partidos!D9,Jugadores!$A$2:$A$346,0),8),Condados!A:B,2,FALSE)</f>
        <v>Lawrence</v>
      </c>
      <c r="K9" t="str">
        <f>VLOOKUP(INDEX(Jugadores!$A$2:$H$346,MATCH(Partidos!E9,Jugadores!$A$2:$A$346,0),8),Condados!A:B,2,FALSE)</f>
        <v>York</v>
      </c>
      <c r="L9">
        <v>161</v>
      </c>
    </row>
    <row r="10" spans="1:12" x14ac:dyDescent="0.25">
      <c r="A10" t="s">
        <v>12</v>
      </c>
      <c r="B10">
        <v>325</v>
      </c>
      <c r="C10">
        <v>142</v>
      </c>
      <c r="D10">
        <v>12744</v>
      </c>
      <c r="E10">
        <v>25105</v>
      </c>
      <c r="F10" t="str">
        <f>+VLOOKUP(D10,Jugadores!A:B,2,FALSE)</f>
        <v>James A. Kirk</v>
      </c>
      <c r="G10" t="str">
        <f>+VLOOKUP(E10,Jugadores!A:B,2,FALSE)</f>
        <v>Donald M. West</v>
      </c>
      <c r="H10">
        <f>+INDEX(Jugadores!$A$2:$H$346,MATCH(Partidos!D10,Jugadores!$A$2:$A$346,0),7)</f>
        <v>5</v>
      </c>
      <c r="I10">
        <f>+INDEX(Jugadores!$A$2:$H$346,MATCH(Partidos!E10,Jugadores!$A$2:$A$346,0),7)</f>
        <v>33</v>
      </c>
      <c r="J10" t="str">
        <f>VLOOKUP(INDEX(Jugadores!$A$2:$H$346,MATCH(Partidos!D10,Jugadores!$A$2:$A$346,0),8),Condados!A:B,2,FALSE)</f>
        <v>Lehigh</v>
      </c>
      <c r="K10" t="str">
        <f>VLOOKUP(INDEX(Jugadores!$A$2:$H$346,MATCH(Partidos!E10,Jugadores!$A$2:$A$346,0),8),Condados!A:B,2,FALSE)</f>
        <v>Northampton</v>
      </c>
      <c r="L10">
        <v>34</v>
      </c>
    </row>
    <row r="11" spans="1:12" x14ac:dyDescent="0.25">
      <c r="A11" t="s">
        <v>12</v>
      </c>
      <c r="B11">
        <v>324</v>
      </c>
      <c r="C11">
        <v>92</v>
      </c>
      <c r="D11">
        <v>49008</v>
      </c>
      <c r="E11">
        <v>46494</v>
      </c>
      <c r="F11" t="str">
        <f>+VLOOKUP(D11,Jugadores!A:B,2,FALSE)</f>
        <v>Anthony A. Rodriguez</v>
      </c>
      <c r="G11" t="str">
        <f>+VLOOKUP(E11,Jugadores!A:B,2,FALSE)</f>
        <v>Ronald V. Wright</v>
      </c>
      <c r="H11">
        <f>+INDEX(Jugadores!$A$2:$H$346,MATCH(Partidos!D11,Jugadores!$A$2:$A$346,0),7)</f>
        <v>6</v>
      </c>
      <c r="I11">
        <f>+INDEX(Jugadores!$A$2:$H$346,MATCH(Partidos!E11,Jugadores!$A$2:$A$346,0),7)</f>
        <v>34</v>
      </c>
      <c r="J11" t="str">
        <f>VLOOKUP(INDEX(Jugadores!$A$2:$H$346,MATCH(Partidos!D11,Jugadores!$A$2:$A$346,0),8),Condados!A:B,2,FALSE)</f>
        <v>Forest</v>
      </c>
      <c r="K11" t="str">
        <f>VLOOKUP(INDEX(Jugadores!$A$2:$H$346,MATCH(Partidos!E11,Jugadores!$A$2:$A$346,0),8),Condados!A:B,2,FALSE)</f>
        <v>Luzerne</v>
      </c>
      <c r="L11">
        <v>71</v>
      </c>
    </row>
    <row r="12" spans="1:12" x14ac:dyDescent="0.25">
      <c r="A12" t="s">
        <v>12</v>
      </c>
      <c r="B12">
        <v>323</v>
      </c>
      <c r="C12">
        <v>206</v>
      </c>
      <c r="D12">
        <v>13729</v>
      </c>
      <c r="E12">
        <v>31665</v>
      </c>
      <c r="F12" t="str">
        <f>+VLOOKUP(D12,Jugadores!A:B,2,FALSE)</f>
        <v>Christian G. Chang</v>
      </c>
      <c r="G12" t="str">
        <f>+VLOOKUP(E12,Jugadores!A:B,2,FALSE)</f>
        <v>Walter J. Parker</v>
      </c>
      <c r="H12">
        <f>+INDEX(Jugadores!$A$2:$H$346,MATCH(Partidos!D12,Jugadores!$A$2:$A$346,0),7)</f>
        <v>7</v>
      </c>
      <c r="I12">
        <f>+INDEX(Jugadores!$A$2:$H$346,MATCH(Partidos!E12,Jugadores!$A$2:$A$346,0),7)</f>
        <v>38</v>
      </c>
      <c r="J12" t="str">
        <f>VLOOKUP(INDEX(Jugadores!$A$2:$H$346,MATCH(Partidos!D12,Jugadores!$A$2:$A$346,0),8),Condados!A:B,2,FALSE)</f>
        <v>Indiana</v>
      </c>
      <c r="K12" t="str">
        <f>VLOOKUP(INDEX(Jugadores!$A$2:$H$346,MATCH(Partidos!E12,Jugadores!$A$2:$A$346,0),8),Condados!A:B,2,FALSE)</f>
        <v>Huntingdon</v>
      </c>
      <c r="L12">
        <v>78</v>
      </c>
    </row>
    <row r="13" spans="1:12" x14ac:dyDescent="0.25">
      <c r="A13" t="s">
        <v>12</v>
      </c>
      <c r="B13">
        <v>322</v>
      </c>
      <c r="C13">
        <v>69</v>
      </c>
      <c r="D13">
        <v>25202</v>
      </c>
      <c r="E13">
        <v>15448</v>
      </c>
      <c r="F13" t="str">
        <f>+VLOOKUP(D13,Jugadores!A:B,2,FALSE)</f>
        <v>Ruben A. Burr</v>
      </c>
      <c r="G13" t="str">
        <f>+VLOOKUP(E13,Jugadores!A:B,2,FALSE)</f>
        <v>Rocco T. Hayden</v>
      </c>
      <c r="H13">
        <f>+INDEX(Jugadores!$A$2:$H$346,MATCH(Partidos!D13,Jugadores!$A$2:$A$346,0),7)</f>
        <v>8</v>
      </c>
      <c r="I13">
        <f>+INDEX(Jugadores!$A$2:$H$346,MATCH(Partidos!E13,Jugadores!$A$2:$A$346,0),7)</f>
        <v>22</v>
      </c>
      <c r="J13" t="str">
        <f>VLOOKUP(INDEX(Jugadores!$A$2:$H$346,MATCH(Partidos!D13,Jugadores!$A$2:$A$346,0),8),Condados!A:B,2,FALSE)</f>
        <v>Fayette</v>
      </c>
      <c r="K13" t="str">
        <f>VLOOKUP(INDEX(Jugadores!$A$2:$H$346,MATCH(Partidos!E13,Jugadores!$A$2:$A$346,0),8),Condados!A:B,2,FALSE)</f>
        <v>Tioga</v>
      </c>
      <c r="L13">
        <v>91</v>
      </c>
    </row>
    <row r="14" spans="1:12" x14ac:dyDescent="0.25">
      <c r="A14" t="s">
        <v>12</v>
      </c>
      <c r="B14">
        <v>321</v>
      </c>
      <c r="C14">
        <v>148</v>
      </c>
      <c r="D14">
        <v>15688</v>
      </c>
      <c r="E14">
        <v>45415</v>
      </c>
      <c r="F14" t="str">
        <f>+VLOOKUP(D14,Jugadores!A:B,2,FALSE)</f>
        <v>Dennis H. Burt</v>
      </c>
      <c r="G14" t="str">
        <f>+VLOOKUP(E14,Jugadores!A:B,2,FALSE)</f>
        <v>Bradley T. Peace</v>
      </c>
      <c r="H14">
        <f>+INDEX(Jugadores!$A$2:$H$346,MATCH(Partidos!D14,Jugadores!$A$2:$A$346,0),7)</f>
        <v>9</v>
      </c>
      <c r="I14">
        <f>+INDEX(Jugadores!$A$2:$H$346,MATCH(Partidos!E14,Jugadores!$A$2:$A$346,0),7)</f>
        <v>4</v>
      </c>
      <c r="J14" t="str">
        <f>VLOOKUP(INDEX(Jugadores!$A$2:$H$346,MATCH(Partidos!D14,Jugadores!$A$2:$A$346,0),8),Condados!A:B,2,FALSE)</f>
        <v>Lancaster</v>
      </c>
      <c r="K14" t="str">
        <f>VLOOKUP(INDEX(Jugadores!$A$2:$H$346,MATCH(Partidos!E14,Jugadores!$A$2:$A$346,0),8),Condados!A:B,2,FALSE)</f>
        <v>Perry</v>
      </c>
      <c r="L14">
        <v>39</v>
      </c>
    </row>
    <row r="15" spans="1:12" x14ac:dyDescent="0.25">
      <c r="A15" t="s">
        <v>12</v>
      </c>
      <c r="B15">
        <v>320</v>
      </c>
      <c r="C15">
        <v>96</v>
      </c>
      <c r="D15">
        <v>26820</v>
      </c>
      <c r="E15">
        <v>11293</v>
      </c>
      <c r="F15" t="str">
        <f>+VLOOKUP(D15,Jugadores!A:B,2,FALSE)</f>
        <v>Brent C. Gauthier</v>
      </c>
      <c r="G15" t="str">
        <f>+VLOOKUP(E15,Jugadores!A:B,2,FALSE)</f>
        <v>David C. Sandusky</v>
      </c>
      <c r="H15">
        <f>+INDEX(Jugadores!$A$2:$H$346,MATCH(Partidos!D15,Jugadores!$A$2:$A$346,0),7)</f>
        <v>2</v>
      </c>
      <c r="I15">
        <f>+INDEX(Jugadores!$A$2:$H$346,MATCH(Partidos!E15,Jugadores!$A$2:$A$346,0),7)</f>
        <v>230</v>
      </c>
      <c r="J15" t="str">
        <f>VLOOKUP(INDEX(Jugadores!$A$2:$H$346,MATCH(Partidos!D15,Jugadores!$A$2:$A$346,0),8),Condados!A:B,2,FALSE)</f>
        <v>Elk</v>
      </c>
      <c r="K15" t="str">
        <f>VLOOKUP(INDEX(Jugadores!$A$2:$H$346,MATCH(Partidos!E15,Jugadores!$A$2:$A$346,0),8),Condados!A:B,2,FALSE)</f>
        <v>Juniata</v>
      </c>
      <c r="L15">
        <v>52</v>
      </c>
    </row>
    <row r="16" spans="1:12" x14ac:dyDescent="0.25">
      <c r="A16" t="s">
        <v>12</v>
      </c>
      <c r="B16">
        <v>319</v>
      </c>
      <c r="C16">
        <v>90</v>
      </c>
      <c r="D16">
        <v>14970</v>
      </c>
      <c r="E16">
        <v>1866</v>
      </c>
      <c r="F16" t="str">
        <f>+VLOOKUP(D16,Jugadores!A:B,2,FALSE)</f>
        <v>James J. Spears</v>
      </c>
      <c r="G16" t="str">
        <f>+VLOOKUP(E16,Jugadores!A:B,2,FALSE)</f>
        <v>Milton M. Warren</v>
      </c>
      <c r="H16">
        <f>+INDEX(Jugadores!$A$2:$H$346,MATCH(Partidos!D16,Jugadores!$A$2:$A$346,0),7)</f>
        <v>1</v>
      </c>
      <c r="I16">
        <f>+INDEX(Jugadores!$A$2:$H$346,MATCH(Partidos!E16,Jugadores!$A$2:$A$346,0),7)</f>
        <v>13</v>
      </c>
      <c r="J16" t="str">
        <f>VLOOKUP(INDEX(Jugadores!$A$2:$H$346,MATCH(Partidos!D16,Jugadores!$A$2:$A$346,0),8),Condados!A:B,2,FALSE)</f>
        <v>Bradford</v>
      </c>
      <c r="K16" t="str">
        <f>VLOOKUP(INDEX(Jugadores!$A$2:$H$346,MATCH(Partidos!E16,Jugadores!$A$2:$A$346,0),8),Condados!A:B,2,FALSE)</f>
        <v>Butler</v>
      </c>
      <c r="L16">
        <v>53</v>
      </c>
    </row>
    <row r="17" spans="1:12" x14ac:dyDescent="0.25">
      <c r="A17" t="s">
        <v>12</v>
      </c>
      <c r="B17">
        <v>318</v>
      </c>
      <c r="C17">
        <v>112</v>
      </c>
      <c r="D17">
        <v>28128</v>
      </c>
      <c r="E17">
        <v>30486</v>
      </c>
      <c r="F17" t="str">
        <f>+VLOOKUP(D17,Jugadores!A:B,2,FALSE)</f>
        <v>James M. Manuel</v>
      </c>
      <c r="G17" t="str">
        <f>+VLOOKUP(E17,Jugadores!A:B,2,FALSE)</f>
        <v>Glenn W. Cunningham</v>
      </c>
      <c r="H17">
        <f>+INDEX(Jugadores!$A$2:$H$346,MATCH(Partidos!D17,Jugadores!$A$2:$A$346,0),7)</f>
        <v>10</v>
      </c>
      <c r="I17">
        <f>+INDEX(Jugadores!$A$2:$H$346,MATCH(Partidos!E17,Jugadores!$A$2:$A$346,0),7)</f>
        <v>3</v>
      </c>
      <c r="J17" t="str">
        <f>VLOOKUP(INDEX(Jugadores!$A$2:$H$346,MATCH(Partidos!D17,Jugadores!$A$2:$A$346,0),8),Condados!A:B,2,FALSE)</f>
        <v>Washington</v>
      </c>
      <c r="K17" t="str">
        <f>VLOOKUP(INDEX(Jugadores!$A$2:$H$346,MATCH(Partidos!E17,Jugadores!$A$2:$A$346,0),8),Condados!A:B,2,FALSE)</f>
        <v>Lawrence</v>
      </c>
      <c r="L17">
        <v>55</v>
      </c>
    </row>
    <row r="18" spans="1:12" x14ac:dyDescent="0.25">
      <c r="A18" t="s">
        <v>12</v>
      </c>
      <c r="B18">
        <v>317</v>
      </c>
      <c r="C18">
        <v>149</v>
      </c>
      <c r="D18">
        <v>14970</v>
      </c>
      <c r="E18">
        <v>27965</v>
      </c>
      <c r="F18" t="str">
        <f>+VLOOKUP(D18,Jugadores!A:B,2,FALSE)</f>
        <v>James J. Spears</v>
      </c>
      <c r="G18" t="str">
        <f>+VLOOKUP(E18,Jugadores!A:B,2,FALSE)</f>
        <v>Santiago E. Dvorak</v>
      </c>
      <c r="H18">
        <f>+INDEX(Jugadores!$A$2:$H$346,MATCH(Partidos!D18,Jugadores!$A$2:$A$346,0),7)</f>
        <v>1</v>
      </c>
      <c r="I18">
        <f>+INDEX(Jugadores!$A$2:$H$346,MATCH(Partidos!E18,Jugadores!$A$2:$A$346,0),7)</f>
        <v>11</v>
      </c>
      <c r="J18" t="str">
        <f>VLOOKUP(INDEX(Jugadores!$A$2:$H$346,MATCH(Partidos!D18,Jugadores!$A$2:$A$346,0),8),Condados!A:B,2,FALSE)</f>
        <v>Bradford</v>
      </c>
      <c r="K18" t="str">
        <f>VLOOKUP(INDEX(Jugadores!$A$2:$H$346,MATCH(Partidos!E18,Jugadores!$A$2:$A$346,0),8),Condados!A:B,2,FALSE)</f>
        <v>Venango</v>
      </c>
      <c r="L18">
        <v>70</v>
      </c>
    </row>
    <row r="19" spans="1:12" x14ac:dyDescent="0.25">
      <c r="A19" t="s">
        <v>12</v>
      </c>
      <c r="B19">
        <v>316</v>
      </c>
      <c r="C19">
        <v>140</v>
      </c>
      <c r="D19">
        <v>30486</v>
      </c>
      <c r="E19">
        <v>48848</v>
      </c>
      <c r="F19" t="str">
        <f>+VLOOKUP(D19,Jugadores!A:B,2,FALSE)</f>
        <v>Glenn W. Cunningham</v>
      </c>
      <c r="G19" t="str">
        <f>+VLOOKUP(E19,Jugadores!A:B,2,FALSE)</f>
        <v>Genaro D. Sampson</v>
      </c>
      <c r="H19">
        <f>+INDEX(Jugadores!$A$2:$H$346,MATCH(Partidos!D19,Jugadores!$A$2:$A$346,0),7)</f>
        <v>3</v>
      </c>
      <c r="I19">
        <f>+INDEX(Jugadores!$A$2:$H$346,MATCH(Partidos!E19,Jugadores!$A$2:$A$346,0),7)</f>
        <v>14</v>
      </c>
      <c r="J19" t="str">
        <f>VLOOKUP(INDEX(Jugadores!$A$2:$H$346,MATCH(Partidos!D19,Jugadores!$A$2:$A$346,0),8),Condados!A:B,2,FALSE)</f>
        <v>Lawrence</v>
      </c>
      <c r="K19" t="str">
        <f>VLOOKUP(INDEX(Jugadores!$A$2:$H$346,MATCH(Partidos!E19,Jugadores!$A$2:$A$346,0),8),Condados!A:B,2,FALSE)</f>
        <v>Philadelphia</v>
      </c>
      <c r="L19">
        <v>86</v>
      </c>
    </row>
    <row r="20" spans="1:12" x14ac:dyDescent="0.25">
      <c r="A20" t="s">
        <v>12</v>
      </c>
      <c r="B20">
        <v>315</v>
      </c>
      <c r="C20">
        <v>65</v>
      </c>
      <c r="D20">
        <v>14970</v>
      </c>
      <c r="E20">
        <v>16817</v>
      </c>
      <c r="F20" t="str">
        <f>+VLOOKUP(D20,Jugadores!A:B,2,FALSE)</f>
        <v>James J. Spears</v>
      </c>
      <c r="G20" t="str">
        <f>+VLOOKUP(E20,Jugadores!A:B,2,FALSE)</f>
        <v>Charles B. Bernstein</v>
      </c>
      <c r="H20">
        <f>+INDEX(Jugadores!$A$2:$H$346,MATCH(Partidos!D20,Jugadores!$A$2:$A$346,0),7)</f>
        <v>1</v>
      </c>
      <c r="I20">
        <f>+INDEX(Jugadores!$A$2:$H$346,MATCH(Partidos!E20,Jugadores!$A$2:$A$346,0),7)</f>
        <v>90</v>
      </c>
      <c r="J20" t="str">
        <f>VLOOKUP(INDEX(Jugadores!$A$2:$H$346,MATCH(Partidos!D20,Jugadores!$A$2:$A$346,0),8),Condados!A:B,2,FALSE)</f>
        <v>Bradford</v>
      </c>
      <c r="K20" t="str">
        <f>VLOOKUP(INDEX(Jugadores!$A$2:$H$346,MATCH(Partidos!E20,Jugadores!$A$2:$A$346,0),8),Condados!A:B,2,FALSE)</f>
        <v>Clinton</v>
      </c>
      <c r="L20">
        <v>104</v>
      </c>
    </row>
    <row r="21" spans="1:12" x14ac:dyDescent="0.25">
      <c r="A21" t="s">
        <v>12</v>
      </c>
      <c r="B21">
        <v>314</v>
      </c>
      <c r="C21">
        <v>94</v>
      </c>
      <c r="D21">
        <v>30486</v>
      </c>
      <c r="E21">
        <v>29329</v>
      </c>
      <c r="F21" t="str">
        <f>+VLOOKUP(D21,Jugadores!A:B,2,FALSE)</f>
        <v>Glenn W. Cunningham</v>
      </c>
      <c r="G21" t="str">
        <f>+VLOOKUP(E21,Jugadores!A:B,2,FALSE)</f>
        <v>Antonio B. England</v>
      </c>
      <c r="H21">
        <f>+INDEX(Jugadores!$A$2:$H$346,MATCH(Partidos!D21,Jugadores!$A$2:$A$346,0),7)</f>
        <v>3</v>
      </c>
      <c r="I21">
        <f>+INDEX(Jugadores!$A$2:$H$346,MATCH(Partidos!E21,Jugadores!$A$2:$A$346,0),7)</f>
        <v>231</v>
      </c>
      <c r="J21" t="str">
        <f>VLOOKUP(INDEX(Jugadores!$A$2:$H$346,MATCH(Partidos!D21,Jugadores!$A$2:$A$346,0),8),Condados!A:B,2,FALSE)</f>
        <v>Lawrence</v>
      </c>
      <c r="K21" t="str">
        <f>VLOOKUP(INDEX(Jugadores!$A$2:$H$346,MATCH(Partidos!E21,Jugadores!$A$2:$A$346,0),8),Condados!A:B,2,FALSE)</f>
        <v>Pike</v>
      </c>
      <c r="L21">
        <v>73</v>
      </c>
    </row>
    <row r="22" spans="1:12" x14ac:dyDescent="0.25">
      <c r="A22" t="s">
        <v>12</v>
      </c>
      <c r="B22">
        <v>313</v>
      </c>
      <c r="C22">
        <v>137</v>
      </c>
      <c r="D22">
        <v>27965</v>
      </c>
      <c r="E22">
        <v>28128</v>
      </c>
      <c r="F22" t="str">
        <f>+VLOOKUP(D22,Jugadores!A:B,2,FALSE)</f>
        <v>Santiago E. Dvorak</v>
      </c>
      <c r="G22" t="str">
        <f>+VLOOKUP(E22,Jugadores!A:B,2,FALSE)</f>
        <v>James M. Manuel</v>
      </c>
      <c r="H22">
        <f>+INDEX(Jugadores!$A$2:$H$346,MATCH(Partidos!D22,Jugadores!$A$2:$A$346,0),7)</f>
        <v>11</v>
      </c>
      <c r="I22">
        <f>+INDEX(Jugadores!$A$2:$H$346,MATCH(Partidos!E22,Jugadores!$A$2:$A$346,0),7)</f>
        <v>10</v>
      </c>
      <c r="J22" t="str">
        <f>VLOOKUP(INDEX(Jugadores!$A$2:$H$346,MATCH(Partidos!D22,Jugadores!$A$2:$A$346,0),8),Condados!A:B,2,FALSE)</f>
        <v>Venango</v>
      </c>
      <c r="K22" t="str">
        <f>VLOOKUP(INDEX(Jugadores!$A$2:$H$346,MATCH(Partidos!E22,Jugadores!$A$2:$A$346,0),8),Condados!A:B,2,FALSE)</f>
        <v>Washington</v>
      </c>
      <c r="L22">
        <v>76</v>
      </c>
    </row>
    <row r="23" spans="1:12" x14ac:dyDescent="0.25">
      <c r="A23" t="s">
        <v>12</v>
      </c>
      <c r="B23">
        <v>312</v>
      </c>
      <c r="C23">
        <v>147</v>
      </c>
      <c r="D23">
        <v>47815</v>
      </c>
      <c r="E23">
        <v>48848</v>
      </c>
      <c r="F23" t="str">
        <f>+VLOOKUP(D23,Jugadores!A:B,2,FALSE)</f>
        <v>Walter F. Carter</v>
      </c>
      <c r="G23" t="str">
        <f>+VLOOKUP(E23,Jugadores!A:B,2,FALSE)</f>
        <v>Genaro D. Sampson</v>
      </c>
      <c r="H23">
        <f>+INDEX(Jugadores!$A$2:$H$346,MATCH(Partidos!D23,Jugadores!$A$2:$A$346,0),7)</f>
        <v>12</v>
      </c>
      <c r="I23">
        <f>+INDEX(Jugadores!$A$2:$H$346,MATCH(Partidos!E23,Jugadores!$A$2:$A$346,0),7)</f>
        <v>14</v>
      </c>
      <c r="J23" t="str">
        <f>VLOOKUP(INDEX(Jugadores!$A$2:$H$346,MATCH(Partidos!D23,Jugadores!$A$2:$A$346,0),8),Condados!A:B,2,FALSE)</f>
        <v>Franklin</v>
      </c>
      <c r="K23" t="str">
        <f>VLOOKUP(INDEX(Jugadores!$A$2:$H$346,MATCH(Partidos!E23,Jugadores!$A$2:$A$346,0),8),Condados!A:B,2,FALSE)</f>
        <v>Philadelphia</v>
      </c>
      <c r="L23">
        <v>93</v>
      </c>
    </row>
    <row r="24" spans="1:12" x14ac:dyDescent="0.25">
      <c r="A24" t="s">
        <v>12</v>
      </c>
      <c r="B24">
        <v>311</v>
      </c>
      <c r="C24">
        <v>76</v>
      </c>
      <c r="D24">
        <v>1866</v>
      </c>
      <c r="E24">
        <v>16817</v>
      </c>
      <c r="F24" t="str">
        <f>+VLOOKUP(D24,Jugadores!A:B,2,FALSE)</f>
        <v>Milton M. Warren</v>
      </c>
      <c r="G24" t="str">
        <f>+VLOOKUP(E24,Jugadores!A:B,2,FALSE)</f>
        <v>Charles B. Bernstein</v>
      </c>
      <c r="H24">
        <f>+INDEX(Jugadores!$A$2:$H$346,MATCH(Partidos!D24,Jugadores!$A$2:$A$346,0),7)</f>
        <v>13</v>
      </c>
      <c r="I24">
        <f>+INDEX(Jugadores!$A$2:$H$346,MATCH(Partidos!E24,Jugadores!$A$2:$A$346,0),7)</f>
        <v>90</v>
      </c>
      <c r="J24" t="str">
        <f>VLOOKUP(INDEX(Jugadores!$A$2:$H$346,MATCH(Partidos!D24,Jugadores!$A$2:$A$346,0),8),Condados!A:B,2,FALSE)</f>
        <v>Butler</v>
      </c>
      <c r="K24" t="str">
        <f>VLOOKUP(INDEX(Jugadores!$A$2:$H$346,MATCH(Partidos!E24,Jugadores!$A$2:$A$346,0),8),Condados!A:B,2,FALSE)</f>
        <v>Clinton</v>
      </c>
      <c r="L24">
        <v>97</v>
      </c>
    </row>
    <row r="25" spans="1:12" x14ac:dyDescent="0.25">
      <c r="A25" t="s">
        <v>12</v>
      </c>
      <c r="B25">
        <v>310</v>
      </c>
      <c r="C25">
        <v>131</v>
      </c>
      <c r="D25">
        <v>28128</v>
      </c>
      <c r="E25">
        <v>29329</v>
      </c>
      <c r="F25" t="str">
        <f>+VLOOKUP(D25,Jugadores!A:B,2,FALSE)</f>
        <v>James M. Manuel</v>
      </c>
      <c r="G25" t="str">
        <f>+VLOOKUP(E25,Jugadores!A:B,2,FALSE)</f>
        <v>Antonio B. England</v>
      </c>
      <c r="H25">
        <f>+INDEX(Jugadores!$A$2:$H$346,MATCH(Partidos!D25,Jugadores!$A$2:$A$346,0),7)</f>
        <v>10</v>
      </c>
      <c r="I25">
        <f>+INDEX(Jugadores!$A$2:$H$346,MATCH(Partidos!E25,Jugadores!$A$2:$A$346,0),7)</f>
        <v>231</v>
      </c>
      <c r="J25" t="str">
        <f>VLOOKUP(INDEX(Jugadores!$A$2:$H$346,MATCH(Partidos!D25,Jugadores!$A$2:$A$346,0),8),Condados!A:B,2,FALSE)</f>
        <v>Washington</v>
      </c>
      <c r="K25" t="str">
        <f>VLOOKUP(INDEX(Jugadores!$A$2:$H$346,MATCH(Partidos!E25,Jugadores!$A$2:$A$346,0),8),Condados!A:B,2,FALSE)</f>
        <v>Pike</v>
      </c>
      <c r="L25">
        <v>134</v>
      </c>
    </row>
    <row r="26" spans="1:12" x14ac:dyDescent="0.25">
      <c r="A26" t="s">
        <v>12</v>
      </c>
      <c r="B26">
        <v>309</v>
      </c>
      <c r="C26">
        <v>73</v>
      </c>
      <c r="D26">
        <v>27965</v>
      </c>
      <c r="E26">
        <v>16817</v>
      </c>
      <c r="F26" t="str">
        <f>+VLOOKUP(D26,Jugadores!A:B,2,FALSE)</f>
        <v>Santiago E. Dvorak</v>
      </c>
      <c r="G26" t="str">
        <f>+VLOOKUP(E26,Jugadores!A:B,2,FALSE)</f>
        <v>Charles B. Bernstein</v>
      </c>
      <c r="H26">
        <f>+INDEX(Jugadores!$A$2:$H$346,MATCH(Partidos!D26,Jugadores!$A$2:$A$346,0),7)</f>
        <v>11</v>
      </c>
      <c r="I26">
        <f>+INDEX(Jugadores!$A$2:$H$346,MATCH(Partidos!E26,Jugadores!$A$2:$A$346,0),7)</f>
        <v>90</v>
      </c>
      <c r="J26" t="str">
        <f>VLOOKUP(INDEX(Jugadores!$A$2:$H$346,MATCH(Partidos!D26,Jugadores!$A$2:$A$346,0),8),Condados!A:B,2,FALSE)</f>
        <v>Venango</v>
      </c>
      <c r="K26" t="str">
        <f>VLOOKUP(INDEX(Jugadores!$A$2:$H$346,MATCH(Partidos!E26,Jugadores!$A$2:$A$346,0),8),Condados!A:B,2,FALSE)</f>
        <v>Clinton</v>
      </c>
      <c r="L26">
        <v>64</v>
      </c>
    </row>
    <row r="27" spans="1:12" x14ac:dyDescent="0.25">
      <c r="A27" t="s">
        <v>12</v>
      </c>
      <c r="B27">
        <v>308</v>
      </c>
      <c r="C27">
        <v>90</v>
      </c>
      <c r="D27">
        <v>48848</v>
      </c>
      <c r="E27">
        <v>29329</v>
      </c>
      <c r="F27" t="str">
        <f>+VLOOKUP(D27,Jugadores!A:B,2,FALSE)</f>
        <v>Genaro D. Sampson</v>
      </c>
      <c r="G27" t="str">
        <f>+VLOOKUP(E27,Jugadores!A:B,2,FALSE)</f>
        <v>Antonio B. England</v>
      </c>
      <c r="H27">
        <f>+INDEX(Jugadores!$A$2:$H$346,MATCH(Partidos!D27,Jugadores!$A$2:$A$346,0),7)</f>
        <v>14</v>
      </c>
      <c r="I27">
        <f>+INDEX(Jugadores!$A$2:$H$346,MATCH(Partidos!E27,Jugadores!$A$2:$A$346,0),7)</f>
        <v>231</v>
      </c>
      <c r="J27" t="str">
        <f>VLOOKUP(INDEX(Jugadores!$A$2:$H$346,MATCH(Partidos!D27,Jugadores!$A$2:$A$346,0),8),Condados!A:B,2,FALSE)</f>
        <v>Philadelphia</v>
      </c>
      <c r="K27" t="str">
        <f>VLOOKUP(INDEX(Jugadores!$A$2:$H$346,MATCH(Partidos!E27,Jugadores!$A$2:$A$346,0),8),Condados!A:B,2,FALSE)</f>
        <v>Pike</v>
      </c>
      <c r="L27">
        <v>34</v>
      </c>
    </row>
    <row r="28" spans="1:12" x14ac:dyDescent="0.25">
      <c r="A28" t="s">
        <v>12</v>
      </c>
      <c r="B28">
        <v>307</v>
      </c>
      <c r="C28">
        <v>133</v>
      </c>
      <c r="D28">
        <v>45415</v>
      </c>
      <c r="E28">
        <v>7630</v>
      </c>
      <c r="F28" t="str">
        <f>+VLOOKUP(D28,Jugadores!A:B,2,FALSE)</f>
        <v>Bradley T. Peace</v>
      </c>
      <c r="G28" t="str">
        <f>+VLOOKUP(E28,Jugadores!A:B,2,FALSE)</f>
        <v>Charlie M. Downey</v>
      </c>
      <c r="H28">
        <f>+INDEX(Jugadores!$A$2:$H$346,MATCH(Partidos!D28,Jugadores!$A$2:$A$346,0),7)</f>
        <v>4</v>
      </c>
      <c r="I28">
        <f>+INDEX(Jugadores!$A$2:$H$346,MATCH(Partidos!E28,Jugadores!$A$2:$A$346,0),7)</f>
        <v>15</v>
      </c>
      <c r="J28" t="str">
        <f>VLOOKUP(INDEX(Jugadores!$A$2:$H$346,MATCH(Partidos!D28,Jugadores!$A$2:$A$346,0),8),Condados!A:B,2,FALSE)</f>
        <v>Perry</v>
      </c>
      <c r="K28" t="str">
        <f>VLOOKUP(INDEX(Jugadores!$A$2:$H$346,MATCH(Partidos!E28,Jugadores!$A$2:$A$346,0),8),Condados!A:B,2,FALSE)</f>
        <v>Berks</v>
      </c>
      <c r="L28">
        <v>54</v>
      </c>
    </row>
    <row r="29" spans="1:12" x14ac:dyDescent="0.25">
      <c r="A29" t="s">
        <v>12</v>
      </c>
      <c r="B29">
        <v>306</v>
      </c>
      <c r="C29">
        <v>78</v>
      </c>
      <c r="D29">
        <v>26820</v>
      </c>
      <c r="E29">
        <v>7437</v>
      </c>
      <c r="F29" t="str">
        <f>+VLOOKUP(D29,Jugadores!A:B,2,FALSE)</f>
        <v>Brent C. Gauthier</v>
      </c>
      <c r="G29" t="str">
        <f>+VLOOKUP(E29,Jugadores!A:B,2,FALSE)</f>
        <v>Brian K. Williams</v>
      </c>
      <c r="H29">
        <f>+INDEX(Jugadores!$A$2:$H$346,MATCH(Partidos!D29,Jugadores!$A$2:$A$346,0),7)</f>
        <v>2</v>
      </c>
      <c r="I29">
        <f>+INDEX(Jugadores!$A$2:$H$346,MATCH(Partidos!E29,Jugadores!$A$2:$A$346,0),7)</f>
        <v>16</v>
      </c>
      <c r="J29" t="str">
        <f>VLOOKUP(INDEX(Jugadores!$A$2:$H$346,MATCH(Partidos!D29,Jugadores!$A$2:$A$346,0),8),Condados!A:B,2,FALSE)</f>
        <v>Elk</v>
      </c>
      <c r="K29" t="str">
        <f>VLOOKUP(INDEX(Jugadores!$A$2:$H$346,MATCH(Partidos!E29,Jugadores!$A$2:$A$346,0),8),Condados!A:B,2,FALSE)</f>
        <v>Crawford</v>
      </c>
      <c r="L29">
        <v>62</v>
      </c>
    </row>
    <row r="30" spans="1:12" x14ac:dyDescent="0.25">
      <c r="A30" t="s">
        <v>12</v>
      </c>
      <c r="B30">
        <v>305</v>
      </c>
      <c r="C30">
        <v>103</v>
      </c>
      <c r="D30">
        <v>45415</v>
      </c>
      <c r="E30">
        <v>45997</v>
      </c>
      <c r="F30" t="str">
        <f>+VLOOKUP(D30,Jugadores!A:B,2,FALSE)</f>
        <v>Bradley T. Peace</v>
      </c>
      <c r="G30" t="str">
        <f>+VLOOKUP(E30,Jugadores!A:B,2,FALSE)</f>
        <v>Willie C. Thompson</v>
      </c>
      <c r="H30">
        <f>+INDEX(Jugadores!$A$2:$H$346,MATCH(Partidos!D30,Jugadores!$A$2:$A$346,0),7)</f>
        <v>4</v>
      </c>
      <c r="I30">
        <f>+INDEX(Jugadores!$A$2:$H$346,MATCH(Partidos!E30,Jugadores!$A$2:$A$346,0),7)</f>
        <v>17</v>
      </c>
      <c r="J30" t="str">
        <f>VLOOKUP(INDEX(Jugadores!$A$2:$H$346,MATCH(Partidos!D30,Jugadores!$A$2:$A$346,0),8),Condados!A:B,2,FALSE)</f>
        <v>Perry</v>
      </c>
      <c r="K30" t="str">
        <f>VLOOKUP(INDEX(Jugadores!$A$2:$H$346,MATCH(Partidos!E30,Jugadores!$A$2:$A$346,0),8),Condados!A:B,2,FALSE)</f>
        <v>Carbon</v>
      </c>
      <c r="L30">
        <v>66</v>
      </c>
    </row>
    <row r="31" spans="1:12" x14ac:dyDescent="0.25">
      <c r="A31" t="s">
        <v>12</v>
      </c>
      <c r="B31">
        <v>304</v>
      </c>
      <c r="C31">
        <v>76</v>
      </c>
      <c r="D31">
        <v>26820</v>
      </c>
      <c r="E31">
        <v>23460</v>
      </c>
      <c r="F31" t="str">
        <f>+VLOOKUP(D31,Jugadores!A:B,2,FALSE)</f>
        <v>Brent C. Gauthier</v>
      </c>
      <c r="G31" t="str">
        <f>+VLOOKUP(E31,Jugadores!A:B,2,FALSE)</f>
        <v>Bernard M. Jessie</v>
      </c>
      <c r="H31">
        <f>+INDEX(Jugadores!$A$2:$H$346,MATCH(Partidos!D31,Jugadores!$A$2:$A$346,0),7)</f>
        <v>2</v>
      </c>
      <c r="I31">
        <f>+INDEX(Jugadores!$A$2:$H$346,MATCH(Partidos!E31,Jugadores!$A$2:$A$346,0),7)</f>
        <v>18</v>
      </c>
      <c r="J31" t="str">
        <f>VLOOKUP(INDEX(Jugadores!$A$2:$H$346,MATCH(Partidos!D31,Jugadores!$A$2:$A$346,0),8),Condados!A:B,2,FALSE)</f>
        <v>Elk</v>
      </c>
      <c r="K31" t="str">
        <f>VLOOKUP(INDEX(Jugadores!$A$2:$H$346,MATCH(Partidos!E31,Jugadores!$A$2:$A$346,0),8),Condados!A:B,2,FALSE)</f>
        <v>Mercer</v>
      </c>
      <c r="L31">
        <v>72</v>
      </c>
    </row>
    <row r="32" spans="1:12" x14ac:dyDescent="0.25">
      <c r="A32" t="s">
        <v>12</v>
      </c>
      <c r="B32">
        <v>303</v>
      </c>
      <c r="C32">
        <v>77</v>
      </c>
      <c r="D32">
        <v>45415</v>
      </c>
      <c r="E32">
        <v>31902</v>
      </c>
      <c r="F32" t="str">
        <f>+VLOOKUP(D32,Jugadores!A:B,2,FALSE)</f>
        <v>Bradley T. Peace</v>
      </c>
      <c r="G32" t="str">
        <f>+VLOOKUP(E32,Jugadores!A:B,2,FALSE)</f>
        <v>Jeffrey L. McCoy</v>
      </c>
      <c r="H32">
        <f>+INDEX(Jugadores!$A$2:$H$346,MATCH(Partidos!D32,Jugadores!$A$2:$A$346,0),7)</f>
        <v>4</v>
      </c>
      <c r="I32">
        <f>+INDEX(Jugadores!$A$2:$H$346,MATCH(Partidos!E32,Jugadores!$A$2:$A$346,0),7)</f>
        <v>59</v>
      </c>
      <c r="J32" t="str">
        <f>VLOOKUP(INDEX(Jugadores!$A$2:$H$346,MATCH(Partidos!D32,Jugadores!$A$2:$A$346,0),8),Condados!A:B,2,FALSE)</f>
        <v>Perry</v>
      </c>
      <c r="K32" t="str">
        <f>VLOOKUP(INDEX(Jugadores!$A$2:$H$346,MATCH(Partidos!E32,Jugadores!$A$2:$A$346,0),8),Condados!A:B,2,FALSE)</f>
        <v>Armstrong</v>
      </c>
      <c r="L32">
        <v>99</v>
      </c>
    </row>
    <row r="33" spans="1:12" x14ac:dyDescent="0.25">
      <c r="A33" t="s">
        <v>12</v>
      </c>
      <c r="B33">
        <v>302</v>
      </c>
      <c r="C33">
        <v>59</v>
      </c>
      <c r="D33">
        <v>26820</v>
      </c>
      <c r="E33">
        <v>16197</v>
      </c>
      <c r="F33" t="str">
        <f>+VLOOKUP(D33,Jugadores!A:B,2,FALSE)</f>
        <v>Brent C. Gauthier</v>
      </c>
      <c r="G33" t="str">
        <f>+VLOOKUP(E33,Jugadores!A:B,2,FALSE)</f>
        <v>John P. Kirk</v>
      </c>
      <c r="H33">
        <f>+INDEX(Jugadores!$A$2:$H$346,MATCH(Partidos!D33,Jugadores!$A$2:$A$346,0),7)</f>
        <v>2</v>
      </c>
      <c r="I33">
        <f>+INDEX(Jugadores!$A$2:$H$346,MATCH(Partidos!E33,Jugadores!$A$2:$A$346,0),7)</f>
        <v>232</v>
      </c>
      <c r="J33" t="str">
        <f>VLOOKUP(INDEX(Jugadores!$A$2:$H$346,MATCH(Partidos!D33,Jugadores!$A$2:$A$346,0),8),Condados!A:B,2,FALSE)</f>
        <v>Elk</v>
      </c>
      <c r="K33" t="str">
        <f>VLOOKUP(INDEX(Jugadores!$A$2:$H$346,MATCH(Partidos!E33,Jugadores!$A$2:$A$346,0),8),Condados!A:B,2,FALSE)</f>
        <v>Washington</v>
      </c>
      <c r="L33">
        <v>102</v>
      </c>
    </row>
    <row r="34" spans="1:12" x14ac:dyDescent="0.25">
      <c r="A34" t="s">
        <v>12</v>
      </c>
      <c r="B34">
        <v>301</v>
      </c>
      <c r="C34">
        <v>84</v>
      </c>
      <c r="D34">
        <v>7630</v>
      </c>
      <c r="E34">
        <v>45997</v>
      </c>
      <c r="F34" t="str">
        <f>+VLOOKUP(D34,Jugadores!A:B,2,FALSE)</f>
        <v>Charlie M. Downey</v>
      </c>
      <c r="G34" t="str">
        <f>+VLOOKUP(E34,Jugadores!A:B,2,FALSE)</f>
        <v>Willie C. Thompson</v>
      </c>
      <c r="H34">
        <f>+INDEX(Jugadores!$A$2:$H$346,MATCH(Partidos!D34,Jugadores!$A$2:$A$346,0),7)</f>
        <v>15</v>
      </c>
      <c r="I34">
        <f>+INDEX(Jugadores!$A$2:$H$346,MATCH(Partidos!E34,Jugadores!$A$2:$A$346,0),7)</f>
        <v>17</v>
      </c>
      <c r="J34" t="str">
        <f>VLOOKUP(INDEX(Jugadores!$A$2:$H$346,MATCH(Partidos!D34,Jugadores!$A$2:$A$346,0),8),Condados!A:B,2,FALSE)</f>
        <v>Berks</v>
      </c>
      <c r="K34" t="str">
        <f>VLOOKUP(INDEX(Jugadores!$A$2:$H$346,MATCH(Partidos!E34,Jugadores!$A$2:$A$346,0),8),Condados!A:B,2,FALSE)</f>
        <v>Carbon</v>
      </c>
      <c r="L34">
        <v>76</v>
      </c>
    </row>
    <row r="35" spans="1:12" x14ac:dyDescent="0.25">
      <c r="A35" t="s">
        <v>12</v>
      </c>
      <c r="B35">
        <v>300</v>
      </c>
      <c r="C35">
        <v>145</v>
      </c>
      <c r="D35">
        <v>7437</v>
      </c>
      <c r="E35">
        <v>23460</v>
      </c>
      <c r="F35" t="str">
        <f>+VLOOKUP(D35,Jugadores!A:B,2,FALSE)</f>
        <v>Brian K. Williams</v>
      </c>
      <c r="G35" t="str">
        <f>+VLOOKUP(E35,Jugadores!A:B,2,FALSE)</f>
        <v>Bernard M. Jessie</v>
      </c>
      <c r="H35">
        <f>+INDEX(Jugadores!$A$2:$H$346,MATCH(Partidos!D35,Jugadores!$A$2:$A$346,0),7)</f>
        <v>16</v>
      </c>
      <c r="I35">
        <f>+INDEX(Jugadores!$A$2:$H$346,MATCH(Partidos!E35,Jugadores!$A$2:$A$346,0),7)</f>
        <v>18</v>
      </c>
      <c r="J35" t="str">
        <f>VLOOKUP(INDEX(Jugadores!$A$2:$H$346,MATCH(Partidos!D35,Jugadores!$A$2:$A$346,0),8),Condados!A:B,2,FALSE)</f>
        <v>Crawford</v>
      </c>
      <c r="K35" t="str">
        <f>VLOOKUP(INDEX(Jugadores!$A$2:$H$346,MATCH(Partidos!E35,Jugadores!$A$2:$A$346,0),8),Condados!A:B,2,FALSE)</f>
        <v>Mercer</v>
      </c>
      <c r="L35">
        <v>107</v>
      </c>
    </row>
    <row r="36" spans="1:12" x14ac:dyDescent="0.25">
      <c r="A36" t="s">
        <v>12</v>
      </c>
      <c r="B36">
        <v>299</v>
      </c>
      <c r="C36">
        <v>56</v>
      </c>
      <c r="D36">
        <v>7630</v>
      </c>
      <c r="E36">
        <v>31902</v>
      </c>
      <c r="F36" t="str">
        <f>+VLOOKUP(D36,Jugadores!A:B,2,FALSE)</f>
        <v>Charlie M. Downey</v>
      </c>
      <c r="G36" t="str">
        <f>+VLOOKUP(E36,Jugadores!A:B,2,FALSE)</f>
        <v>Jeffrey L. McCoy</v>
      </c>
      <c r="H36">
        <f>+INDEX(Jugadores!$A$2:$H$346,MATCH(Partidos!D36,Jugadores!$A$2:$A$346,0),7)</f>
        <v>15</v>
      </c>
      <c r="I36">
        <f>+INDEX(Jugadores!$A$2:$H$346,MATCH(Partidos!E36,Jugadores!$A$2:$A$346,0),7)</f>
        <v>59</v>
      </c>
      <c r="J36" t="str">
        <f>VLOOKUP(INDEX(Jugadores!$A$2:$H$346,MATCH(Partidos!D36,Jugadores!$A$2:$A$346,0),8),Condados!A:B,2,FALSE)</f>
        <v>Berks</v>
      </c>
      <c r="K36" t="str">
        <f>VLOOKUP(INDEX(Jugadores!$A$2:$H$346,MATCH(Partidos!E36,Jugadores!$A$2:$A$346,0),8),Condados!A:B,2,FALSE)</f>
        <v>Armstrong</v>
      </c>
      <c r="L36">
        <v>161</v>
      </c>
    </row>
    <row r="37" spans="1:12" x14ac:dyDescent="0.25">
      <c r="A37" t="s">
        <v>12</v>
      </c>
      <c r="B37">
        <v>298</v>
      </c>
      <c r="C37">
        <v>71</v>
      </c>
      <c r="D37">
        <v>7437</v>
      </c>
      <c r="E37">
        <v>47956</v>
      </c>
      <c r="F37" t="str">
        <f>+VLOOKUP(D37,Jugadores!A:B,2,FALSE)</f>
        <v>Brian K. Williams</v>
      </c>
      <c r="G37" t="str">
        <f>+VLOOKUP(E37,Jugadores!A:B,2,FALSE)</f>
        <v>John A. Stevens</v>
      </c>
      <c r="H37">
        <f>+INDEX(Jugadores!$A$2:$H$346,MATCH(Partidos!D37,Jugadores!$A$2:$A$346,0),7)</f>
        <v>16</v>
      </c>
      <c r="I37">
        <f>+INDEX(Jugadores!$A$2:$H$346,MATCH(Partidos!E37,Jugadores!$A$2:$A$346,0),7)</f>
        <v>233</v>
      </c>
      <c r="J37" t="str">
        <f>VLOOKUP(INDEX(Jugadores!$A$2:$H$346,MATCH(Partidos!D37,Jugadores!$A$2:$A$346,0),8),Condados!A:B,2,FALSE)</f>
        <v>Crawford</v>
      </c>
      <c r="K37" t="str">
        <f>VLOOKUP(INDEX(Jugadores!$A$2:$H$346,MATCH(Partidos!E37,Jugadores!$A$2:$A$346,0),8),Condados!A:B,2,FALSE)</f>
        <v>Westmoreland</v>
      </c>
      <c r="L37">
        <v>98</v>
      </c>
    </row>
    <row r="38" spans="1:12" x14ac:dyDescent="0.25">
      <c r="A38" t="s">
        <v>12</v>
      </c>
      <c r="B38">
        <v>297</v>
      </c>
      <c r="C38">
        <v>120</v>
      </c>
      <c r="D38">
        <v>45997</v>
      </c>
      <c r="E38">
        <v>31902</v>
      </c>
      <c r="F38" t="str">
        <f>+VLOOKUP(D38,Jugadores!A:B,2,FALSE)</f>
        <v>Willie C. Thompson</v>
      </c>
      <c r="G38" t="str">
        <f>+VLOOKUP(E38,Jugadores!A:B,2,FALSE)</f>
        <v>Jeffrey L. McCoy</v>
      </c>
      <c r="H38">
        <f>+INDEX(Jugadores!$A$2:$H$346,MATCH(Partidos!D38,Jugadores!$A$2:$A$346,0),7)</f>
        <v>17</v>
      </c>
      <c r="I38">
        <f>+INDEX(Jugadores!$A$2:$H$346,MATCH(Partidos!E38,Jugadores!$A$2:$A$346,0),7)</f>
        <v>59</v>
      </c>
      <c r="J38" t="str">
        <f>VLOOKUP(INDEX(Jugadores!$A$2:$H$346,MATCH(Partidos!D38,Jugadores!$A$2:$A$346,0),8),Condados!A:B,2,FALSE)</f>
        <v>Carbon</v>
      </c>
      <c r="K38" t="str">
        <f>VLOOKUP(INDEX(Jugadores!$A$2:$H$346,MATCH(Partidos!E38,Jugadores!$A$2:$A$346,0),8),Condados!A:B,2,FALSE)</f>
        <v>Armstrong</v>
      </c>
      <c r="L38">
        <v>103</v>
      </c>
    </row>
    <row r="39" spans="1:12" x14ac:dyDescent="0.25">
      <c r="A39" t="s">
        <v>12</v>
      </c>
      <c r="B39">
        <v>296</v>
      </c>
      <c r="C39">
        <v>54</v>
      </c>
      <c r="D39">
        <v>23460</v>
      </c>
      <c r="E39">
        <v>16197</v>
      </c>
      <c r="F39" t="str">
        <f>+VLOOKUP(D39,Jugadores!A:B,2,FALSE)</f>
        <v>Bernard M. Jessie</v>
      </c>
      <c r="G39" t="str">
        <f>+VLOOKUP(E39,Jugadores!A:B,2,FALSE)</f>
        <v>John P. Kirk</v>
      </c>
      <c r="H39">
        <f>+INDEX(Jugadores!$A$2:$H$346,MATCH(Partidos!D39,Jugadores!$A$2:$A$346,0),7)</f>
        <v>18</v>
      </c>
      <c r="I39">
        <f>+INDEX(Jugadores!$A$2:$H$346,MATCH(Partidos!E39,Jugadores!$A$2:$A$346,0),7)</f>
        <v>232</v>
      </c>
      <c r="J39" t="str">
        <f>VLOOKUP(INDEX(Jugadores!$A$2:$H$346,MATCH(Partidos!D39,Jugadores!$A$2:$A$346,0),8),Condados!A:B,2,FALSE)</f>
        <v>Mercer</v>
      </c>
      <c r="K39" t="str">
        <f>VLOOKUP(INDEX(Jugadores!$A$2:$H$346,MATCH(Partidos!E39,Jugadores!$A$2:$A$346,0),8),Condados!A:B,2,FALSE)</f>
        <v>Washington</v>
      </c>
      <c r="L39">
        <v>62</v>
      </c>
    </row>
    <row r="40" spans="1:12" x14ac:dyDescent="0.25">
      <c r="A40" t="s">
        <v>12</v>
      </c>
      <c r="B40">
        <v>295</v>
      </c>
      <c r="C40">
        <v>117</v>
      </c>
      <c r="D40">
        <v>13729</v>
      </c>
      <c r="E40">
        <v>15688</v>
      </c>
      <c r="F40" t="str">
        <f>+VLOOKUP(D40,Jugadores!A:B,2,FALSE)</f>
        <v>Christian G. Chang</v>
      </c>
      <c r="G40" t="str">
        <f>+VLOOKUP(E40,Jugadores!A:B,2,FALSE)</f>
        <v>Dennis H. Burt</v>
      </c>
      <c r="H40">
        <f>+INDEX(Jugadores!$A$2:$H$346,MATCH(Partidos!D40,Jugadores!$A$2:$A$346,0),7)</f>
        <v>7</v>
      </c>
      <c r="I40">
        <f>+INDEX(Jugadores!$A$2:$H$346,MATCH(Partidos!E40,Jugadores!$A$2:$A$346,0),7)</f>
        <v>9</v>
      </c>
      <c r="J40" t="str">
        <f>VLOOKUP(INDEX(Jugadores!$A$2:$H$346,MATCH(Partidos!D40,Jugadores!$A$2:$A$346,0),8),Condados!A:B,2,FALSE)</f>
        <v>Indiana</v>
      </c>
      <c r="K40" t="str">
        <f>VLOOKUP(INDEX(Jugadores!$A$2:$H$346,MATCH(Partidos!E40,Jugadores!$A$2:$A$346,0),8),Condados!A:B,2,FALSE)</f>
        <v>Lancaster</v>
      </c>
      <c r="L40">
        <v>76</v>
      </c>
    </row>
    <row r="41" spans="1:12" x14ac:dyDescent="0.25">
      <c r="A41" t="s">
        <v>12</v>
      </c>
      <c r="B41">
        <v>294</v>
      </c>
      <c r="C41">
        <v>64</v>
      </c>
      <c r="D41">
        <v>39295</v>
      </c>
      <c r="E41">
        <v>15448</v>
      </c>
      <c r="F41" t="str">
        <f>+VLOOKUP(D41,Jugadores!A:B,2,FALSE)</f>
        <v>Cameron P. Smith</v>
      </c>
      <c r="G41" t="str">
        <f>+VLOOKUP(E41,Jugadores!A:B,2,FALSE)</f>
        <v>Rocco T. Hayden</v>
      </c>
      <c r="H41">
        <f>+INDEX(Jugadores!$A$2:$H$346,MATCH(Partidos!D41,Jugadores!$A$2:$A$346,0),7)</f>
        <v>19</v>
      </c>
      <c r="I41">
        <f>+INDEX(Jugadores!$A$2:$H$346,MATCH(Partidos!E41,Jugadores!$A$2:$A$346,0),7)</f>
        <v>22</v>
      </c>
      <c r="J41" t="str">
        <f>VLOOKUP(INDEX(Jugadores!$A$2:$H$346,MATCH(Partidos!D41,Jugadores!$A$2:$A$346,0),8),Condados!A:B,2,FALSE)</f>
        <v>Dauphin</v>
      </c>
      <c r="K41" t="str">
        <f>VLOOKUP(INDEX(Jugadores!$A$2:$H$346,MATCH(Partidos!E41,Jugadores!$A$2:$A$346,0),8),Condados!A:B,2,FALSE)</f>
        <v>Tioga</v>
      </c>
      <c r="L41">
        <v>78</v>
      </c>
    </row>
    <row r="42" spans="1:12" x14ac:dyDescent="0.25">
      <c r="A42" t="s">
        <v>12</v>
      </c>
      <c r="B42">
        <v>293</v>
      </c>
      <c r="C42">
        <v>141</v>
      </c>
      <c r="D42">
        <v>15688</v>
      </c>
      <c r="E42">
        <v>36159</v>
      </c>
      <c r="F42" t="str">
        <f>+VLOOKUP(D42,Jugadores!A:B,2,FALSE)</f>
        <v>Dennis H. Burt</v>
      </c>
      <c r="G42" t="str">
        <f>+VLOOKUP(E42,Jugadores!A:B,2,FALSE)</f>
        <v>Victor S. Casteel</v>
      </c>
      <c r="H42">
        <f>+INDEX(Jugadores!$A$2:$H$346,MATCH(Partidos!D42,Jugadores!$A$2:$A$346,0),7)</f>
        <v>9</v>
      </c>
      <c r="I42">
        <f>+INDEX(Jugadores!$A$2:$H$346,MATCH(Partidos!E42,Jugadores!$A$2:$A$346,0),7)</f>
        <v>21</v>
      </c>
      <c r="J42" t="str">
        <f>VLOOKUP(INDEX(Jugadores!$A$2:$H$346,MATCH(Partidos!D42,Jugadores!$A$2:$A$346,0),8),Condados!A:B,2,FALSE)</f>
        <v>Lancaster</v>
      </c>
      <c r="K42" t="str">
        <f>VLOOKUP(INDEX(Jugadores!$A$2:$H$346,MATCH(Partidos!E42,Jugadores!$A$2:$A$346,0),8),Condados!A:B,2,FALSE)</f>
        <v>Delaware</v>
      </c>
      <c r="L42">
        <v>66</v>
      </c>
    </row>
    <row r="43" spans="1:12" x14ac:dyDescent="0.25">
      <c r="A43" t="s">
        <v>12</v>
      </c>
      <c r="B43">
        <v>292</v>
      </c>
      <c r="C43">
        <v>72</v>
      </c>
      <c r="D43">
        <v>34597</v>
      </c>
      <c r="E43">
        <v>39295</v>
      </c>
      <c r="F43" t="str">
        <f>+VLOOKUP(D43,Jugadores!A:B,2,FALSE)</f>
        <v>Ralph N. Holden</v>
      </c>
      <c r="G43" t="str">
        <f>+VLOOKUP(E43,Jugadores!A:B,2,FALSE)</f>
        <v>Cameron P. Smith</v>
      </c>
      <c r="H43">
        <f>+INDEX(Jugadores!$A$2:$H$346,MATCH(Partidos!D43,Jugadores!$A$2:$A$346,0),7)</f>
        <v>20</v>
      </c>
      <c r="I43">
        <f>+INDEX(Jugadores!$A$2:$H$346,MATCH(Partidos!E43,Jugadores!$A$2:$A$346,0),7)</f>
        <v>19</v>
      </c>
      <c r="J43" t="str">
        <f>VLOOKUP(INDEX(Jugadores!$A$2:$H$346,MATCH(Partidos!D43,Jugadores!$A$2:$A$346,0),8),Condados!A:B,2,FALSE)</f>
        <v>Union</v>
      </c>
      <c r="K43" t="str">
        <f>VLOOKUP(INDEX(Jugadores!$A$2:$H$346,MATCH(Partidos!E43,Jugadores!$A$2:$A$346,0),8),Condados!A:B,2,FALSE)</f>
        <v>Dauphin</v>
      </c>
      <c r="L43">
        <v>78</v>
      </c>
    </row>
    <row r="44" spans="1:12" x14ac:dyDescent="0.25">
      <c r="A44" t="s">
        <v>12</v>
      </c>
      <c r="B44">
        <v>291</v>
      </c>
      <c r="C44">
        <v>76</v>
      </c>
      <c r="D44">
        <v>15688</v>
      </c>
      <c r="E44">
        <v>3500</v>
      </c>
      <c r="F44" t="str">
        <f>+VLOOKUP(D44,Jugadores!A:B,2,FALSE)</f>
        <v>Dennis H. Burt</v>
      </c>
      <c r="G44" t="str">
        <f>+VLOOKUP(E44,Jugadores!A:B,2,FALSE)</f>
        <v>David M. Prewitt</v>
      </c>
      <c r="H44">
        <f>+INDEX(Jugadores!$A$2:$H$346,MATCH(Partidos!D44,Jugadores!$A$2:$A$346,0),7)</f>
        <v>9</v>
      </c>
      <c r="I44">
        <f>+INDEX(Jugadores!$A$2:$H$346,MATCH(Partidos!E44,Jugadores!$A$2:$A$346,0),7)</f>
        <v>159</v>
      </c>
      <c r="J44" t="str">
        <f>VLOOKUP(INDEX(Jugadores!$A$2:$H$346,MATCH(Partidos!D44,Jugadores!$A$2:$A$346,0),8),Condados!A:B,2,FALSE)</f>
        <v>Lancaster</v>
      </c>
      <c r="K44" t="str">
        <f>VLOOKUP(INDEX(Jugadores!$A$2:$H$346,MATCH(Partidos!E44,Jugadores!$A$2:$A$346,0),8),Condados!A:B,2,FALSE)</f>
        <v>Beaver</v>
      </c>
      <c r="L44">
        <v>96</v>
      </c>
    </row>
    <row r="45" spans="1:12" x14ac:dyDescent="0.25">
      <c r="A45" t="s">
        <v>12</v>
      </c>
      <c r="B45">
        <v>290</v>
      </c>
      <c r="C45">
        <v>200</v>
      </c>
      <c r="D45">
        <v>39295</v>
      </c>
      <c r="E45">
        <v>1200</v>
      </c>
      <c r="F45" t="str">
        <f>+VLOOKUP(D45,Jugadores!A:B,2,FALSE)</f>
        <v>Cameron P. Smith</v>
      </c>
      <c r="G45" t="str">
        <f>+VLOOKUP(E45,Jugadores!A:B,2,FALSE)</f>
        <v>Joshua K. Bowden</v>
      </c>
      <c r="H45">
        <f>+INDEX(Jugadores!$A$2:$H$346,MATCH(Partidos!D45,Jugadores!$A$2:$A$346,0),7)</f>
        <v>19</v>
      </c>
      <c r="I45">
        <f>+INDEX(Jugadores!$A$2:$H$346,MATCH(Partidos!E45,Jugadores!$A$2:$A$346,0),7)</f>
        <v>234</v>
      </c>
      <c r="J45" t="str">
        <f>VLOOKUP(INDEX(Jugadores!$A$2:$H$346,MATCH(Partidos!D45,Jugadores!$A$2:$A$346,0),8),Condados!A:B,2,FALSE)</f>
        <v>Dauphin</v>
      </c>
      <c r="K45" t="str">
        <f>VLOOKUP(INDEX(Jugadores!$A$2:$H$346,MATCH(Partidos!E45,Jugadores!$A$2:$A$346,0),8),Condados!A:B,2,FALSE)</f>
        <v>Blair</v>
      </c>
      <c r="L45">
        <v>114</v>
      </c>
    </row>
    <row r="46" spans="1:12" x14ac:dyDescent="0.25">
      <c r="A46" t="s">
        <v>12</v>
      </c>
      <c r="B46">
        <v>289</v>
      </c>
      <c r="C46">
        <v>128</v>
      </c>
      <c r="D46">
        <v>36159</v>
      </c>
      <c r="E46">
        <v>13729</v>
      </c>
      <c r="F46" t="str">
        <f>+VLOOKUP(D46,Jugadores!A:B,2,FALSE)</f>
        <v>Victor S. Casteel</v>
      </c>
      <c r="G46" t="str">
        <f>+VLOOKUP(E46,Jugadores!A:B,2,FALSE)</f>
        <v>Christian G. Chang</v>
      </c>
      <c r="H46">
        <f>+INDEX(Jugadores!$A$2:$H$346,MATCH(Partidos!D46,Jugadores!$A$2:$A$346,0),7)</f>
        <v>21</v>
      </c>
      <c r="I46">
        <f>+INDEX(Jugadores!$A$2:$H$346,MATCH(Partidos!E46,Jugadores!$A$2:$A$346,0),7)</f>
        <v>7</v>
      </c>
      <c r="J46" t="str">
        <f>VLOOKUP(INDEX(Jugadores!$A$2:$H$346,MATCH(Partidos!D46,Jugadores!$A$2:$A$346,0),8),Condados!A:B,2,FALSE)</f>
        <v>Delaware</v>
      </c>
      <c r="K46" t="str">
        <f>VLOOKUP(INDEX(Jugadores!$A$2:$H$346,MATCH(Partidos!E46,Jugadores!$A$2:$A$346,0),8),Condados!A:B,2,FALSE)</f>
        <v>Indiana</v>
      </c>
      <c r="L46">
        <v>150</v>
      </c>
    </row>
    <row r="47" spans="1:12" x14ac:dyDescent="0.25">
      <c r="A47" t="s">
        <v>12</v>
      </c>
      <c r="B47">
        <v>288</v>
      </c>
      <c r="C47">
        <v>110</v>
      </c>
      <c r="D47">
        <v>15448</v>
      </c>
      <c r="E47">
        <v>34597</v>
      </c>
      <c r="F47" t="str">
        <f>+VLOOKUP(D47,Jugadores!A:B,2,FALSE)</f>
        <v>Rocco T. Hayden</v>
      </c>
      <c r="G47" t="str">
        <f>+VLOOKUP(E47,Jugadores!A:B,2,FALSE)</f>
        <v>Ralph N. Holden</v>
      </c>
      <c r="H47">
        <f>+INDEX(Jugadores!$A$2:$H$346,MATCH(Partidos!D47,Jugadores!$A$2:$A$346,0),7)</f>
        <v>22</v>
      </c>
      <c r="I47">
        <f>+INDEX(Jugadores!$A$2:$H$346,MATCH(Partidos!E47,Jugadores!$A$2:$A$346,0),7)</f>
        <v>20</v>
      </c>
      <c r="J47" t="str">
        <f>VLOOKUP(INDEX(Jugadores!$A$2:$H$346,MATCH(Partidos!D47,Jugadores!$A$2:$A$346,0),8),Condados!A:B,2,FALSE)</f>
        <v>Tioga</v>
      </c>
      <c r="K47" t="str">
        <f>VLOOKUP(INDEX(Jugadores!$A$2:$H$346,MATCH(Partidos!E47,Jugadores!$A$2:$A$346,0),8),Condados!A:B,2,FALSE)</f>
        <v>Union</v>
      </c>
      <c r="L47">
        <v>51</v>
      </c>
    </row>
    <row r="48" spans="1:12" x14ac:dyDescent="0.25">
      <c r="A48" t="s">
        <v>12</v>
      </c>
      <c r="B48">
        <v>287</v>
      </c>
      <c r="C48">
        <v>80</v>
      </c>
      <c r="D48">
        <v>13729</v>
      </c>
      <c r="E48">
        <v>3500</v>
      </c>
      <c r="F48" t="str">
        <f>+VLOOKUP(D48,Jugadores!A:B,2,FALSE)</f>
        <v>Christian G. Chang</v>
      </c>
      <c r="G48" t="str">
        <f>+VLOOKUP(E48,Jugadores!A:B,2,FALSE)</f>
        <v>David M. Prewitt</v>
      </c>
      <c r="H48">
        <f>+INDEX(Jugadores!$A$2:$H$346,MATCH(Partidos!D48,Jugadores!$A$2:$A$346,0),7)</f>
        <v>7</v>
      </c>
      <c r="I48">
        <f>+INDEX(Jugadores!$A$2:$H$346,MATCH(Partidos!E48,Jugadores!$A$2:$A$346,0),7)</f>
        <v>159</v>
      </c>
      <c r="J48" t="str">
        <f>VLOOKUP(INDEX(Jugadores!$A$2:$H$346,MATCH(Partidos!D48,Jugadores!$A$2:$A$346,0),8),Condados!A:B,2,FALSE)</f>
        <v>Indiana</v>
      </c>
      <c r="K48" t="str">
        <f>VLOOKUP(INDEX(Jugadores!$A$2:$H$346,MATCH(Partidos!E48,Jugadores!$A$2:$A$346,0),8),Condados!A:B,2,FALSE)</f>
        <v>Beaver</v>
      </c>
      <c r="L48">
        <v>58</v>
      </c>
    </row>
    <row r="49" spans="1:12" x14ac:dyDescent="0.25">
      <c r="A49" t="s">
        <v>12</v>
      </c>
      <c r="B49">
        <v>286</v>
      </c>
      <c r="C49">
        <v>68</v>
      </c>
      <c r="D49">
        <v>15448</v>
      </c>
      <c r="E49">
        <v>1200</v>
      </c>
      <c r="F49" t="str">
        <f>+VLOOKUP(D49,Jugadores!A:B,2,FALSE)</f>
        <v>Rocco T. Hayden</v>
      </c>
      <c r="G49" t="str">
        <f>+VLOOKUP(E49,Jugadores!A:B,2,FALSE)</f>
        <v>Joshua K. Bowden</v>
      </c>
      <c r="H49">
        <f>+INDEX(Jugadores!$A$2:$H$346,MATCH(Partidos!D49,Jugadores!$A$2:$A$346,0),7)</f>
        <v>22</v>
      </c>
      <c r="I49">
        <f>+INDEX(Jugadores!$A$2:$H$346,MATCH(Partidos!E49,Jugadores!$A$2:$A$346,0),7)</f>
        <v>234</v>
      </c>
      <c r="J49" t="str">
        <f>VLOOKUP(INDEX(Jugadores!$A$2:$H$346,MATCH(Partidos!D49,Jugadores!$A$2:$A$346,0),8),Condados!A:B,2,FALSE)</f>
        <v>Tioga</v>
      </c>
      <c r="K49" t="str">
        <f>VLOOKUP(INDEX(Jugadores!$A$2:$H$346,MATCH(Partidos!E49,Jugadores!$A$2:$A$346,0),8),Condados!A:B,2,FALSE)</f>
        <v>Blair</v>
      </c>
      <c r="L49">
        <v>58</v>
      </c>
    </row>
    <row r="50" spans="1:12" x14ac:dyDescent="0.25">
      <c r="A50" t="s">
        <v>12</v>
      </c>
      <c r="B50">
        <v>285</v>
      </c>
      <c r="C50">
        <v>80</v>
      </c>
      <c r="D50">
        <v>36159</v>
      </c>
      <c r="E50">
        <v>3500</v>
      </c>
      <c r="F50" t="str">
        <f>+VLOOKUP(D50,Jugadores!A:B,2,FALSE)</f>
        <v>Victor S. Casteel</v>
      </c>
      <c r="G50" t="str">
        <f>+VLOOKUP(E50,Jugadores!A:B,2,FALSE)</f>
        <v>David M. Prewitt</v>
      </c>
      <c r="H50">
        <f>+INDEX(Jugadores!$A$2:$H$346,MATCH(Partidos!D50,Jugadores!$A$2:$A$346,0),7)</f>
        <v>21</v>
      </c>
      <c r="I50">
        <f>+INDEX(Jugadores!$A$2:$H$346,MATCH(Partidos!E50,Jugadores!$A$2:$A$346,0),7)</f>
        <v>159</v>
      </c>
      <c r="J50" t="str">
        <f>VLOOKUP(INDEX(Jugadores!$A$2:$H$346,MATCH(Partidos!D50,Jugadores!$A$2:$A$346,0),8),Condados!A:B,2,FALSE)</f>
        <v>Delaware</v>
      </c>
      <c r="K50" t="str">
        <f>VLOOKUP(INDEX(Jugadores!$A$2:$H$346,MATCH(Partidos!E50,Jugadores!$A$2:$A$346,0),8),Condados!A:B,2,FALSE)</f>
        <v>Beaver</v>
      </c>
      <c r="L50">
        <v>86</v>
      </c>
    </row>
    <row r="51" spans="1:12" x14ac:dyDescent="0.25">
      <c r="A51" t="s">
        <v>12</v>
      </c>
      <c r="B51">
        <v>284</v>
      </c>
      <c r="C51">
        <v>100</v>
      </c>
      <c r="D51">
        <v>34597</v>
      </c>
      <c r="E51">
        <v>1200</v>
      </c>
      <c r="F51" t="str">
        <f>+VLOOKUP(D51,Jugadores!A:B,2,FALSE)</f>
        <v>Ralph N. Holden</v>
      </c>
      <c r="G51" t="str">
        <f>+VLOOKUP(E51,Jugadores!A:B,2,FALSE)</f>
        <v>Joshua K. Bowden</v>
      </c>
      <c r="H51">
        <f>+INDEX(Jugadores!$A$2:$H$346,MATCH(Partidos!D51,Jugadores!$A$2:$A$346,0),7)</f>
        <v>20</v>
      </c>
      <c r="I51">
        <f>+INDEX(Jugadores!$A$2:$H$346,MATCH(Partidos!E51,Jugadores!$A$2:$A$346,0),7)</f>
        <v>234</v>
      </c>
      <c r="J51" t="str">
        <f>VLOOKUP(INDEX(Jugadores!$A$2:$H$346,MATCH(Partidos!D51,Jugadores!$A$2:$A$346,0),8),Condados!A:B,2,FALSE)</f>
        <v>Union</v>
      </c>
      <c r="K51" t="str">
        <f>VLOOKUP(INDEX(Jugadores!$A$2:$H$346,MATCH(Partidos!E51,Jugadores!$A$2:$A$346,0),8),Condados!A:B,2,FALSE)</f>
        <v>Blair</v>
      </c>
      <c r="L51">
        <v>97</v>
      </c>
    </row>
    <row r="52" spans="1:12" x14ac:dyDescent="0.25">
      <c r="A52" t="s">
        <v>12</v>
      </c>
      <c r="B52">
        <v>283</v>
      </c>
      <c r="C52">
        <v>112</v>
      </c>
      <c r="D52">
        <v>12744</v>
      </c>
      <c r="E52">
        <v>20217</v>
      </c>
      <c r="F52" t="str">
        <f>+VLOOKUP(D52,Jugadores!A:B,2,FALSE)</f>
        <v>James A. Kirk</v>
      </c>
      <c r="G52" t="str">
        <f>+VLOOKUP(E52,Jugadores!A:B,2,FALSE)</f>
        <v>Dennis A. Maness</v>
      </c>
      <c r="H52">
        <f>+INDEX(Jugadores!$A$2:$H$346,MATCH(Partidos!D52,Jugadores!$A$2:$A$346,0),7)</f>
        <v>5</v>
      </c>
      <c r="I52">
        <f>+INDEX(Jugadores!$A$2:$H$346,MATCH(Partidos!E52,Jugadores!$A$2:$A$346,0),7)</f>
        <v>23</v>
      </c>
      <c r="J52" t="str">
        <f>VLOOKUP(INDEX(Jugadores!$A$2:$H$346,MATCH(Partidos!D52,Jugadores!$A$2:$A$346,0),8),Condados!A:B,2,FALSE)</f>
        <v>Lehigh</v>
      </c>
      <c r="K52" t="str">
        <f>VLOOKUP(INDEX(Jugadores!$A$2:$H$346,MATCH(Partidos!E52,Jugadores!$A$2:$A$346,0),8),Condados!A:B,2,FALSE)</f>
        <v>Westmoreland</v>
      </c>
      <c r="L52">
        <v>126</v>
      </c>
    </row>
    <row r="53" spans="1:12" x14ac:dyDescent="0.25">
      <c r="A53" t="s">
        <v>12</v>
      </c>
      <c r="B53">
        <v>282</v>
      </c>
      <c r="C53">
        <v>90</v>
      </c>
      <c r="D53">
        <v>49008</v>
      </c>
      <c r="E53">
        <v>11736</v>
      </c>
      <c r="F53" t="str">
        <f>+VLOOKUP(D53,Jugadores!A:B,2,FALSE)</f>
        <v>Anthony A. Rodriguez</v>
      </c>
      <c r="G53" t="str">
        <f>+VLOOKUP(E53,Jugadores!A:B,2,FALSE)</f>
        <v>Rodney D. Payne</v>
      </c>
      <c r="H53">
        <f>+INDEX(Jugadores!$A$2:$H$346,MATCH(Partidos!D53,Jugadores!$A$2:$A$346,0),7)</f>
        <v>6</v>
      </c>
      <c r="I53">
        <f>+INDEX(Jugadores!$A$2:$H$346,MATCH(Partidos!E53,Jugadores!$A$2:$A$346,0),7)</f>
        <v>24</v>
      </c>
      <c r="J53" t="str">
        <f>VLOOKUP(INDEX(Jugadores!$A$2:$H$346,MATCH(Partidos!D53,Jugadores!$A$2:$A$346,0),8),Condados!A:B,2,FALSE)</f>
        <v>Forest</v>
      </c>
      <c r="K53" t="str">
        <f>VLOOKUP(INDEX(Jugadores!$A$2:$H$346,MATCH(Partidos!E53,Jugadores!$A$2:$A$346,0),8),Condados!A:B,2,FALSE)</f>
        <v>Sullivan</v>
      </c>
      <c r="L53">
        <v>144</v>
      </c>
    </row>
    <row r="54" spans="1:12" x14ac:dyDescent="0.25">
      <c r="A54" t="s">
        <v>12</v>
      </c>
      <c r="B54">
        <v>281</v>
      </c>
      <c r="C54">
        <v>64</v>
      </c>
      <c r="D54">
        <v>12744</v>
      </c>
      <c r="E54">
        <v>37503</v>
      </c>
      <c r="F54" t="str">
        <f>+VLOOKUP(D54,Jugadores!A:B,2,FALSE)</f>
        <v>James A. Kirk</v>
      </c>
      <c r="G54" t="str">
        <f>+VLOOKUP(E54,Jugadores!A:B,2,FALSE)</f>
        <v>Michael S. Sparkman</v>
      </c>
      <c r="H54">
        <f>+INDEX(Jugadores!$A$2:$H$346,MATCH(Partidos!D54,Jugadores!$A$2:$A$346,0),7)</f>
        <v>5</v>
      </c>
      <c r="I54">
        <f>+INDEX(Jugadores!$A$2:$H$346,MATCH(Partidos!E54,Jugadores!$A$2:$A$346,0),7)</f>
        <v>63</v>
      </c>
      <c r="J54" t="str">
        <f>VLOOKUP(INDEX(Jugadores!$A$2:$H$346,MATCH(Partidos!D54,Jugadores!$A$2:$A$346,0),8),Condados!A:B,2,FALSE)</f>
        <v>Lehigh</v>
      </c>
      <c r="K54" t="str">
        <f>VLOOKUP(INDEX(Jugadores!$A$2:$H$346,MATCH(Partidos!E54,Jugadores!$A$2:$A$346,0),8),Condados!A:B,2,FALSE)</f>
        <v>Bedford</v>
      </c>
      <c r="L54">
        <v>83</v>
      </c>
    </row>
    <row r="55" spans="1:12" x14ac:dyDescent="0.25">
      <c r="A55" t="s">
        <v>12</v>
      </c>
      <c r="B55">
        <v>280</v>
      </c>
      <c r="C55">
        <v>106</v>
      </c>
      <c r="D55">
        <v>49008</v>
      </c>
      <c r="E55">
        <v>18113</v>
      </c>
      <c r="F55" t="str">
        <f>+VLOOKUP(D55,Jugadores!A:B,2,FALSE)</f>
        <v>Anthony A. Rodriguez</v>
      </c>
      <c r="G55" t="str">
        <f>+VLOOKUP(E55,Jugadores!A:B,2,FALSE)</f>
        <v>John M. Link</v>
      </c>
      <c r="H55">
        <f>+INDEX(Jugadores!$A$2:$H$346,MATCH(Partidos!D55,Jugadores!$A$2:$A$346,0),7)</f>
        <v>6</v>
      </c>
      <c r="I55">
        <f>+INDEX(Jugadores!$A$2:$H$346,MATCH(Partidos!E55,Jugadores!$A$2:$A$346,0),7)</f>
        <v>26</v>
      </c>
      <c r="J55" t="str">
        <f>VLOOKUP(INDEX(Jugadores!$A$2:$H$346,MATCH(Partidos!D55,Jugadores!$A$2:$A$346,0),8),Condados!A:B,2,FALSE)</f>
        <v>Forest</v>
      </c>
      <c r="K55" t="str">
        <f>VLOOKUP(INDEX(Jugadores!$A$2:$H$346,MATCH(Partidos!E55,Jugadores!$A$2:$A$346,0),8),Condados!A:B,2,FALSE)</f>
        <v>Clinton</v>
      </c>
      <c r="L55">
        <v>100</v>
      </c>
    </row>
    <row r="56" spans="1:12" x14ac:dyDescent="0.25">
      <c r="A56" t="s">
        <v>12</v>
      </c>
      <c r="B56">
        <v>279</v>
      </c>
      <c r="C56">
        <v>95</v>
      </c>
      <c r="D56">
        <v>12744</v>
      </c>
      <c r="E56">
        <v>38385</v>
      </c>
      <c r="F56" t="str">
        <f>+VLOOKUP(D56,Jugadores!A:B,2,FALSE)</f>
        <v>James A. Kirk</v>
      </c>
      <c r="G56" t="str">
        <f>+VLOOKUP(E56,Jugadores!A:B,2,FALSE)</f>
        <v>Jason M. Ross</v>
      </c>
      <c r="H56">
        <f>+INDEX(Jugadores!$A$2:$H$346,MATCH(Partidos!D56,Jugadores!$A$2:$A$346,0),7)</f>
        <v>5</v>
      </c>
      <c r="I56">
        <f>+INDEX(Jugadores!$A$2:$H$346,MATCH(Partidos!E56,Jugadores!$A$2:$A$346,0),7)</f>
        <v>25</v>
      </c>
      <c r="J56" t="str">
        <f>VLOOKUP(INDEX(Jugadores!$A$2:$H$346,MATCH(Partidos!D56,Jugadores!$A$2:$A$346,0),8),Condados!A:B,2,FALSE)</f>
        <v>Lehigh</v>
      </c>
      <c r="K56" t="str">
        <f>VLOOKUP(INDEX(Jugadores!$A$2:$H$346,MATCH(Partidos!E56,Jugadores!$A$2:$A$346,0),8),Condados!A:B,2,FALSE)</f>
        <v>Cameron</v>
      </c>
      <c r="L56">
        <v>109</v>
      </c>
    </row>
    <row r="57" spans="1:12" x14ac:dyDescent="0.25">
      <c r="A57" t="s">
        <v>12</v>
      </c>
      <c r="B57">
        <v>278</v>
      </c>
      <c r="C57">
        <v>57</v>
      </c>
      <c r="D57">
        <v>49008</v>
      </c>
      <c r="E57">
        <v>30423</v>
      </c>
      <c r="F57" t="str">
        <f>+VLOOKUP(D57,Jugadores!A:B,2,FALSE)</f>
        <v>Anthony A. Rodriguez</v>
      </c>
      <c r="G57" t="str">
        <f>+VLOOKUP(E57,Jugadores!A:B,2,FALSE)</f>
        <v>James A. Richardson</v>
      </c>
      <c r="H57">
        <f>+INDEX(Jugadores!$A$2:$H$346,MATCH(Partidos!D57,Jugadores!$A$2:$A$346,0),7)</f>
        <v>6</v>
      </c>
      <c r="I57">
        <f>+INDEX(Jugadores!$A$2:$H$346,MATCH(Partidos!E57,Jugadores!$A$2:$A$346,0),7)</f>
        <v>189</v>
      </c>
      <c r="J57" t="str">
        <f>VLOOKUP(INDEX(Jugadores!$A$2:$H$346,MATCH(Partidos!D57,Jugadores!$A$2:$A$346,0),8),Condados!A:B,2,FALSE)</f>
        <v>Forest</v>
      </c>
      <c r="K57" t="str">
        <f>VLOOKUP(INDEX(Jugadores!$A$2:$H$346,MATCH(Partidos!E57,Jugadores!$A$2:$A$346,0),8),Condados!A:B,2,FALSE)</f>
        <v>Pike</v>
      </c>
      <c r="L57">
        <v>117</v>
      </c>
    </row>
    <row r="58" spans="1:12" x14ac:dyDescent="0.25">
      <c r="A58" t="s">
        <v>12</v>
      </c>
      <c r="B58">
        <v>277</v>
      </c>
      <c r="C58">
        <v>95</v>
      </c>
      <c r="D58">
        <v>20217</v>
      </c>
      <c r="E58">
        <v>37503</v>
      </c>
      <c r="F58" t="str">
        <f>+VLOOKUP(D58,Jugadores!A:B,2,FALSE)</f>
        <v>Dennis A. Maness</v>
      </c>
      <c r="G58" t="str">
        <f>+VLOOKUP(E58,Jugadores!A:B,2,FALSE)</f>
        <v>Michael S. Sparkman</v>
      </c>
      <c r="H58">
        <f>+INDEX(Jugadores!$A$2:$H$346,MATCH(Partidos!D58,Jugadores!$A$2:$A$346,0),7)</f>
        <v>23</v>
      </c>
      <c r="I58">
        <f>+INDEX(Jugadores!$A$2:$H$346,MATCH(Partidos!E58,Jugadores!$A$2:$A$346,0),7)</f>
        <v>63</v>
      </c>
      <c r="J58" t="str">
        <f>VLOOKUP(INDEX(Jugadores!$A$2:$H$346,MATCH(Partidos!D58,Jugadores!$A$2:$A$346,0),8),Condados!A:B,2,FALSE)</f>
        <v>Westmoreland</v>
      </c>
      <c r="K58" t="str">
        <f>VLOOKUP(INDEX(Jugadores!$A$2:$H$346,MATCH(Partidos!E58,Jugadores!$A$2:$A$346,0),8),Condados!A:B,2,FALSE)</f>
        <v>Bedford</v>
      </c>
      <c r="L58">
        <v>159</v>
      </c>
    </row>
    <row r="59" spans="1:12" x14ac:dyDescent="0.25">
      <c r="A59" t="s">
        <v>12</v>
      </c>
      <c r="B59">
        <v>276</v>
      </c>
      <c r="C59">
        <v>104</v>
      </c>
      <c r="D59">
        <v>11736</v>
      </c>
      <c r="E59">
        <v>18113</v>
      </c>
      <c r="F59" t="str">
        <f>+VLOOKUP(D59,Jugadores!A:B,2,FALSE)</f>
        <v>Rodney D. Payne</v>
      </c>
      <c r="G59" t="str">
        <f>+VLOOKUP(E59,Jugadores!A:B,2,FALSE)</f>
        <v>John M. Link</v>
      </c>
      <c r="H59">
        <f>+INDEX(Jugadores!$A$2:$H$346,MATCH(Partidos!D59,Jugadores!$A$2:$A$346,0),7)</f>
        <v>24</v>
      </c>
      <c r="I59">
        <f>+INDEX(Jugadores!$A$2:$H$346,MATCH(Partidos!E59,Jugadores!$A$2:$A$346,0),7)</f>
        <v>26</v>
      </c>
      <c r="J59" t="str">
        <f>VLOOKUP(INDEX(Jugadores!$A$2:$H$346,MATCH(Partidos!D59,Jugadores!$A$2:$A$346,0),8),Condados!A:B,2,FALSE)</f>
        <v>Sullivan</v>
      </c>
      <c r="K59" t="str">
        <f>VLOOKUP(INDEX(Jugadores!$A$2:$H$346,MATCH(Partidos!E59,Jugadores!$A$2:$A$346,0),8),Condados!A:B,2,FALSE)</f>
        <v>Clinton</v>
      </c>
      <c r="L59">
        <v>56</v>
      </c>
    </row>
    <row r="60" spans="1:12" x14ac:dyDescent="0.25">
      <c r="A60" t="s">
        <v>12</v>
      </c>
      <c r="B60">
        <v>275</v>
      </c>
      <c r="C60">
        <v>64</v>
      </c>
      <c r="D60">
        <v>38385</v>
      </c>
      <c r="E60">
        <v>20217</v>
      </c>
      <c r="F60" t="str">
        <f>+VLOOKUP(D60,Jugadores!A:B,2,FALSE)</f>
        <v>Jason M. Ross</v>
      </c>
      <c r="G60" t="str">
        <f>+VLOOKUP(E60,Jugadores!A:B,2,FALSE)</f>
        <v>Dennis A. Maness</v>
      </c>
      <c r="H60">
        <f>+INDEX(Jugadores!$A$2:$H$346,MATCH(Partidos!D60,Jugadores!$A$2:$A$346,0),7)</f>
        <v>25</v>
      </c>
      <c r="I60">
        <f>+INDEX(Jugadores!$A$2:$H$346,MATCH(Partidos!E60,Jugadores!$A$2:$A$346,0),7)</f>
        <v>23</v>
      </c>
      <c r="J60" t="str">
        <f>VLOOKUP(INDEX(Jugadores!$A$2:$H$346,MATCH(Partidos!D60,Jugadores!$A$2:$A$346,0),8),Condados!A:B,2,FALSE)</f>
        <v>Cameron</v>
      </c>
      <c r="K60" t="str">
        <f>VLOOKUP(INDEX(Jugadores!$A$2:$H$346,MATCH(Partidos!E60,Jugadores!$A$2:$A$346,0),8),Condados!A:B,2,FALSE)</f>
        <v>Westmoreland</v>
      </c>
      <c r="L60">
        <v>60</v>
      </c>
    </row>
    <row r="61" spans="1:12" x14ac:dyDescent="0.25">
      <c r="A61" t="s">
        <v>12</v>
      </c>
      <c r="B61">
        <v>274</v>
      </c>
      <c r="C61">
        <v>62</v>
      </c>
      <c r="D61">
        <v>11736</v>
      </c>
      <c r="E61">
        <v>30423</v>
      </c>
      <c r="F61" t="str">
        <f>+VLOOKUP(D61,Jugadores!A:B,2,FALSE)</f>
        <v>Rodney D. Payne</v>
      </c>
      <c r="G61" t="str">
        <f>+VLOOKUP(E61,Jugadores!A:B,2,FALSE)</f>
        <v>James A. Richardson</v>
      </c>
      <c r="H61">
        <f>+INDEX(Jugadores!$A$2:$H$346,MATCH(Partidos!D61,Jugadores!$A$2:$A$346,0),7)</f>
        <v>24</v>
      </c>
      <c r="I61">
        <f>+INDEX(Jugadores!$A$2:$H$346,MATCH(Partidos!E61,Jugadores!$A$2:$A$346,0),7)</f>
        <v>189</v>
      </c>
      <c r="J61" t="str">
        <f>VLOOKUP(INDEX(Jugadores!$A$2:$H$346,MATCH(Partidos!D61,Jugadores!$A$2:$A$346,0),8),Condados!A:B,2,FALSE)</f>
        <v>Sullivan</v>
      </c>
      <c r="K61" t="str">
        <f>VLOOKUP(INDEX(Jugadores!$A$2:$H$346,MATCH(Partidos!E61,Jugadores!$A$2:$A$346,0),8),Condados!A:B,2,FALSE)</f>
        <v>Pike</v>
      </c>
      <c r="L61">
        <v>64</v>
      </c>
    </row>
    <row r="62" spans="1:12" x14ac:dyDescent="0.25">
      <c r="A62" t="s">
        <v>12</v>
      </c>
      <c r="B62">
        <v>273</v>
      </c>
      <c r="C62">
        <v>160</v>
      </c>
      <c r="D62">
        <v>38385</v>
      </c>
      <c r="E62">
        <v>37503</v>
      </c>
      <c r="F62" t="str">
        <f>+VLOOKUP(D62,Jugadores!A:B,2,FALSE)</f>
        <v>Jason M. Ross</v>
      </c>
      <c r="G62" t="str">
        <f>+VLOOKUP(E62,Jugadores!A:B,2,FALSE)</f>
        <v>Michael S. Sparkman</v>
      </c>
      <c r="H62">
        <f>+INDEX(Jugadores!$A$2:$H$346,MATCH(Partidos!D62,Jugadores!$A$2:$A$346,0),7)</f>
        <v>25</v>
      </c>
      <c r="I62">
        <f>+INDEX(Jugadores!$A$2:$H$346,MATCH(Partidos!E62,Jugadores!$A$2:$A$346,0),7)</f>
        <v>63</v>
      </c>
      <c r="J62" t="str">
        <f>VLOOKUP(INDEX(Jugadores!$A$2:$H$346,MATCH(Partidos!D62,Jugadores!$A$2:$A$346,0),8),Condados!A:B,2,FALSE)</f>
        <v>Cameron</v>
      </c>
      <c r="K62" t="str">
        <f>VLOOKUP(INDEX(Jugadores!$A$2:$H$346,MATCH(Partidos!E62,Jugadores!$A$2:$A$346,0),8),Condados!A:B,2,FALSE)</f>
        <v>Bedford</v>
      </c>
      <c r="L62">
        <v>92</v>
      </c>
    </row>
    <row r="63" spans="1:12" x14ac:dyDescent="0.25">
      <c r="A63" t="s">
        <v>12</v>
      </c>
      <c r="B63">
        <v>272</v>
      </c>
      <c r="C63">
        <v>63</v>
      </c>
      <c r="D63">
        <v>18113</v>
      </c>
      <c r="E63">
        <v>30423</v>
      </c>
      <c r="F63" t="str">
        <f>+VLOOKUP(D63,Jugadores!A:B,2,FALSE)</f>
        <v>John M. Link</v>
      </c>
      <c r="G63" t="str">
        <f>+VLOOKUP(E63,Jugadores!A:B,2,FALSE)</f>
        <v>James A. Richardson</v>
      </c>
      <c r="H63">
        <f>+INDEX(Jugadores!$A$2:$H$346,MATCH(Partidos!D63,Jugadores!$A$2:$A$346,0),7)</f>
        <v>26</v>
      </c>
      <c r="I63">
        <f>+INDEX(Jugadores!$A$2:$H$346,MATCH(Partidos!E63,Jugadores!$A$2:$A$346,0),7)</f>
        <v>189</v>
      </c>
      <c r="J63" t="str">
        <f>VLOOKUP(INDEX(Jugadores!$A$2:$H$346,MATCH(Partidos!D63,Jugadores!$A$2:$A$346,0),8),Condados!A:B,2,FALSE)</f>
        <v>Clinton</v>
      </c>
      <c r="K63" t="str">
        <f>VLOOKUP(INDEX(Jugadores!$A$2:$H$346,MATCH(Partidos!E63,Jugadores!$A$2:$A$346,0),8),Condados!A:B,2,FALSE)</f>
        <v>Pike</v>
      </c>
      <c r="L63">
        <v>98</v>
      </c>
    </row>
    <row r="64" spans="1:12" x14ac:dyDescent="0.25">
      <c r="A64" t="s">
        <v>12</v>
      </c>
      <c r="B64">
        <v>271</v>
      </c>
      <c r="C64">
        <v>157</v>
      </c>
      <c r="D64">
        <v>41198</v>
      </c>
      <c r="E64">
        <v>43571</v>
      </c>
      <c r="F64" t="str">
        <f>+VLOOKUP(D64,Jugadores!A:B,2,FALSE)</f>
        <v>Mike L. Ginn</v>
      </c>
      <c r="G64" t="str">
        <f>+VLOOKUP(E64,Jugadores!A:B,2,FALSE)</f>
        <v>Edward D. Piper</v>
      </c>
      <c r="H64">
        <f>+INDEX(Jugadores!$A$2:$H$346,MATCH(Partidos!D64,Jugadores!$A$2:$A$346,0),7)</f>
        <v>27</v>
      </c>
      <c r="I64">
        <f>+INDEX(Jugadores!$A$2:$H$346,MATCH(Partidos!E64,Jugadores!$A$2:$A$346,0),7)</f>
        <v>29</v>
      </c>
      <c r="J64" t="str">
        <f>VLOOKUP(INDEX(Jugadores!$A$2:$H$346,MATCH(Partidos!D64,Jugadores!$A$2:$A$346,0),8),Condados!A:B,2,FALSE)</f>
        <v>Allegheny</v>
      </c>
      <c r="K64" t="str">
        <f>VLOOKUP(INDEX(Jugadores!$A$2:$H$346,MATCH(Partidos!E64,Jugadores!$A$2:$A$346,0),8),Condados!A:B,2,FALSE)</f>
        <v>Cambria</v>
      </c>
      <c r="L64">
        <v>118</v>
      </c>
    </row>
    <row r="65" spans="1:12" x14ac:dyDescent="0.25">
      <c r="A65" t="s">
        <v>12</v>
      </c>
      <c r="B65">
        <v>270</v>
      </c>
      <c r="C65">
        <v>147</v>
      </c>
      <c r="D65">
        <v>4013</v>
      </c>
      <c r="E65">
        <v>32108</v>
      </c>
      <c r="F65" t="str">
        <f>+VLOOKUP(D65,Jugadores!A:B,2,FALSE)</f>
        <v>Homer C. Funderburk</v>
      </c>
      <c r="G65" t="str">
        <f>+VLOOKUP(E65,Jugadores!A:B,2,FALSE)</f>
        <v>Steve L. Messner</v>
      </c>
      <c r="H65">
        <f>+INDEX(Jugadores!$A$2:$H$346,MATCH(Partidos!D65,Jugadores!$A$2:$A$346,0),7)</f>
        <v>28</v>
      </c>
      <c r="I65">
        <f>+INDEX(Jugadores!$A$2:$H$346,MATCH(Partidos!E65,Jugadores!$A$2:$A$346,0),7)</f>
        <v>30</v>
      </c>
      <c r="J65" t="str">
        <f>VLOOKUP(INDEX(Jugadores!$A$2:$H$346,MATCH(Partidos!D65,Jugadores!$A$2:$A$346,0),8),Condados!A:B,2,FALSE)</f>
        <v>Wayne</v>
      </c>
      <c r="K65" t="str">
        <f>VLOOKUP(INDEX(Jugadores!$A$2:$H$346,MATCH(Partidos!E65,Jugadores!$A$2:$A$346,0),8),Condados!A:B,2,FALSE)</f>
        <v>Warren</v>
      </c>
      <c r="L65">
        <v>164</v>
      </c>
    </row>
    <row r="66" spans="1:12" x14ac:dyDescent="0.25">
      <c r="A66" t="s">
        <v>12</v>
      </c>
      <c r="B66">
        <v>269</v>
      </c>
      <c r="C66">
        <v>117</v>
      </c>
      <c r="D66">
        <v>43571</v>
      </c>
      <c r="E66">
        <v>25105</v>
      </c>
      <c r="F66" t="str">
        <f>+VLOOKUP(D66,Jugadores!A:B,2,FALSE)</f>
        <v>Edward D. Piper</v>
      </c>
      <c r="G66" t="str">
        <f>+VLOOKUP(E66,Jugadores!A:B,2,FALSE)</f>
        <v>Donald M. West</v>
      </c>
      <c r="H66">
        <f>+INDEX(Jugadores!$A$2:$H$346,MATCH(Partidos!D66,Jugadores!$A$2:$A$346,0),7)</f>
        <v>29</v>
      </c>
      <c r="I66">
        <f>+INDEX(Jugadores!$A$2:$H$346,MATCH(Partidos!E66,Jugadores!$A$2:$A$346,0),7)</f>
        <v>33</v>
      </c>
      <c r="J66" t="str">
        <f>VLOOKUP(INDEX(Jugadores!$A$2:$H$346,MATCH(Partidos!D66,Jugadores!$A$2:$A$346,0),8),Condados!A:B,2,FALSE)</f>
        <v>Cambria</v>
      </c>
      <c r="K66" t="str">
        <f>VLOOKUP(INDEX(Jugadores!$A$2:$H$346,MATCH(Partidos!E66,Jugadores!$A$2:$A$346,0),8),Condados!A:B,2,FALSE)</f>
        <v>Northampton</v>
      </c>
      <c r="L66">
        <v>56</v>
      </c>
    </row>
    <row r="67" spans="1:12" x14ac:dyDescent="0.25">
      <c r="A67" t="s">
        <v>12</v>
      </c>
      <c r="B67">
        <v>268</v>
      </c>
      <c r="C67">
        <v>132</v>
      </c>
      <c r="D67">
        <v>32108</v>
      </c>
      <c r="E67">
        <v>46494</v>
      </c>
      <c r="F67" t="str">
        <f>+VLOOKUP(D67,Jugadores!A:B,2,FALSE)</f>
        <v>Steve L. Messner</v>
      </c>
      <c r="G67" t="str">
        <f>+VLOOKUP(E67,Jugadores!A:B,2,FALSE)</f>
        <v>Ronald V. Wright</v>
      </c>
      <c r="H67">
        <f>+INDEX(Jugadores!$A$2:$H$346,MATCH(Partidos!D67,Jugadores!$A$2:$A$346,0),7)</f>
        <v>30</v>
      </c>
      <c r="I67">
        <f>+INDEX(Jugadores!$A$2:$H$346,MATCH(Partidos!E67,Jugadores!$A$2:$A$346,0),7)</f>
        <v>34</v>
      </c>
      <c r="J67" t="str">
        <f>VLOOKUP(INDEX(Jugadores!$A$2:$H$346,MATCH(Partidos!D67,Jugadores!$A$2:$A$346,0),8),Condados!A:B,2,FALSE)</f>
        <v>Warren</v>
      </c>
      <c r="K67" t="str">
        <f>VLOOKUP(INDEX(Jugadores!$A$2:$H$346,MATCH(Partidos!E67,Jugadores!$A$2:$A$346,0),8),Condados!A:B,2,FALSE)</f>
        <v>Luzerne</v>
      </c>
      <c r="L67">
        <v>79</v>
      </c>
    </row>
    <row r="68" spans="1:12" x14ac:dyDescent="0.25">
      <c r="A68" t="s">
        <v>12</v>
      </c>
      <c r="B68">
        <v>267</v>
      </c>
      <c r="C68">
        <v>144</v>
      </c>
      <c r="D68">
        <v>21858</v>
      </c>
      <c r="E68">
        <v>43571</v>
      </c>
      <c r="F68" t="str">
        <f>+VLOOKUP(D68,Jugadores!A:B,2,FALSE)</f>
        <v>Eddie A. Caison</v>
      </c>
      <c r="G68" t="str">
        <f>+VLOOKUP(E68,Jugadores!A:B,2,FALSE)</f>
        <v>Edward D. Piper</v>
      </c>
      <c r="H68">
        <f>+INDEX(Jugadores!$A$2:$H$346,MATCH(Partidos!D68,Jugadores!$A$2:$A$346,0),7)</f>
        <v>31</v>
      </c>
      <c r="I68">
        <f>+INDEX(Jugadores!$A$2:$H$346,MATCH(Partidos!E68,Jugadores!$A$2:$A$346,0),7)</f>
        <v>29</v>
      </c>
      <c r="J68" t="str">
        <f>VLOOKUP(INDEX(Jugadores!$A$2:$H$346,MATCH(Partidos!D68,Jugadores!$A$2:$A$346,0),8),Condados!A:B,2,FALSE)</f>
        <v>Centre</v>
      </c>
      <c r="K68" t="str">
        <f>VLOOKUP(INDEX(Jugadores!$A$2:$H$346,MATCH(Partidos!E68,Jugadores!$A$2:$A$346,0),8),Condados!A:B,2,FALSE)</f>
        <v>Cambria</v>
      </c>
      <c r="L68">
        <v>93</v>
      </c>
    </row>
    <row r="69" spans="1:12" x14ac:dyDescent="0.25">
      <c r="A69" t="s">
        <v>12</v>
      </c>
      <c r="B69">
        <v>266</v>
      </c>
      <c r="C69">
        <v>159</v>
      </c>
      <c r="D69">
        <v>44610</v>
      </c>
      <c r="E69">
        <v>32108</v>
      </c>
      <c r="F69" t="str">
        <f>+VLOOKUP(D69,Jugadores!A:B,2,FALSE)</f>
        <v>Christopher E. Wilson</v>
      </c>
      <c r="G69" t="str">
        <f>+VLOOKUP(E69,Jugadores!A:B,2,FALSE)</f>
        <v>Steve L. Messner</v>
      </c>
      <c r="H69">
        <f>+INDEX(Jugadores!$A$2:$H$346,MATCH(Partidos!D69,Jugadores!$A$2:$A$346,0),7)</f>
        <v>32</v>
      </c>
      <c r="I69">
        <f>+INDEX(Jugadores!$A$2:$H$346,MATCH(Partidos!E69,Jugadores!$A$2:$A$346,0),7)</f>
        <v>30</v>
      </c>
      <c r="J69" t="str">
        <f>VLOOKUP(INDEX(Jugadores!$A$2:$H$346,MATCH(Partidos!D69,Jugadores!$A$2:$A$346,0),8),Condados!A:B,2,FALSE)</f>
        <v>Blair</v>
      </c>
      <c r="K69" t="str">
        <f>VLOOKUP(INDEX(Jugadores!$A$2:$H$346,MATCH(Partidos!E69,Jugadores!$A$2:$A$346,0),8),Condados!A:B,2,FALSE)</f>
        <v>Warren</v>
      </c>
      <c r="L69">
        <v>37</v>
      </c>
    </row>
    <row r="70" spans="1:12" x14ac:dyDescent="0.25">
      <c r="A70" t="s">
        <v>12</v>
      </c>
      <c r="B70">
        <v>265</v>
      </c>
      <c r="C70">
        <v>80</v>
      </c>
      <c r="D70">
        <v>25105</v>
      </c>
      <c r="E70">
        <v>41198</v>
      </c>
      <c r="F70" t="str">
        <f>+VLOOKUP(D70,Jugadores!A:B,2,FALSE)</f>
        <v>Donald M. West</v>
      </c>
      <c r="G70" t="str">
        <f>+VLOOKUP(E70,Jugadores!A:B,2,FALSE)</f>
        <v>Mike L. Ginn</v>
      </c>
      <c r="H70">
        <f>+INDEX(Jugadores!$A$2:$H$346,MATCH(Partidos!D70,Jugadores!$A$2:$A$346,0),7)</f>
        <v>33</v>
      </c>
      <c r="I70">
        <f>+INDEX(Jugadores!$A$2:$H$346,MATCH(Partidos!E70,Jugadores!$A$2:$A$346,0),7)</f>
        <v>27</v>
      </c>
      <c r="J70" t="str">
        <f>VLOOKUP(INDEX(Jugadores!$A$2:$H$346,MATCH(Partidos!D70,Jugadores!$A$2:$A$346,0),8),Condados!A:B,2,FALSE)</f>
        <v>Northampton</v>
      </c>
      <c r="K70" t="str">
        <f>VLOOKUP(INDEX(Jugadores!$A$2:$H$346,MATCH(Partidos!E70,Jugadores!$A$2:$A$346,0),8),Condados!A:B,2,FALSE)</f>
        <v>Allegheny</v>
      </c>
      <c r="L70">
        <v>63</v>
      </c>
    </row>
    <row r="71" spans="1:12" x14ac:dyDescent="0.25">
      <c r="A71" t="s">
        <v>12</v>
      </c>
      <c r="B71">
        <v>264</v>
      </c>
      <c r="C71">
        <v>109</v>
      </c>
      <c r="D71">
        <v>46494</v>
      </c>
      <c r="E71">
        <v>4013</v>
      </c>
      <c r="F71" t="str">
        <f>+VLOOKUP(D71,Jugadores!A:B,2,FALSE)</f>
        <v>Ronald V. Wright</v>
      </c>
      <c r="G71" t="str">
        <f>+VLOOKUP(E71,Jugadores!A:B,2,FALSE)</f>
        <v>Homer C. Funderburk</v>
      </c>
      <c r="H71">
        <f>+INDEX(Jugadores!$A$2:$H$346,MATCH(Partidos!D71,Jugadores!$A$2:$A$346,0),7)</f>
        <v>34</v>
      </c>
      <c r="I71">
        <f>+INDEX(Jugadores!$A$2:$H$346,MATCH(Partidos!E71,Jugadores!$A$2:$A$346,0),7)</f>
        <v>28</v>
      </c>
      <c r="J71" t="str">
        <f>VLOOKUP(INDEX(Jugadores!$A$2:$H$346,MATCH(Partidos!D71,Jugadores!$A$2:$A$346,0),8),Condados!A:B,2,FALSE)</f>
        <v>Luzerne</v>
      </c>
      <c r="K71" t="str">
        <f>VLOOKUP(INDEX(Jugadores!$A$2:$H$346,MATCH(Partidos!E71,Jugadores!$A$2:$A$346,0),8),Condados!A:B,2,FALSE)</f>
        <v>Wayne</v>
      </c>
      <c r="L71">
        <v>64</v>
      </c>
    </row>
    <row r="72" spans="1:12" x14ac:dyDescent="0.25">
      <c r="A72" t="s">
        <v>12</v>
      </c>
      <c r="B72">
        <v>263</v>
      </c>
      <c r="C72">
        <v>65</v>
      </c>
      <c r="D72">
        <v>21858</v>
      </c>
      <c r="E72">
        <v>41198</v>
      </c>
      <c r="F72" t="str">
        <f>+VLOOKUP(D72,Jugadores!A:B,2,FALSE)</f>
        <v>Eddie A. Caison</v>
      </c>
      <c r="G72" t="str">
        <f>+VLOOKUP(E72,Jugadores!A:B,2,FALSE)</f>
        <v>Mike L. Ginn</v>
      </c>
      <c r="H72">
        <f>+INDEX(Jugadores!$A$2:$H$346,MATCH(Partidos!D72,Jugadores!$A$2:$A$346,0),7)</f>
        <v>31</v>
      </c>
      <c r="I72">
        <f>+INDEX(Jugadores!$A$2:$H$346,MATCH(Partidos!E72,Jugadores!$A$2:$A$346,0),7)</f>
        <v>27</v>
      </c>
      <c r="J72" t="str">
        <f>VLOOKUP(INDEX(Jugadores!$A$2:$H$346,MATCH(Partidos!D72,Jugadores!$A$2:$A$346,0),8),Condados!A:B,2,FALSE)</f>
        <v>Centre</v>
      </c>
      <c r="K72" t="str">
        <f>VLOOKUP(INDEX(Jugadores!$A$2:$H$346,MATCH(Partidos!E72,Jugadores!$A$2:$A$346,0),8),Condados!A:B,2,FALSE)</f>
        <v>Allegheny</v>
      </c>
      <c r="L72">
        <v>65</v>
      </c>
    </row>
    <row r="73" spans="1:12" x14ac:dyDescent="0.25">
      <c r="A73" t="s">
        <v>12</v>
      </c>
      <c r="B73">
        <v>262</v>
      </c>
      <c r="C73">
        <v>135</v>
      </c>
      <c r="D73">
        <v>4013</v>
      </c>
      <c r="E73">
        <v>44610</v>
      </c>
      <c r="F73" t="str">
        <f>+VLOOKUP(D73,Jugadores!A:B,2,FALSE)</f>
        <v>Homer C. Funderburk</v>
      </c>
      <c r="G73" t="str">
        <f>+VLOOKUP(E73,Jugadores!A:B,2,FALSE)</f>
        <v>Christopher E. Wilson</v>
      </c>
      <c r="H73">
        <f>+INDEX(Jugadores!$A$2:$H$346,MATCH(Partidos!D73,Jugadores!$A$2:$A$346,0),7)</f>
        <v>28</v>
      </c>
      <c r="I73">
        <f>+INDEX(Jugadores!$A$2:$H$346,MATCH(Partidos!E73,Jugadores!$A$2:$A$346,0),7)</f>
        <v>32</v>
      </c>
      <c r="J73" t="str">
        <f>VLOOKUP(INDEX(Jugadores!$A$2:$H$346,MATCH(Partidos!D73,Jugadores!$A$2:$A$346,0),8),Condados!A:B,2,FALSE)</f>
        <v>Wayne</v>
      </c>
      <c r="K73" t="str">
        <f>VLOOKUP(INDEX(Jugadores!$A$2:$H$346,MATCH(Partidos!E73,Jugadores!$A$2:$A$346,0),8),Condados!A:B,2,FALSE)</f>
        <v>Blair</v>
      </c>
      <c r="L73">
        <v>68</v>
      </c>
    </row>
    <row r="74" spans="1:12" x14ac:dyDescent="0.25">
      <c r="A74" t="s">
        <v>12</v>
      </c>
      <c r="B74">
        <v>261</v>
      </c>
      <c r="C74">
        <v>125</v>
      </c>
      <c r="D74">
        <v>21858</v>
      </c>
      <c r="E74">
        <v>25105</v>
      </c>
      <c r="F74" t="str">
        <f>+VLOOKUP(D74,Jugadores!A:B,2,FALSE)</f>
        <v>Eddie A. Caison</v>
      </c>
      <c r="G74" t="str">
        <f>+VLOOKUP(E74,Jugadores!A:B,2,FALSE)</f>
        <v>Donald M. West</v>
      </c>
      <c r="H74">
        <f>+INDEX(Jugadores!$A$2:$H$346,MATCH(Partidos!D74,Jugadores!$A$2:$A$346,0),7)</f>
        <v>31</v>
      </c>
      <c r="I74">
        <f>+INDEX(Jugadores!$A$2:$H$346,MATCH(Partidos!E74,Jugadores!$A$2:$A$346,0),7)</f>
        <v>33</v>
      </c>
      <c r="J74" t="str">
        <f>VLOOKUP(INDEX(Jugadores!$A$2:$H$346,MATCH(Partidos!D74,Jugadores!$A$2:$A$346,0),8),Condados!A:B,2,FALSE)</f>
        <v>Centre</v>
      </c>
      <c r="K74" t="str">
        <f>VLOOKUP(INDEX(Jugadores!$A$2:$H$346,MATCH(Partidos!E74,Jugadores!$A$2:$A$346,0),8),Condados!A:B,2,FALSE)</f>
        <v>Northampton</v>
      </c>
      <c r="L74">
        <v>95</v>
      </c>
    </row>
    <row r="75" spans="1:12" x14ac:dyDescent="0.25">
      <c r="A75" t="s">
        <v>12</v>
      </c>
      <c r="B75">
        <v>260</v>
      </c>
      <c r="C75">
        <v>119</v>
      </c>
      <c r="D75">
        <v>46494</v>
      </c>
      <c r="E75">
        <v>23839</v>
      </c>
      <c r="F75" t="str">
        <f>+VLOOKUP(D75,Jugadores!A:B,2,FALSE)</f>
        <v>Ronald V. Wright</v>
      </c>
      <c r="G75" t="str">
        <f>+VLOOKUP(E75,Jugadores!A:B,2,FALSE)</f>
        <v>William S. Guthrie</v>
      </c>
      <c r="H75">
        <f>+INDEX(Jugadores!$A$2:$H$346,MATCH(Partidos!D75,Jugadores!$A$2:$A$346,0),7)</f>
        <v>34</v>
      </c>
      <c r="I75">
        <f>+INDEX(Jugadores!$A$2:$H$346,MATCH(Partidos!E75,Jugadores!$A$2:$A$346,0),7)</f>
        <v>235</v>
      </c>
      <c r="J75" t="str">
        <f>VLOOKUP(INDEX(Jugadores!$A$2:$H$346,MATCH(Partidos!D75,Jugadores!$A$2:$A$346,0),8),Condados!A:B,2,FALSE)</f>
        <v>Luzerne</v>
      </c>
      <c r="K75" t="str">
        <f>VLOOKUP(INDEX(Jugadores!$A$2:$H$346,MATCH(Partidos!E75,Jugadores!$A$2:$A$346,0),8),Condados!A:B,2,FALSE)</f>
        <v>Lycoming</v>
      </c>
      <c r="L75">
        <v>169</v>
      </c>
    </row>
    <row r="76" spans="1:12" x14ac:dyDescent="0.25">
      <c r="A76" t="s">
        <v>12</v>
      </c>
      <c r="B76">
        <v>259</v>
      </c>
      <c r="C76">
        <v>73</v>
      </c>
      <c r="D76">
        <v>16745</v>
      </c>
      <c r="E76">
        <v>3227</v>
      </c>
      <c r="F76" t="str">
        <f>+VLOOKUP(D76,Jugadores!A:B,2,FALSE)</f>
        <v>John A. Palmer</v>
      </c>
      <c r="G76" t="str">
        <f>+VLOOKUP(E76,Jugadores!A:B,2,FALSE)</f>
        <v>Billie M. Baskin</v>
      </c>
      <c r="H76">
        <f>+INDEX(Jugadores!$A$2:$H$346,MATCH(Partidos!D76,Jugadores!$A$2:$A$346,0),7)</f>
        <v>35</v>
      </c>
      <c r="I76">
        <f>+INDEX(Jugadores!$A$2:$H$346,MATCH(Partidos!E76,Jugadores!$A$2:$A$346,0),7)</f>
        <v>82</v>
      </c>
      <c r="J76" t="str">
        <f>VLOOKUP(INDEX(Jugadores!$A$2:$H$346,MATCH(Partidos!D76,Jugadores!$A$2:$A$346,0),8),Condados!A:B,2,FALSE)</f>
        <v>Jefferson</v>
      </c>
      <c r="K76" t="str">
        <f>VLOOKUP(INDEX(Jugadores!$A$2:$H$346,MATCH(Partidos!E76,Jugadores!$A$2:$A$346,0),8),Condados!A:B,2,FALSE)</f>
        <v>Westmoreland</v>
      </c>
      <c r="L76">
        <v>51</v>
      </c>
    </row>
    <row r="77" spans="1:12" x14ac:dyDescent="0.25">
      <c r="A77" t="s">
        <v>12</v>
      </c>
      <c r="B77">
        <v>258</v>
      </c>
      <c r="C77">
        <v>66</v>
      </c>
      <c r="D77">
        <v>15164</v>
      </c>
      <c r="E77">
        <v>23388</v>
      </c>
      <c r="F77" t="str">
        <f>+VLOOKUP(D77,Jugadores!A:B,2,FALSE)</f>
        <v>Stephen D. Stoll</v>
      </c>
      <c r="G77" t="str">
        <f>+VLOOKUP(E77,Jugadores!A:B,2,FALSE)</f>
        <v>Willis M. Rivera</v>
      </c>
      <c r="H77">
        <f>+INDEX(Jugadores!$A$2:$H$346,MATCH(Partidos!D77,Jugadores!$A$2:$A$346,0),7)</f>
        <v>36</v>
      </c>
      <c r="I77">
        <f>+INDEX(Jugadores!$A$2:$H$346,MATCH(Partidos!E77,Jugadores!$A$2:$A$346,0),7)</f>
        <v>236</v>
      </c>
      <c r="J77" t="str">
        <f>VLOOKUP(INDEX(Jugadores!$A$2:$H$346,MATCH(Partidos!D77,Jugadores!$A$2:$A$346,0),8),Condados!A:B,2,FALSE)</f>
        <v>Cumberland</v>
      </c>
      <c r="K77" t="str">
        <f>VLOOKUP(INDEX(Jugadores!$A$2:$H$346,MATCH(Partidos!E77,Jugadores!$A$2:$A$346,0),8),Condados!A:B,2,FALSE)</f>
        <v>Erie</v>
      </c>
      <c r="L77">
        <v>87</v>
      </c>
    </row>
    <row r="78" spans="1:12" x14ac:dyDescent="0.25">
      <c r="A78" t="s">
        <v>12</v>
      </c>
      <c r="B78">
        <v>257</v>
      </c>
      <c r="C78">
        <v>65</v>
      </c>
      <c r="D78">
        <v>962</v>
      </c>
      <c r="E78">
        <v>3227</v>
      </c>
      <c r="F78" t="str">
        <f>+VLOOKUP(D78,Jugadores!A:B,2,FALSE)</f>
        <v>Andrew M. Shanklin</v>
      </c>
      <c r="G78" t="str">
        <f>+VLOOKUP(E78,Jugadores!A:B,2,FALSE)</f>
        <v>Billie M. Baskin</v>
      </c>
      <c r="H78">
        <f>+INDEX(Jugadores!$A$2:$H$346,MATCH(Partidos!D78,Jugadores!$A$2:$A$346,0),7)</f>
        <v>37</v>
      </c>
      <c r="I78">
        <f>+INDEX(Jugadores!$A$2:$H$346,MATCH(Partidos!E78,Jugadores!$A$2:$A$346,0),7)</f>
        <v>82</v>
      </c>
      <c r="J78" t="str">
        <f>VLOOKUP(INDEX(Jugadores!$A$2:$H$346,MATCH(Partidos!D78,Jugadores!$A$2:$A$346,0),8),Condados!A:B,2,FALSE)</f>
        <v>Snyder</v>
      </c>
      <c r="K78" t="str">
        <f>VLOOKUP(INDEX(Jugadores!$A$2:$H$346,MATCH(Partidos!E78,Jugadores!$A$2:$A$346,0),8),Condados!A:B,2,FALSE)</f>
        <v>Westmoreland</v>
      </c>
      <c r="L78">
        <v>100</v>
      </c>
    </row>
    <row r="79" spans="1:12" x14ac:dyDescent="0.25">
      <c r="A79" t="s">
        <v>12</v>
      </c>
      <c r="B79">
        <v>256</v>
      </c>
      <c r="C79">
        <v>72</v>
      </c>
      <c r="D79">
        <v>15164</v>
      </c>
      <c r="E79">
        <v>3867</v>
      </c>
      <c r="F79" t="str">
        <f>+VLOOKUP(D79,Jugadores!A:B,2,FALSE)</f>
        <v>Stephen D. Stoll</v>
      </c>
      <c r="G79" t="str">
        <f>+VLOOKUP(E79,Jugadores!A:B,2,FALSE)</f>
        <v>Kenneth J. Broyles</v>
      </c>
      <c r="H79">
        <f>+INDEX(Jugadores!$A$2:$H$346,MATCH(Partidos!D79,Jugadores!$A$2:$A$346,0),7)</f>
        <v>36</v>
      </c>
      <c r="I79">
        <f>+INDEX(Jugadores!$A$2:$H$346,MATCH(Partidos!E79,Jugadores!$A$2:$A$346,0),7)</f>
        <v>39</v>
      </c>
      <c r="J79" t="str">
        <f>VLOOKUP(INDEX(Jugadores!$A$2:$H$346,MATCH(Partidos!D79,Jugadores!$A$2:$A$346,0),8),Condados!A:B,2,FALSE)</f>
        <v>Cumberland</v>
      </c>
      <c r="K79" t="str">
        <f>VLOOKUP(INDEX(Jugadores!$A$2:$H$346,MATCH(Partidos!E79,Jugadores!$A$2:$A$346,0),8),Condados!A:B,2,FALSE)</f>
        <v>York</v>
      </c>
      <c r="L79">
        <v>123</v>
      </c>
    </row>
    <row r="80" spans="1:12" x14ac:dyDescent="0.25">
      <c r="A80" t="s">
        <v>12</v>
      </c>
      <c r="B80">
        <v>255</v>
      </c>
      <c r="C80">
        <v>178</v>
      </c>
      <c r="D80">
        <v>31665</v>
      </c>
      <c r="E80">
        <v>3227</v>
      </c>
      <c r="F80" t="str">
        <f>+VLOOKUP(D80,Jugadores!A:B,2,FALSE)</f>
        <v>Walter J. Parker</v>
      </c>
      <c r="G80" t="str">
        <f>+VLOOKUP(E80,Jugadores!A:B,2,FALSE)</f>
        <v>Billie M. Baskin</v>
      </c>
      <c r="H80">
        <f>+INDEX(Jugadores!$A$2:$H$346,MATCH(Partidos!D80,Jugadores!$A$2:$A$346,0),7)</f>
        <v>38</v>
      </c>
      <c r="I80">
        <f>+INDEX(Jugadores!$A$2:$H$346,MATCH(Partidos!E80,Jugadores!$A$2:$A$346,0),7)</f>
        <v>82</v>
      </c>
      <c r="J80" t="str">
        <f>VLOOKUP(INDEX(Jugadores!$A$2:$H$346,MATCH(Partidos!D80,Jugadores!$A$2:$A$346,0),8),Condados!A:B,2,FALSE)</f>
        <v>Huntingdon</v>
      </c>
      <c r="K80" t="str">
        <f>VLOOKUP(INDEX(Jugadores!$A$2:$H$346,MATCH(Partidos!E80,Jugadores!$A$2:$A$346,0),8),Condados!A:B,2,FALSE)</f>
        <v>Westmoreland</v>
      </c>
      <c r="L80">
        <v>145</v>
      </c>
    </row>
    <row r="81" spans="1:12" x14ac:dyDescent="0.25">
      <c r="A81" t="s">
        <v>12</v>
      </c>
      <c r="B81">
        <v>254</v>
      </c>
      <c r="C81">
        <v>72</v>
      </c>
      <c r="D81">
        <v>25202</v>
      </c>
      <c r="E81">
        <v>15164</v>
      </c>
      <c r="F81" t="str">
        <f>+VLOOKUP(D81,Jugadores!A:B,2,FALSE)</f>
        <v>Ruben A. Burr</v>
      </c>
      <c r="G81" t="str">
        <f>+VLOOKUP(E81,Jugadores!A:B,2,FALSE)</f>
        <v>Stephen D. Stoll</v>
      </c>
      <c r="H81">
        <f>+INDEX(Jugadores!$A$2:$H$346,MATCH(Partidos!D81,Jugadores!$A$2:$A$346,0),7)</f>
        <v>8</v>
      </c>
      <c r="I81">
        <f>+INDEX(Jugadores!$A$2:$H$346,MATCH(Partidos!E81,Jugadores!$A$2:$A$346,0),7)</f>
        <v>36</v>
      </c>
      <c r="J81" t="str">
        <f>VLOOKUP(INDEX(Jugadores!$A$2:$H$346,MATCH(Partidos!D81,Jugadores!$A$2:$A$346,0),8),Condados!A:B,2,FALSE)</f>
        <v>Fayette</v>
      </c>
      <c r="K81" t="str">
        <f>VLOOKUP(INDEX(Jugadores!$A$2:$H$346,MATCH(Partidos!E81,Jugadores!$A$2:$A$346,0),8),Condados!A:B,2,FALSE)</f>
        <v>Cumberland</v>
      </c>
      <c r="L81">
        <v>40</v>
      </c>
    </row>
    <row r="82" spans="1:12" x14ac:dyDescent="0.25">
      <c r="A82" t="s">
        <v>12</v>
      </c>
      <c r="B82">
        <v>253</v>
      </c>
      <c r="C82">
        <v>115</v>
      </c>
      <c r="D82">
        <v>962</v>
      </c>
      <c r="E82">
        <v>16745</v>
      </c>
      <c r="F82" t="str">
        <f>+VLOOKUP(D82,Jugadores!A:B,2,FALSE)</f>
        <v>Andrew M. Shanklin</v>
      </c>
      <c r="G82" t="str">
        <f>+VLOOKUP(E82,Jugadores!A:B,2,FALSE)</f>
        <v>John A. Palmer</v>
      </c>
      <c r="H82">
        <f>+INDEX(Jugadores!$A$2:$H$346,MATCH(Partidos!D82,Jugadores!$A$2:$A$346,0),7)</f>
        <v>37</v>
      </c>
      <c r="I82">
        <f>+INDEX(Jugadores!$A$2:$H$346,MATCH(Partidos!E82,Jugadores!$A$2:$A$346,0),7)</f>
        <v>35</v>
      </c>
      <c r="J82" t="str">
        <f>VLOOKUP(INDEX(Jugadores!$A$2:$H$346,MATCH(Partidos!D82,Jugadores!$A$2:$A$346,0),8),Condados!A:B,2,FALSE)</f>
        <v>Snyder</v>
      </c>
      <c r="K82" t="str">
        <f>VLOOKUP(INDEX(Jugadores!$A$2:$H$346,MATCH(Partidos!E82,Jugadores!$A$2:$A$346,0),8),Condados!A:B,2,FALSE)</f>
        <v>Jefferson</v>
      </c>
      <c r="L82">
        <v>41</v>
      </c>
    </row>
    <row r="83" spans="1:12" x14ac:dyDescent="0.25">
      <c r="A83" t="s">
        <v>12</v>
      </c>
      <c r="B83">
        <v>252</v>
      </c>
      <c r="C83">
        <v>72</v>
      </c>
      <c r="D83">
        <v>3867</v>
      </c>
      <c r="E83">
        <v>23388</v>
      </c>
      <c r="F83" t="str">
        <f>+VLOOKUP(D83,Jugadores!A:B,2,FALSE)</f>
        <v>Kenneth J. Broyles</v>
      </c>
      <c r="G83" t="str">
        <f>+VLOOKUP(E83,Jugadores!A:B,2,FALSE)</f>
        <v>Willis M. Rivera</v>
      </c>
      <c r="H83">
        <f>+INDEX(Jugadores!$A$2:$H$346,MATCH(Partidos!D83,Jugadores!$A$2:$A$346,0),7)</f>
        <v>39</v>
      </c>
      <c r="I83">
        <f>+INDEX(Jugadores!$A$2:$H$346,MATCH(Partidos!E83,Jugadores!$A$2:$A$346,0),7)</f>
        <v>236</v>
      </c>
      <c r="J83" t="str">
        <f>VLOOKUP(INDEX(Jugadores!$A$2:$H$346,MATCH(Partidos!D83,Jugadores!$A$2:$A$346,0),8),Condados!A:B,2,FALSE)</f>
        <v>York</v>
      </c>
      <c r="K83" t="str">
        <f>VLOOKUP(INDEX(Jugadores!$A$2:$H$346,MATCH(Partidos!E83,Jugadores!$A$2:$A$346,0),8),Condados!A:B,2,FALSE)</f>
        <v>Erie</v>
      </c>
      <c r="L83">
        <v>101</v>
      </c>
    </row>
    <row r="84" spans="1:12" x14ac:dyDescent="0.25">
      <c r="A84" t="s">
        <v>12</v>
      </c>
      <c r="B84">
        <v>251</v>
      </c>
      <c r="C84">
        <v>167</v>
      </c>
      <c r="D84">
        <v>25202</v>
      </c>
      <c r="E84">
        <v>16745</v>
      </c>
      <c r="F84" t="str">
        <f>+VLOOKUP(D84,Jugadores!A:B,2,FALSE)</f>
        <v>Ruben A. Burr</v>
      </c>
      <c r="G84" t="str">
        <f>+VLOOKUP(E84,Jugadores!A:B,2,FALSE)</f>
        <v>John A. Palmer</v>
      </c>
      <c r="H84">
        <f>+INDEX(Jugadores!$A$2:$H$346,MATCH(Partidos!D84,Jugadores!$A$2:$A$346,0),7)</f>
        <v>8</v>
      </c>
      <c r="I84">
        <f>+INDEX(Jugadores!$A$2:$H$346,MATCH(Partidos!E84,Jugadores!$A$2:$A$346,0),7)</f>
        <v>35</v>
      </c>
      <c r="J84" t="str">
        <f>VLOOKUP(INDEX(Jugadores!$A$2:$H$346,MATCH(Partidos!D84,Jugadores!$A$2:$A$346,0),8),Condados!A:B,2,FALSE)</f>
        <v>Fayette</v>
      </c>
      <c r="K84" t="str">
        <f>VLOOKUP(INDEX(Jugadores!$A$2:$H$346,MATCH(Partidos!E84,Jugadores!$A$2:$A$346,0),8),Condados!A:B,2,FALSE)</f>
        <v>Jefferson</v>
      </c>
      <c r="L84">
        <v>114</v>
      </c>
    </row>
    <row r="85" spans="1:12" x14ac:dyDescent="0.25">
      <c r="A85" t="s">
        <v>12</v>
      </c>
      <c r="B85">
        <v>250</v>
      </c>
      <c r="C85">
        <v>148</v>
      </c>
      <c r="D85">
        <v>48908</v>
      </c>
      <c r="E85">
        <v>23388</v>
      </c>
      <c r="F85" t="str">
        <f>+VLOOKUP(D85,Jugadores!A:B,2,FALSE)</f>
        <v>Ronald M. Kennedy</v>
      </c>
      <c r="G85" t="str">
        <f>+VLOOKUP(E85,Jugadores!A:B,2,FALSE)</f>
        <v>Willis M. Rivera</v>
      </c>
      <c r="H85">
        <f>+INDEX(Jugadores!$A$2:$H$346,MATCH(Partidos!D85,Jugadores!$A$2:$A$346,0),7)</f>
        <v>40</v>
      </c>
      <c r="I85">
        <f>+INDEX(Jugadores!$A$2:$H$346,MATCH(Partidos!E85,Jugadores!$A$2:$A$346,0),7)</f>
        <v>236</v>
      </c>
      <c r="J85" t="str">
        <f>VLOOKUP(INDEX(Jugadores!$A$2:$H$346,MATCH(Partidos!D85,Jugadores!$A$2:$A$346,0),8),Condados!A:B,2,FALSE)</f>
        <v>Juniata</v>
      </c>
      <c r="K85" t="str">
        <f>VLOOKUP(INDEX(Jugadores!$A$2:$H$346,MATCH(Partidos!E85,Jugadores!$A$2:$A$346,0),8),Condados!A:B,2,FALSE)</f>
        <v>Erie</v>
      </c>
      <c r="L85">
        <v>115</v>
      </c>
    </row>
    <row r="86" spans="1:12" x14ac:dyDescent="0.25">
      <c r="A86" t="s">
        <v>12</v>
      </c>
      <c r="B86">
        <v>249</v>
      </c>
      <c r="C86">
        <v>170</v>
      </c>
      <c r="D86">
        <v>31665</v>
      </c>
      <c r="E86">
        <v>962</v>
      </c>
      <c r="F86" t="str">
        <f>+VLOOKUP(D86,Jugadores!A:B,2,FALSE)</f>
        <v>Walter J. Parker</v>
      </c>
      <c r="G86" t="str">
        <f>+VLOOKUP(E86,Jugadores!A:B,2,FALSE)</f>
        <v>Andrew M. Shanklin</v>
      </c>
      <c r="H86">
        <f>+INDEX(Jugadores!$A$2:$H$346,MATCH(Partidos!D86,Jugadores!$A$2:$A$346,0),7)</f>
        <v>38</v>
      </c>
      <c r="I86">
        <f>+INDEX(Jugadores!$A$2:$H$346,MATCH(Partidos!E86,Jugadores!$A$2:$A$346,0),7)</f>
        <v>37</v>
      </c>
      <c r="J86" t="str">
        <f>VLOOKUP(INDEX(Jugadores!$A$2:$H$346,MATCH(Partidos!D86,Jugadores!$A$2:$A$346,0),8),Condados!A:B,2,FALSE)</f>
        <v>Huntingdon</v>
      </c>
      <c r="K86" t="str">
        <f>VLOOKUP(INDEX(Jugadores!$A$2:$H$346,MATCH(Partidos!E86,Jugadores!$A$2:$A$346,0),8),Condados!A:B,2,FALSE)</f>
        <v>Snyder</v>
      </c>
      <c r="L86">
        <v>159</v>
      </c>
    </row>
    <row r="87" spans="1:12" x14ac:dyDescent="0.25">
      <c r="A87" t="s">
        <v>12</v>
      </c>
      <c r="B87">
        <v>248</v>
      </c>
      <c r="C87">
        <v>94</v>
      </c>
      <c r="D87">
        <v>48908</v>
      </c>
      <c r="E87">
        <v>3867</v>
      </c>
      <c r="F87" t="str">
        <f>+VLOOKUP(D87,Jugadores!A:B,2,FALSE)</f>
        <v>Ronald M. Kennedy</v>
      </c>
      <c r="G87" t="str">
        <f>+VLOOKUP(E87,Jugadores!A:B,2,FALSE)</f>
        <v>Kenneth J. Broyles</v>
      </c>
      <c r="H87">
        <f>+INDEX(Jugadores!$A$2:$H$346,MATCH(Partidos!D87,Jugadores!$A$2:$A$346,0),7)</f>
        <v>40</v>
      </c>
      <c r="I87">
        <f>+INDEX(Jugadores!$A$2:$H$346,MATCH(Partidos!E87,Jugadores!$A$2:$A$346,0),7)</f>
        <v>39</v>
      </c>
      <c r="J87" t="str">
        <f>VLOOKUP(INDEX(Jugadores!$A$2:$H$346,MATCH(Partidos!D87,Jugadores!$A$2:$A$346,0),8),Condados!A:B,2,FALSE)</f>
        <v>Juniata</v>
      </c>
      <c r="K87" t="str">
        <f>VLOOKUP(INDEX(Jugadores!$A$2:$H$346,MATCH(Partidos!E87,Jugadores!$A$2:$A$346,0),8),Condados!A:B,2,FALSE)</f>
        <v>York</v>
      </c>
      <c r="L87">
        <v>196</v>
      </c>
    </row>
    <row r="88" spans="1:12" x14ac:dyDescent="0.25">
      <c r="A88" t="s">
        <v>12</v>
      </c>
      <c r="B88">
        <v>333</v>
      </c>
      <c r="C88">
        <v>88</v>
      </c>
      <c r="D88">
        <v>46356</v>
      </c>
      <c r="E88">
        <v>15937</v>
      </c>
      <c r="F88" t="str">
        <f>+VLOOKUP(D88,Jugadores!A:B,2,FALSE)</f>
        <v>Robert A. Vath</v>
      </c>
      <c r="G88" t="str">
        <f>+VLOOKUP(E88,Jugadores!A:B,2,FALSE)</f>
        <v>Philip S. Rome</v>
      </c>
      <c r="H88">
        <f>+INDEX(Jugadores!$A$2:$H$346,MATCH(Partidos!D88,Jugadores!$A$2:$A$346,0),7)</f>
        <v>41</v>
      </c>
      <c r="I88">
        <f>+INDEX(Jugadores!$A$2:$H$346,MATCH(Partidos!E88,Jugadores!$A$2:$A$346,0),7)</f>
        <v>42</v>
      </c>
      <c r="J88" t="str">
        <f>VLOOKUP(INDEX(Jugadores!$A$2:$H$346,MATCH(Partidos!D88,Jugadores!$A$2:$A$346,0),8),Condados!A:B,2,FALSE)</f>
        <v>Huntingdon</v>
      </c>
      <c r="K88" t="str">
        <f>VLOOKUP(INDEX(Jugadores!$A$2:$H$346,MATCH(Partidos!E88,Jugadores!$A$2:$A$346,0),8),Condados!A:B,2,FALSE)</f>
        <v>Beaver</v>
      </c>
      <c r="L88">
        <v>14</v>
      </c>
    </row>
    <row r="89" spans="1:12" x14ac:dyDescent="0.25">
      <c r="A89" t="s">
        <v>12</v>
      </c>
      <c r="B89">
        <v>332</v>
      </c>
      <c r="C89">
        <v>116</v>
      </c>
      <c r="D89">
        <v>15937</v>
      </c>
      <c r="E89">
        <v>3097</v>
      </c>
      <c r="F89" t="str">
        <f>+VLOOKUP(D89,Jugadores!A:B,2,FALSE)</f>
        <v>Philip S. Rome</v>
      </c>
      <c r="G89" t="str">
        <f>+VLOOKUP(E89,Jugadores!A:B,2,FALSE)</f>
        <v>Troy M. Johnson</v>
      </c>
      <c r="H89">
        <f>+INDEX(Jugadores!$A$2:$H$346,MATCH(Partidos!D89,Jugadores!$A$2:$A$346,0),7)</f>
        <v>42</v>
      </c>
      <c r="I89">
        <f>+INDEX(Jugadores!$A$2:$H$346,MATCH(Partidos!E89,Jugadores!$A$2:$A$346,0),7)</f>
        <v>43</v>
      </c>
      <c r="J89" t="str">
        <f>VLOOKUP(INDEX(Jugadores!$A$2:$H$346,MATCH(Partidos!D89,Jugadores!$A$2:$A$346,0),8),Condados!A:B,2,FALSE)</f>
        <v>Beaver</v>
      </c>
      <c r="K89" t="str">
        <f>VLOOKUP(INDEX(Jugadores!$A$2:$H$346,MATCH(Partidos!E89,Jugadores!$A$2:$A$346,0),8),Condados!A:B,2,FALSE)</f>
        <v>Columbia</v>
      </c>
      <c r="L89">
        <v>50</v>
      </c>
    </row>
    <row r="90" spans="1:12" x14ac:dyDescent="0.25">
      <c r="A90" t="s">
        <v>12</v>
      </c>
      <c r="B90">
        <v>331</v>
      </c>
      <c r="C90">
        <v>58</v>
      </c>
      <c r="D90">
        <v>46356</v>
      </c>
      <c r="E90">
        <v>29138</v>
      </c>
      <c r="F90" t="str">
        <f>+VLOOKUP(D90,Jugadores!A:B,2,FALSE)</f>
        <v>Robert A. Vath</v>
      </c>
      <c r="G90" t="str">
        <f>+VLOOKUP(E90,Jugadores!A:B,2,FALSE)</f>
        <v>David A. Bell</v>
      </c>
      <c r="H90">
        <f>+INDEX(Jugadores!$A$2:$H$346,MATCH(Partidos!D90,Jugadores!$A$2:$A$346,0),7)</f>
        <v>41</v>
      </c>
      <c r="I90">
        <f>+INDEX(Jugadores!$A$2:$H$346,MATCH(Partidos!E90,Jugadores!$A$2:$A$346,0),7)</f>
        <v>44</v>
      </c>
      <c r="J90" t="str">
        <f>VLOOKUP(INDEX(Jugadores!$A$2:$H$346,MATCH(Partidos!D90,Jugadores!$A$2:$A$346,0),8),Condados!A:B,2,FALSE)</f>
        <v>Huntingdon</v>
      </c>
      <c r="K90" t="str">
        <f>VLOOKUP(INDEX(Jugadores!$A$2:$H$346,MATCH(Partidos!E90,Jugadores!$A$2:$A$346,0),8),Condados!A:B,2,FALSE)</f>
        <v>Lackawanna</v>
      </c>
      <c r="L90">
        <v>57</v>
      </c>
    </row>
    <row r="91" spans="1:12" x14ac:dyDescent="0.25">
      <c r="A91" t="s">
        <v>12</v>
      </c>
      <c r="B91">
        <v>330</v>
      </c>
      <c r="C91">
        <v>83</v>
      </c>
      <c r="D91">
        <v>3097</v>
      </c>
      <c r="E91">
        <v>37462</v>
      </c>
      <c r="F91" t="str">
        <f>+VLOOKUP(D91,Jugadores!A:B,2,FALSE)</f>
        <v>Troy M. Johnson</v>
      </c>
      <c r="G91" t="str">
        <f>+VLOOKUP(E91,Jugadores!A:B,2,FALSE)</f>
        <v>Ronnie C. Sparks</v>
      </c>
      <c r="H91">
        <f>+INDEX(Jugadores!$A$2:$H$346,MATCH(Partidos!D91,Jugadores!$A$2:$A$346,0),7)</f>
        <v>43</v>
      </c>
      <c r="I91">
        <f>+INDEX(Jugadores!$A$2:$H$346,MATCH(Partidos!E91,Jugadores!$A$2:$A$346,0),7)</f>
        <v>45</v>
      </c>
      <c r="J91" t="str">
        <f>VLOOKUP(INDEX(Jugadores!$A$2:$H$346,MATCH(Partidos!D91,Jugadores!$A$2:$A$346,0),8),Condados!A:B,2,FALSE)</f>
        <v>Columbia</v>
      </c>
      <c r="K91" t="str">
        <f>VLOOKUP(INDEX(Jugadores!$A$2:$H$346,MATCH(Partidos!E91,Jugadores!$A$2:$A$346,0),8),Condados!A:B,2,FALSE)</f>
        <v>Fulton</v>
      </c>
      <c r="L91">
        <v>69</v>
      </c>
    </row>
    <row r="92" spans="1:12" x14ac:dyDescent="0.25">
      <c r="A92" t="s">
        <v>12</v>
      </c>
      <c r="B92">
        <v>329</v>
      </c>
      <c r="C92">
        <v>125</v>
      </c>
      <c r="D92">
        <v>15937</v>
      </c>
      <c r="E92">
        <v>8735</v>
      </c>
      <c r="F92" t="str">
        <f>+VLOOKUP(D92,Jugadores!A:B,2,FALSE)</f>
        <v>Philip S. Rome</v>
      </c>
      <c r="G92" t="str">
        <f>+VLOOKUP(E92,Jugadores!A:B,2,FALSE)</f>
        <v>Ronald J. Pardo</v>
      </c>
      <c r="H92">
        <f>+INDEX(Jugadores!$A$2:$H$346,MATCH(Partidos!D92,Jugadores!$A$2:$A$346,0),7)</f>
        <v>42</v>
      </c>
      <c r="I92">
        <f>+INDEX(Jugadores!$A$2:$H$346,MATCH(Partidos!E92,Jugadores!$A$2:$A$346,0),7)</f>
        <v>46</v>
      </c>
      <c r="J92" t="str">
        <f>VLOOKUP(INDEX(Jugadores!$A$2:$H$346,MATCH(Partidos!D92,Jugadores!$A$2:$A$346,0),8),Condados!A:B,2,FALSE)</f>
        <v>Beaver</v>
      </c>
      <c r="K92" t="str">
        <f>VLOOKUP(INDEX(Jugadores!$A$2:$H$346,MATCH(Partidos!E92,Jugadores!$A$2:$A$346,0),8),Condados!A:B,2,FALSE)</f>
        <v>Mifflin</v>
      </c>
      <c r="L92">
        <v>72</v>
      </c>
    </row>
    <row r="93" spans="1:12" x14ac:dyDescent="0.25">
      <c r="A93" t="s">
        <v>12</v>
      </c>
      <c r="B93">
        <v>328</v>
      </c>
      <c r="C93">
        <v>56</v>
      </c>
      <c r="D93">
        <v>29138</v>
      </c>
      <c r="E93">
        <v>38126</v>
      </c>
      <c r="F93" t="str">
        <f>+VLOOKUP(D93,Jugadores!A:B,2,FALSE)</f>
        <v>David A. Bell</v>
      </c>
      <c r="G93" t="str">
        <f>+VLOOKUP(E93,Jugadores!A:B,2,FALSE)</f>
        <v>David P. Thomas</v>
      </c>
      <c r="H93">
        <f>+INDEX(Jugadores!$A$2:$H$346,MATCH(Partidos!D93,Jugadores!$A$2:$A$346,0),7)</f>
        <v>44</v>
      </c>
      <c r="I93">
        <f>+INDEX(Jugadores!$A$2:$H$346,MATCH(Partidos!E93,Jugadores!$A$2:$A$346,0),7)</f>
        <v>47</v>
      </c>
      <c r="J93" t="str">
        <f>VLOOKUP(INDEX(Jugadores!$A$2:$H$346,MATCH(Partidos!D93,Jugadores!$A$2:$A$346,0),8),Condados!A:B,2,FALSE)</f>
        <v>Lackawanna</v>
      </c>
      <c r="K93" t="str">
        <f>VLOOKUP(INDEX(Jugadores!$A$2:$H$346,MATCH(Partidos!E93,Jugadores!$A$2:$A$346,0),8),Condados!A:B,2,FALSE)</f>
        <v>Monroe</v>
      </c>
      <c r="L93">
        <v>164</v>
      </c>
    </row>
    <row r="94" spans="1:12" x14ac:dyDescent="0.25">
      <c r="A94" t="s">
        <v>12</v>
      </c>
      <c r="B94">
        <v>327</v>
      </c>
      <c r="C94">
        <v>98</v>
      </c>
      <c r="D94">
        <v>46356</v>
      </c>
      <c r="E94">
        <v>34631</v>
      </c>
      <c r="F94" t="str">
        <f>+VLOOKUP(D94,Jugadores!A:B,2,FALSE)</f>
        <v>Robert A. Vath</v>
      </c>
      <c r="G94" t="str">
        <f>+VLOOKUP(E94,Jugadores!A:B,2,FALSE)</f>
        <v>Anthony A. McDermott</v>
      </c>
      <c r="H94">
        <f>+INDEX(Jugadores!$A$2:$H$346,MATCH(Partidos!D94,Jugadores!$A$2:$A$346,0),7)</f>
        <v>41</v>
      </c>
      <c r="I94">
        <f>+INDEX(Jugadores!$A$2:$H$346,MATCH(Partidos!E94,Jugadores!$A$2:$A$346,0),7)</f>
        <v>48</v>
      </c>
      <c r="J94" t="str">
        <f>VLOOKUP(INDEX(Jugadores!$A$2:$H$346,MATCH(Partidos!D94,Jugadores!$A$2:$A$346,0),8),Condados!A:B,2,FALSE)</f>
        <v>Huntingdon</v>
      </c>
      <c r="K94" t="str">
        <f>VLOOKUP(INDEX(Jugadores!$A$2:$H$346,MATCH(Partidos!E94,Jugadores!$A$2:$A$346,0),8),Condados!A:B,2,FALSE)</f>
        <v>Potter</v>
      </c>
      <c r="L94">
        <v>44</v>
      </c>
    </row>
    <row r="95" spans="1:12" x14ac:dyDescent="0.25">
      <c r="A95" t="s">
        <v>12</v>
      </c>
      <c r="B95">
        <v>326</v>
      </c>
      <c r="C95">
        <v>96</v>
      </c>
      <c r="D95">
        <v>3097</v>
      </c>
      <c r="E95">
        <v>388</v>
      </c>
      <c r="F95" t="str">
        <f>+VLOOKUP(D95,Jugadores!A:B,2,FALSE)</f>
        <v>Troy M. Johnson</v>
      </c>
      <c r="G95" t="str">
        <f>+VLOOKUP(E95,Jugadores!A:B,2,FALSE)</f>
        <v>James S. Bobbitt</v>
      </c>
      <c r="H95">
        <f>+INDEX(Jugadores!$A$2:$H$346,MATCH(Partidos!D95,Jugadores!$A$2:$A$346,0),7)</f>
        <v>43</v>
      </c>
      <c r="I95">
        <f>+INDEX(Jugadores!$A$2:$H$346,MATCH(Partidos!E95,Jugadores!$A$2:$A$346,0),7)</f>
        <v>49</v>
      </c>
      <c r="J95" t="str">
        <f>VLOOKUP(INDEX(Jugadores!$A$2:$H$346,MATCH(Partidos!D95,Jugadores!$A$2:$A$346,0),8),Condados!A:B,2,FALSE)</f>
        <v>Columbia</v>
      </c>
      <c r="K95" t="str">
        <f>VLOOKUP(INDEX(Jugadores!$A$2:$H$346,MATCH(Partidos!E95,Jugadores!$A$2:$A$346,0),8),Condados!A:B,2,FALSE)</f>
        <v>Clarion</v>
      </c>
      <c r="L95">
        <v>56</v>
      </c>
    </row>
    <row r="96" spans="1:12" x14ac:dyDescent="0.25">
      <c r="A96" t="s">
        <v>12</v>
      </c>
      <c r="B96">
        <v>325</v>
      </c>
      <c r="C96">
        <v>96</v>
      </c>
      <c r="D96">
        <v>37462</v>
      </c>
      <c r="E96">
        <v>44152</v>
      </c>
      <c r="F96" t="str">
        <f>+VLOOKUP(D96,Jugadores!A:B,2,FALSE)</f>
        <v>Ronnie C. Sparks</v>
      </c>
      <c r="G96" t="str">
        <f>+VLOOKUP(E96,Jugadores!A:B,2,FALSE)</f>
        <v>William V. Phillips</v>
      </c>
      <c r="H96">
        <f>+INDEX(Jugadores!$A$2:$H$346,MATCH(Partidos!D96,Jugadores!$A$2:$A$346,0),7)</f>
        <v>45</v>
      </c>
      <c r="I96">
        <f>+INDEX(Jugadores!$A$2:$H$346,MATCH(Partidos!E96,Jugadores!$A$2:$A$346,0),7)</f>
        <v>50</v>
      </c>
      <c r="J96" t="str">
        <f>VLOOKUP(INDEX(Jugadores!$A$2:$H$346,MATCH(Partidos!D96,Jugadores!$A$2:$A$346,0),8),Condados!A:B,2,FALSE)</f>
        <v>Fulton</v>
      </c>
      <c r="K96" t="str">
        <f>VLOOKUP(INDEX(Jugadores!$A$2:$H$346,MATCH(Partidos!E96,Jugadores!$A$2:$A$346,0),8),Condados!A:B,2,FALSE)</f>
        <v>Chester</v>
      </c>
      <c r="L96">
        <v>163</v>
      </c>
    </row>
    <row r="97" spans="1:12" x14ac:dyDescent="0.25">
      <c r="A97" t="s">
        <v>12</v>
      </c>
      <c r="B97">
        <v>324</v>
      </c>
      <c r="C97">
        <v>109</v>
      </c>
      <c r="D97">
        <v>15937</v>
      </c>
      <c r="E97">
        <v>48987</v>
      </c>
      <c r="F97" t="str">
        <f>+VLOOKUP(D97,Jugadores!A:B,2,FALSE)</f>
        <v>Philip S. Rome</v>
      </c>
      <c r="G97" t="str">
        <f>+VLOOKUP(E97,Jugadores!A:B,2,FALSE)</f>
        <v>Patrick P. Taylor</v>
      </c>
      <c r="H97">
        <f>+INDEX(Jugadores!$A$2:$H$346,MATCH(Partidos!D97,Jugadores!$A$2:$A$346,0),7)</f>
        <v>42</v>
      </c>
      <c r="I97">
        <f>+INDEX(Jugadores!$A$2:$H$346,MATCH(Partidos!E97,Jugadores!$A$2:$A$346,0),7)</f>
        <v>91</v>
      </c>
      <c r="J97" t="str">
        <f>VLOOKUP(INDEX(Jugadores!$A$2:$H$346,MATCH(Partidos!D97,Jugadores!$A$2:$A$346,0),8),Condados!A:B,2,FALSE)</f>
        <v>Beaver</v>
      </c>
      <c r="K97" t="str">
        <f>VLOOKUP(INDEX(Jugadores!$A$2:$H$346,MATCH(Partidos!E97,Jugadores!$A$2:$A$346,0),8),Condados!A:B,2,FALSE)</f>
        <v>Columbia</v>
      </c>
      <c r="L97">
        <v>53</v>
      </c>
    </row>
    <row r="98" spans="1:12" x14ac:dyDescent="0.25">
      <c r="A98" t="s">
        <v>12</v>
      </c>
      <c r="B98">
        <v>323</v>
      </c>
      <c r="C98">
        <v>134</v>
      </c>
      <c r="D98">
        <v>8735</v>
      </c>
      <c r="E98">
        <v>1939</v>
      </c>
      <c r="F98" t="str">
        <f>+VLOOKUP(D98,Jugadores!A:B,2,FALSE)</f>
        <v>Ronald J. Pardo</v>
      </c>
      <c r="G98" t="str">
        <f>+VLOOKUP(E98,Jugadores!A:B,2,FALSE)</f>
        <v>John E. McElwain</v>
      </c>
      <c r="H98">
        <f>+INDEX(Jugadores!$A$2:$H$346,MATCH(Partidos!D98,Jugadores!$A$2:$A$346,0),7)</f>
        <v>46</v>
      </c>
      <c r="I98">
        <f>+INDEX(Jugadores!$A$2:$H$346,MATCH(Partidos!E98,Jugadores!$A$2:$A$346,0),7)</f>
        <v>51</v>
      </c>
      <c r="J98" t="str">
        <f>VLOOKUP(INDEX(Jugadores!$A$2:$H$346,MATCH(Partidos!D98,Jugadores!$A$2:$A$346,0),8),Condados!A:B,2,FALSE)</f>
        <v>Mifflin</v>
      </c>
      <c r="K98" t="str">
        <f>VLOOKUP(INDEX(Jugadores!$A$2:$H$346,MATCH(Partidos!E98,Jugadores!$A$2:$A$346,0),8),Condados!A:B,2,FALSE)</f>
        <v>Pike</v>
      </c>
      <c r="L98">
        <v>64</v>
      </c>
    </row>
    <row r="99" spans="1:12" x14ac:dyDescent="0.25">
      <c r="A99" t="s">
        <v>12</v>
      </c>
      <c r="B99">
        <v>322</v>
      </c>
      <c r="C99">
        <v>66</v>
      </c>
      <c r="D99">
        <v>38126</v>
      </c>
      <c r="E99">
        <v>8368</v>
      </c>
      <c r="F99" t="str">
        <f>+VLOOKUP(D99,Jugadores!A:B,2,FALSE)</f>
        <v>David P. Thomas</v>
      </c>
      <c r="G99" t="str">
        <f>+VLOOKUP(E99,Jugadores!A:B,2,FALSE)</f>
        <v>Jerry A. Rosales</v>
      </c>
      <c r="H99">
        <f>+INDEX(Jugadores!$A$2:$H$346,MATCH(Partidos!D99,Jugadores!$A$2:$A$346,0),7)</f>
        <v>47</v>
      </c>
      <c r="I99">
        <f>+INDEX(Jugadores!$A$2:$H$346,MATCH(Partidos!E99,Jugadores!$A$2:$A$346,0),7)</f>
        <v>52</v>
      </c>
      <c r="J99" t="str">
        <f>VLOOKUP(INDEX(Jugadores!$A$2:$H$346,MATCH(Partidos!D99,Jugadores!$A$2:$A$346,0),8),Condados!A:B,2,FALSE)</f>
        <v>Monroe</v>
      </c>
      <c r="K99" t="str">
        <f>VLOOKUP(INDEX(Jugadores!$A$2:$H$346,MATCH(Partidos!E99,Jugadores!$A$2:$A$346,0),8),Condados!A:B,2,FALSE)</f>
        <v>Adams</v>
      </c>
      <c r="L99">
        <v>41</v>
      </c>
    </row>
    <row r="100" spans="1:12" x14ac:dyDescent="0.25">
      <c r="A100" t="s">
        <v>12</v>
      </c>
      <c r="B100">
        <v>321</v>
      </c>
      <c r="C100">
        <v>70</v>
      </c>
      <c r="D100">
        <v>29138</v>
      </c>
      <c r="E100">
        <v>41217</v>
      </c>
      <c r="F100" t="str">
        <f>+VLOOKUP(D100,Jugadores!A:B,2,FALSE)</f>
        <v>David A. Bell</v>
      </c>
      <c r="G100" t="str">
        <f>+VLOOKUP(E100,Jugadores!A:B,2,FALSE)</f>
        <v>Terry R. Bartlett</v>
      </c>
      <c r="H100">
        <f>+INDEX(Jugadores!$A$2:$H$346,MATCH(Partidos!D100,Jugadores!$A$2:$A$346,0),7)</f>
        <v>44</v>
      </c>
      <c r="I100">
        <f>+INDEX(Jugadores!$A$2:$H$346,MATCH(Partidos!E100,Jugadores!$A$2:$A$346,0),7)</f>
        <v>237</v>
      </c>
      <c r="J100" t="str">
        <f>VLOOKUP(INDEX(Jugadores!$A$2:$H$346,MATCH(Partidos!D100,Jugadores!$A$2:$A$346,0),8),Condados!A:B,2,FALSE)</f>
        <v>Lackawanna</v>
      </c>
      <c r="K100" t="str">
        <f>VLOOKUP(INDEX(Jugadores!$A$2:$H$346,MATCH(Partidos!E100,Jugadores!$A$2:$A$346,0),8),Condados!A:B,2,FALSE)</f>
        <v>Bedford</v>
      </c>
      <c r="L100">
        <v>63</v>
      </c>
    </row>
    <row r="101" spans="1:12" x14ac:dyDescent="0.25">
      <c r="A101" t="s">
        <v>12</v>
      </c>
      <c r="B101">
        <v>320</v>
      </c>
      <c r="C101">
        <v>59</v>
      </c>
      <c r="D101">
        <v>34631</v>
      </c>
      <c r="E101">
        <v>44365</v>
      </c>
      <c r="F101" t="str">
        <f>+VLOOKUP(D101,Jugadores!A:B,2,FALSE)</f>
        <v>Anthony A. McDermott</v>
      </c>
      <c r="G101" t="str">
        <f>+VLOOKUP(E101,Jugadores!A:B,2,FALSE)</f>
        <v>Robert L. Hughes</v>
      </c>
      <c r="H101">
        <f>+INDEX(Jugadores!$A$2:$H$346,MATCH(Partidos!D101,Jugadores!$A$2:$A$346,0),7)</f>
        <v>48</v>
      </c>
      <c r="I101">
        <f>+INDEX(Jugadores!$A$2:$H$346,MATCH(Partidos!E101,Jugadores!$A$2:$A$346,0),7)</f>
        <v>53</v>
      </c>
      <c r="J101" t="str">
        <f>VLOOKUP(INDEX(Jugadores!$A$2:$H$346,MATCH(Partidos!D101,Jugadores!$A$2:$A$346,0),8),Condados!A:B,2,FALSE)</f>
        <v>Potter</v>
      </c>
      <c r="K101" t="str">
        <f>VLOOKUP(INDEX(Jugadores!$A$2:$H$346,MATCH(Partidos!E101,Jugadores!$A$2:$A$346,0),8),Condados!A:B,2,FALSE)</f>
        <v>Erie</v>
      </c>
      <c r="L101">
        <v>63</v>
      </c>
    </row>
    <row r="102" spans="1:12" x14ac:dyDescent="0.25">
      <c r="A102" t="s">
        <v>12</v>
      </c>
      <c r="B102">
        <v>319</v>
      </c>
      <c r="C102">
        <v>68</v>
      </c>
      <c r="D102">
        <v>46356</v>
      </c>
      <c r="E102">
        <v>20616</v>
      </c>
      <c r="F102" t="str">
        <f>+VLOOKUP(D102,Jugadores!A:B,2,FALSE)</f>
        <v>Robert A. Vath</v>
      </c>
      <c r="G102" t="str">
        <f>+VLOOKUP(E102,Jugadores!A:B,2,FALSE)</f>
        <v>Paul L. Leyva</v>
      </c>
      <c r="H102">
        <f>+INDEX(Jugadores!$A$2:$H$346,MATCH(Partidos!D102,Jugadores!$A$2:$A$346,0),7)</f>
        <v>41</v>
      </c>
      <c r="I102">
        <f>+INDEX(Jugadores!$A$2:$H$346,MATCH(Partidos!E102,Jugadores!$A$2:$A$346,0),7)</f>
        <v>54</v>
      </c>
      <c r="J102" t="str">
        <f>VLOOKUP(INDEX(Jugadores!$A$2:$H$346,MATCH(Partidos!D102,Jugadores!$A$2:$A$346,0),8),Condados!A:B,2,FALSE)</f>
        <v>Huntingdon</v>
      </c>
      <c r="K102" t="str">
        <f>VLOOKUP(INDEX(Jugadores!$A$2:$H$346,MATCH(Partidos!E102,Jugadores!$A$2:$A$346,0),8),Condados!A:B,2,FALSE)</f>
        <v>Clearfield</v>
      </c>
      <c r="L102">
        <v>81</v>
      </c>
    </row>
    <row r="103" spans="1:12" x14ac:dyDescent="0.25">
      <c r="A103" t="s">
        <v>12</v>
      </c>
      <c r="B103">
        <v>317</v>
      </c>
      <c r="C103">
        <v>96</v>
      </c>
      <c r="D103">
        <v>388</v>
      </c>
      <c r="E103">
        <v>40477</v>
      </c>
      <c r="F103" t="str">
        <f>+VLOOKUP(D103,Jugadores!A:B,2,FALSE)</f>
        <v>James S. Bobbitt</v>
      </c>
      <c r="G103" t="str">
        <f>+VLOOKUP(E103,Jugadores!A:B,2,FALSE)</f>
        <v>Carlos H. Jimenez</v>
      </c>
      <c r="H103">
        <f>+INDEX(Jugadores!$A$2:$H$346,MATCH(Partidos!D103,Jugadores!$A$2:$A$346,0),7)</f>
        <v>49</v>
      </c>
      <c r="I103">
        <f>+INDEX(Jugadores!$A$2:$H$346,MATCH(Partidos!E103,Jugadores!$A$2:$A$346,0),7)</f>
        <v>85</v>
      </c>
      <c r="J103" t="str">
        <f>VLOOKUP(INDEX(Jugadores!$A$2:$H$346,MATCH(Partidos!D103,Jugadores!$A$2:$A$346,0),8),Condados!A:B,2,FALSE)</f>
        <v>Clarion</v>
      </c>
      <c r="K103" t="str">
        <f>VLOOKUP(INDEX(Jugadores!$A$2:$H$346,MATCH(Partidos!E103,Jugadores!$A$2:$A$346,0),8),Condados!A:B,2,FALSE)</f>
        <v>Erie</v>
      </c>
      <c r="L103">
        <v>125</v>
      </c>
    </row>
    <row r="104" spans="1:12" x14ac:dyDescent="0.25">
      <c r="A104" t="s">
        <v>12</v>
      </c>
      <c r="B104">
        <v>316</v>
      </c>
      <c r="C104">
        <v>124</v>
      </c>
      <c r="D104">
        <v>37462</v>
      </c>
      <c r="E104">
        <v>36116</v>
      </c>
      <c r="F104" t="str">
        <f>+VLOOKUP(D104,Jugadores!A:B,2,FALSE)</f>
        <v>Ronnie C. Sparks</v>
      </c>
      <c r="G104" t="str">
        <f>+VLOOKUP(E104,Jugadores!A:B,2,FALSE)</f>
        <v>Horace F. Howell</v>
      </c>
      <c r="H104">
        <f>+INDEX(Jugadores!$A$2:$H$346,MATCH(Partidos!D104,Jugadores!$A$2:$A$346,0),7)</f>
        <v>45</v>
      </c>
      <c r="I104">
        <f>+INDEX(Jugadores!$A$2:$H$346,MATCH(Partidos!E104,Jugadores!$A$2:$A$346,0),7)</f>
        <v>66</v>
      </c>
      <c r="J104" t="str">
        <f>VLOOKUP(INDEX(Jugadores!$A$2:$H$346,MATCH(Partidos!D104,Jugadores!$A$2:$A$346,0),8),Condados!A:B,2,FALSE)</f>
        <v>Fulton</v>
      </c>
      <c r="K104" t="str">
        <f>VLOOKUP(INDEX(Jugadores!$A$2:$H$346,MATCH(Partidos!E104,Jugadores!$A$2:$A$346,0),8),Condados!A:B,2,FALSE)</f>
        <v>Lebanon</v>
      </c>
      <c r="L104">
        <v>163</v>
      </c>
    </row>
    <row r="105" spans="1:12" x14ac:dyDescent="0.25">
      <c r="A105" t="s">
        <v>12</v>
      </c>
      <c r="B105">
        <v>315</v>
      </c>
      <c r="C105">
        <v>74</v>
      </c>
      <c r="D105">
        <v>44152</v>
      </c>
      <c r="E105">
        <v>13807</v>
      </c>
      <c r="F105" t="str">
        <f>+VLOOKUP(D105,Jugadores!A:B,2,FALSE)</f>
        <v>William V. Phillips</v>
      </c>
      <c r="G105" t="str">
        <f>+VLOOKUP(E105,Jugadores!A:B,2,FALSE)</f>
        <v>John E. McCoy</v>
      </c>
      <c r="H105">
        <f>+INDEX(Jugadores!$A$2:$H$346,MATCH(Partidos!D105,Jugadores!$A$2:$A$346,0),7)</f>
        <v>50</v>
      </c>
      <c r="I105">
        <f>+INDEX(Jugadores!$A$2:$H$346,MATCH(Partidos!E105,Jugadores!$A$2:$A$346,0),7)</f>
        <v>105</v>
      </c>
      <c r="J105" t="str">
        <f>VLOOKUP(INDEX(Jugadores!$A$2:$H$346,MATCH(Partidos!D105,Jugadores!$A$2:$A$346,0),8),Condados!A:B,2,FALSE)</f>
        <v>Chester</v>
      </c>
      <c r="K105" t="str">
        <f>VLOOKUP(INDEX(Jugadores!$A$2:$H$346,MATCH(Partidos!E105,Jugadores!$A$2:$A$346,0),8),Condados!A:B,2,FALSE)</f>
        <v>McKean</v>
      </c>
      <c r="L105">
        <v>19</v>
      </c>
    </row>
    <row r="106" spans="1:12" x14ac:dyDescent="0.25">
      <c r="A106" t="s">
        <v>12</v>
      </c>
      <c r="B106">
        <v>313</v>
      </c>
      <c r="C106">
        <v>102</v>
      </c>
      <c r="D106">
        <v>15937</v>
      </c>
      <c r="E106">
        <v>10505</v>
      </c>
      <c r="F106" t="str">
        <f>+VLOOKUP(D106,Jugadores!A:B,2,FALSE)</f>
        <v>Philip S. Rome</v>
      </c>
      <c r="G106" t="str">
        <f>+VLOOKUP(E106,Jugadores!A:B,2,FALSE)</f>
        <v>Mark K. Roque</v>
      </c>
      <c r="H106">
        <f>+INDEX(Jugadores!$A$2:$H$346,MATCH(Partidos!D106,Jugadores!$A$2:$A$346,0),7)</f>
        <v>42</v>
      </c>
      <c r="I106">
        <f>+INDEX(Jugadores!$A$2:$H$346,MATCH(Partidos!E106,Jugadores!$A$2:$A$346,0),7)</f>
        <v>69</v>
      </c>
      <c r="J106" t="str">
        <f>VLOOKUP(INDEX(Jugadores!$A$2:$H$346,MATCH(Partidos!D106,Jugadores!$A$2:$A$346,0),8),Condados!A:B,2,FALSE)</f>
        <v>Beaver</v>
      </c>
      <c r="K106" t="str">
        <f>VLOOKUP(INDEX(Jugadores!$A$2:$H$346,MATCH(Partidos!E106,Jugadores!$A$2:$A$346,0),8),Condados!A:B,2,FALSE)</f>
        <v>Dauphin</v>
      </c>
      <c r="L106">
        <v>59</v>
      </c>
    </row>
    <row r="107" spans="1:12" x14ac:dyDescent="0.25">
      <c r="A107" t="s">
        <v>12</v>
      </c>
      <c r="B107">
        <v>312</v>
      </c>
      <c r="C107">
        <v>84</v>
      </c>
      <c r="D107">
        <v>8735</v>
      </c>
      <c r="E107">
        <v>27430</v>
      </c>
      <c r="F107" t="str">
        <f>+VLOOKUP(D107,Jugadores!A:B,2,FALSE)</f>
        <v>Ronald J. Pardo</v>
      </c>
      <c r="G107" t="str">
        <f>+VLOOKUP(E107,Jugadores!A:B,2,FALSE)</f>
        <v>Brad S. Torres</v>
      </c>
      <c r="H107">
        <f>+INDEX(Jugadores!$A$2:$H$346,MATCH(Partidos!D107,Jugadores!$A$2:$A$346,0),7)</f>
        <v>46</v>
      </c>
      <c r="I107">
        <f>+INDEX(Jugadores!$A$2:$H$346,MATCH(Partidos!E107,Jugadores!$A$2:$A$346,0),7)</f>
        <v>98</v>
      </c>
      <c r="J107" t="str">
        <f>VLOOKUP(INDEX(Jugadores!$A$2:$H$346,MATCH(Partidos!D107,Jugadores!$A$2:$A$346,0),8),Condados!A:B,2,FALSE)</f>
        <v>Mifflin</v>
      </c>
      <c r="K107" t="str">
        <f>VLOOKUP(INDEX(Jugadores!$A$2:$H$346,MATCH(Partidos!E107,Jugadores!$A$2:$A$346,0),8),Condados!A:B,2,FALSE)</f>
        <v>Bradford</v>
      </c>
      <c r="L107">
        <v>72</v>
      </c>
    </row>
    <row r="108" spans="1:12" x14ac:dyDescent="0.25">
      <c r="A108" t="s">
        <v>12</v>
      </c>
      <c r="B108">
        <v>311</v>
      </c>
      <c r="C108">
        <v>132</v>
      </c>
      <c r="D108">
        <v>1939</v>
      </c>
      <c r="E108">
        <v>47445</v>
      </c>
      <c r="F108" t="str">
        <f>+VLOOKUP(D108,Jugadores!A:B,2,FALSE)</f>
        <v>John E. McElwain</v>
      </c>
      <c r="G108" t="str">
        <f>+VLOOKUP(E108,Jugadores!A:B,2,FALSE)</f>
        <v>Douglas B. Washington</v>
      </c>
      <c r="H108">
        <f>+INDEX(Jugadores!$A$2:$H$346,MATCH(Partidos!D108,Jugadores!$A$2:$A$346,0),7)</f>
        <v>51</v>
      </c>
      <c r="I108">
        <f>+INDEX(Jugadores!$A$2:$H$346,MATCH(Partidos!E108,Jugadores!$A$2:$A$346,0),7)</f>
        <v>65</v>
      </c>
      <c r="J108" t="str">
        <f>VLOOKUP(INDEX(Jugadores!$A$2:$H$346,MATCH(Partidos!D108,Jugadores!$A$2:$A$346,0),8),Condados!A:B,2,FALSE)</f>
        <v>Pike</v>
      </c>
      <c r="K108" t="str">
        <f>VLOOKUP(INDEX(Jugadores!$A$2:$H$346,MATCH(Partidos!E108,Jugadores!$A$2:$A$346,0),8),Condados!A:B,2,FALSE)</f>
        <v>Montour</v>
      </c>
      <c r="L108">
        <v>79</v>
      </c>
    </row>
    <row r="109" spans="1:12" x14ac:dyDescent="0.25">
      <c r="A109" t="s">
        <v>12</v>
      </c>
      <c r="B109">
        <v>310</v>
      </c>
      <c r="C109">
        <v>147</v>
      </c>
      <c r="D109">
        <v>38126</v>
      </c>
      <c r="E109">
        <v>29285</v>
      </c>
      <c r="F109" t="str">
        <f>+VLOOKUP(D109,Jugadores!A:B,2,FALSE)</f>
        <v>David P. Thomas</v>
      </c>
      <c r="G109" t="str">
        <f>+VLOOKUP(E109,Jugadores!A:B,2,FALSE)</f>
        <v>Sean B. Vanatta</v>
      </c>
      <c r="H109">
        <f>+INDEX(Jugadores!$A$2:$H$346,MATCH(Partidos!D109,Jugadores!$A$2:$A$346,0),7)</f>
        <v>47</v>
      </c>
      <c r="I109">
        <f>+INDEX(Jugadores!$A$2:$H$346,MATCH(Partidos!E109,Jugadores!$A$2:$A$346,0),7)</f>
        <v>127</v>
      </c>
      <c r="J109" t="str">
        <f>VLOOKUP(INDEX(Jugadores!$A$2:$H$346,MATCH(Partidos!D109,Jugadores!$A$2:$A$346,0),8),Condados!A:B,2,FALSE)</f>
        <v>Monroe</v>
      </c>
      <c r="K109" t="str">
        <f>VLOOKUP(INDEX(Jugadores!$A$2:$H$346,MATCH(Partidos!E109,Jugadores!$A$2:$A$346,0),8),Condados!A:B,2,FALSE)</f>
        <v>Monroe</v>
      </c>
      <c r="L109">
        <v>85</v>
      </c>
    </row>
    <row r="110" spans="1:12" x14ac:dyDescent="0.25">
      <c r="A110" t="s">
        <v>12</v>
      </c>
      <c r="B110">
        <v>309</v>
      </c>
      <c r="C110">
        <v>119</v>
      </c>
      <c r="D110">
        <v>8368</v>
      </c>
      <c r="E110">
        <v>6720</v>
      </c>
      <c r="F110" t="str">
        <f>+VLOOKUP(D110,Jugadores!A:B,2,FALSE)</f>
        <v>Jerry A. Rosales</v>
      </c>
      <c r="G110" t="str">
        <f>+VLOOKUP(E110,Jugadores!A:B,2,FALSE)</f>
        <v>John A. Williams</v>
      </c>
      <c r="H110">
        <f>+INDEX(Jugadores!$A$2:$H$346,MATCH(Partidos!D110,Jugadores!$A$2:$A$346,0),7)</f>
        <v>52</v>
      </c>
      <c r="I110">
        <f>+INDEX(Jugadores!$A$2:$H$346,MATCH(Partidos!E110,Jugadores!$A$2:$A$346,0),7)</f>
        <v>84</v>
      </c>
      <c r="J110" t="str">
        <f>VLOOKUP(INDEX(Jugadores!$A$2:$H$346,MATCH(Partidos!D110,Jugadores!$A$2:$A$346,0),8),Condados!A:B,2,FALSE)</f>
        <v>Adams</v>
      </c>
      <c r="K110" t="str">
        <f>VLOOKUP(INDEX(Jugadores!$A$2:$H$346,MATCH(Partidos!E110,Jugadores!$A$2:$A$346,0),8),Condados!A:B,2,FALSE)</f>
        <v>Lycoming</v>
      </c>
      <c r="L110">
        <v>104</v>
      </c>
    </row>
    <row r="111" spans="1:12" x14ac:dyDescent="0.25">
      <c r="A111" t="s">
        <v>12</v>
      </c>
      <c r="B111">
        <v>308</v>
      </c>
      <c r="C111">
        <v>91</v>
      </c>
      <c r="D111">
        <v>29138</v>
      </c>
      <c r="E111">
        <v>17656</v>
      </c>
      <c r="F111" t="str">
        <f>+VLOOKUP(D111,Jugadores!A:B,2,FALSE)</f>
        <v>David A. Bell</v>
      </c>
      <c r="G111" t="str">
        <f>+VLOOKUP(E111,Jugadores!A:B,2,FALSE)</f>
        <v>James V. Fudge</v>
      </c>
      <c r="H111">
        <f>+INDEX(Jugadores!$A$2:$H$346,MATCH(Partidos!D111,Jugadores!$A$2:$A$346,0),7)</f>
        <v>44</v>
      </c>
      <c r="I111">
        <f>+INDEX(Jugadores!$A$2:$H$346,MATCH(Partidos!E111,Jugadores!$A$2:$A$346,0),7)</f>
        <v>86</v>
      </c>
      <c r="J111" t="str">
        <f>VLOOKUP(INDEX(Jugadores!$A$2:$H$346,MATCH(Partidos!D111,Jugadores!$A$2:$A$346,0),8),Condados!A:B,2,FALSE)</f>
        <v>Lackawanna</v>
      </c>
      <c r="K111" t="str">
        <f>VLOOKUP(INDEX(Jugadores!$A$2:$H$346,MATCH(Partidos!E111,Jugadores!$A$2:$A$346,0),8),Condados!A:B,2,FALSE)</f>
        <v>Bedford</v>
      </c>
      <c r="L111">
        <v>55</v>
      </c>
    </row>
    <row r="112" spans="1:12" x14ac:dyDescent="0.25">
      <c r="A112" t="s">
        <v>12</v>
      </c>
      <c r="B112">
        <v>306</v>
      </c>
      <c r="C112">
        <v>122</v>
      </c>
      <c r="D112">
        <v>44365</v>
      </c>
      <c r="E112">
        <v>1727</v>
      </c>
      <c r="F112" t="str">
        <f>+VLOOKUP(D112,Jugadores!A:B,2,FALSE)</f>
        <v>Robert L. Hughes</v>
      </c>
      <c r="G112" t="str">
        <f>+VLOOKUP(E112,Jugadores!A:B,2,FALSE)</f>
        <v>Leland T. Moore</v>
      </c>
      <c r="H112">
        <f>+INDEX(Jugadores!$A$2:$H$346,MATCH(Partidos!D112,Jugadores!$A$2:$A$346,0),7)</f>
        <v>53</v>
      </c>
      <c r="I112">
        <f>+INDEX(Jugadores!$A$2:$H$346,MATCH(Partidos!E112,Jugadores!$A$2:$A$346,0),7)</f>
        <v>134</v>
      </c>
      <c r="J112" t="str">
        <f>VLOOKUP(INDEX(Jugadores!$A$2:$H$346,MATCH(Partidos!D112,Jugadores!$A$2:$A$346,0),8),Condados!A:B,2,FALSE)</f>
        <v>Erie</v>
      </c>
      <c r="K112" t="str">
        <f>VLOOKUP(INDEX(Jugadores!$A$2:$H$346,MATCH(Partidos!E112,Jugadores!$A$2:$A$346,0),8),Condados!A:B,2,FALSE)</f>
        <v>Union</v>
      </c>
      <c r="L112">
        <v>75</v>
      </c>
    </row>
    <row r="113" spans="1:12" x14ac:dyDescent="0.25">
      <c r="A113" t="s">
        <v>12</v>
      </c>
      <c r="B113">
        <v>305</v>
      </c>
      <c r="C113">
        <v>71</v>
      </c>
      <c r="D113">
        <v>34631</v>
      </c>
      <c r="E113">
        <v>41033</v>
      </c>
      <c r="F113" t="str">
        <f>+VLOOKUP(D113,Jugadores!A:B,2,FALSE)</f>
        <v>Anthony A. McDermott</v>
      </c>
      <c r="G113" t="str">
        <f>+VLOOKUP(E113,Jugadores!A:B,2,FALSE)</f>
        <v>Robert B. Knight</v>
      </c>
      <c r="H113">
        <f>+INDEX(Jugadores!$A$2:$H$346,MATCH(Partidos!D113,Jugadores!$A$2:$A$346,0),7)</f>
        <v>48</v>
      </c>
      <c r="I113">
        <f>+INDEX(Jugadores!$A$2:$H$346,MATCH(Partidos!E113,Jugadores!$A$2:$A$346,0),7)</f>
        <v>70</v>
      </c>
      <c r="J113" t="str">
        <f>VLOOKUP(INDEX(Jugadores!$A$2:$H$346,MATCH(Partidos!D113,Jugadores!$A$2:$A$346,0),8),Condados!A:B,2,FALSE)</f>
        <v>Potter</v>
      </c>
      <c r="K113" t="str">
        <f>VLOOKUP(INDEX(Jugadores!$A$2:$H$346,MATCH(Partidos!E113,Jugadores!$A$2:$A$346,0),8),Condados!A:B,2,FALSE)</f>
        <v>Fulton</v>
      </c>
      <c r="L113">
        <v>140</v>
      </c>
    </row>
    <row r="114" spans="1:12" x14ac:dyDescent="0.25">
      <c r="A114" t="s">
        <v>12</v>
      </c>
      <c r="B114">
        <v>304</v>
      </c>
      <c r="C114">
        <v>71</v>
      </c>
      <c r="D114">
        <v>20616</v>
      </c>
      <c r="E114">
        <v>206</v>
      </c>
      <c r="F114" t="str">
        <f>+VLOOKUP(D114,Jugadores!A:B,2,FALSE)</f>
        <v>Paul L. Leyva</v>
      </c>
      <c r="G114" t="str">
        <f>+VLOOKUP(E114,Jugadores!A:B,2,FALSE)</f>
        <v>John E. Sanders</v>
      </c>
      <c r="H114">
        <f>+INDEX(Jugadores!$A$2:$H$346,MATCH(Partidos!D114,Jugadores!$A$2:$A$346,0),7)</f>
        <v>54</v>
      </c>
      <c r="I114">
        <f>+INDEX(Jugadores!$A$2:$H$346,MATCH(Partidos!E114,Jugadores!$A$2:$A$346,0),7)</f>
        <v>213</v>
      </c>
      <c r="J114" t="str">
        <f>VLOOKUP(INDEX(Jugadores!$A$2:$H$346,MATCH(Partidos!D114,Jugadores!$A$2:$A$346,0),8),Condados!A:B,2,FALSE)</f>
        <v>Clearfield</v>
      </c>
      <c r="K114" t="str">
        <f>VLOOKUP(INDEX(Jugadores!$A$2:$H$346,MATCH(Partidos!E114,Jugadores!$A$2:$A$346,0),8),Condados!A:B,2,FALSE)</f>
        <v>Cumberland</v>
      </c>
      <c r="L114">
        <v>165</v>
      </c>
    </row>
    <row r="115" spans="1:12" x14ac:dyDescent="0.25">
      <c r="A115" t="s">
        <v>13</v>
      </c>
      <c r="B115">
        <v>333</v>
      </c>
      <c r="C115">
        <v>57</v>
      </c>
      <c r="D115">
        <v>46356</v>
      </c>
      <c r="E115">
        <v>48848</v>
      </c>
      <c r="F115" t="str">
        <f>+VLOOKUP(D115,Jugadores!A:B,2,FALSE)</f>
        <v>Robert A. Vath</v>
      </c>
      <c r="G115" t="str">
        <f>+VLOOKUP(E115,Jugadores!A:B,2,FALSE)</f>
        <v>Genaro D. Sampson</v>
      </c>
      <c r="H115">
        <f>+INDEX(Jugadores!$A$2:$H$346,MATCH(Partidos!D115,Jugadores!$A$2:$A$346,0),7)</f>
        <v>41</v>
      </c>
      <c r="I115">
        <f>+INDEX(Jugadores!$A$2:$H$346,MATCH(Partidos!E115,Jugadores!$A$2:$A$346,0),7)</f>
        <v>14</v>
      </c>
      <c r="J115" t="str">
        <f>VLOOKUP(INDEX(Jugadores!$A$2:$H$346,MATCH(Partidos!D115,Jugadores!$A$2:$A$346,0),8),Condados!A:B,2,FALSE)</f>
        <v>Huntingdon</v>
      </c>
      <c r="K115" t="str">
        <f>VLOOKUP(INDEX(Jugadores!$A$2:$H$346,MATCH(Partidos!E115,Jugadores!$A$2:$A$346,0),8),Condados!A:B,2,FALSE)</f>
        <v>Philadelphia</v>
      </c>
      <c r="L115">
        <v>47</v>
      </c>
    </row>
    <row r="116" spans="1:12" x14ac:dyDescent="0.25">
      <c r="A116" t="s">
        <v>13</v>
      </c>
      <c r="B116">
        <v>332</v>
      </c>
      <c r="C116">
        <v>130</v>
      </c>
      <c r="D116">
        <v>48848</v>
      </c>
      <c r="E116">
        <v>10145</v>
      </c>
      <c r="F116" t="str">
        <f>+VLOOKUP(D116,Jugadores!A:B,2,FALSE)</f>
        <v>Genaro D. Sampson</v>
      </c>
      <c r="G116" t="str">
        <f>+VLOOKUP(E116,Jugadores!A:B,2,FALSE)</f>
        <v>Reinaldo L. Stines</v>
      </c>
      <c r="H116">
        <f>+INDEX(Jugadores!$A$2:$H$346,MATCH(Partidos!D116,Jugadores!$A$2:$A$346,0),7)</f>
        <v>14</v>
      </c>
      <c r="I116">
        <f>+INDEX(Jugadores!$A$2:$H$346,MATCH(Partidos!E116,Jugadores!$A$2:$A$346,0),7)</f>
        <v>55</v>
      </c>
      <c r="J116" t="str">
        <f>VLOOKUP(INDEX(Jugadores!$A$2:$H$346,MATCH(Partidos!D116,Jugadores!$A$2:$A$346,0),8),Condados!A:B,2,FALSE)</f>
        <v>Philadelphia</v>
      </c>
      <c r="K116" t="str">
        <f>VLOOKUP(INDEX(Jugadores!$A$2:$H$346,MATCH(Partidos!E116,Jugadores!$A$2:$A$346,0),8),Condados!A:B,2,FALSE)</f>
        <v>Northumberland</v>
      </c>
      <c r="L116">
        <v>60</v>
      </c>
    </row>
    <row r="117" spans="1:12" x14ac:dyDescent="0.25">
      <c r="A117" t="s">
        <v>13</v>
      </c>
      <c r="B117">
        <v>331</v>
      </c>
      <c r="C117">
        <v>189</v>
      </c>
      <c r="D117">
        <v>46356</v>
      </c>
      <c r="E117">
        <v>3867</v>
      </c>
      <c r="F117" t="str">
        <f>+VLOOKUP(D117,Jugadores!A:B,2,FALSE)</f>
        <v>Robert A. Vath</v>
      </c>
      <c r="G117" t="str">
        <f>+VLOOKUP(E117,Jugadores!A:B,2,FALSE)</f>
        <v>Kenneth J. Broyles</v>
      </c>
      <c r="H117">
        <f>+INDEX(Jugadores!$A$2:$H$346,MATCH(Partidos!D117,Jugadores!$A$2:$A$346,0),7)</f>
        <v>41</v>
      </c>
      <c r="I117">
        <f>+INDEX(Jugadores!$A$2:$H$346,MATCH(Partidos!E117,Jugadores!$A$2:$A$346,0),7)</f>
        <v>39</v>
      </c>
      <c r="J117" t="str">
        <f>VLOOKUP(INDEX(Jugadores!$A$2:$H$346,MATCH(Partidos!D117,Jugadores!$A$2:$A$346,0),8),Condados!A:B,2,FALSE)</f>
        <v>Huntingdon</v>
      </c>
      <c r="K117" t="str">
        <f>VLOOKUP(INDEX(Jugadores!$A$2:$H$346,MATCH(Partidos!E117,Jugadores!$A$2:$A$346,0),8),Condados!A:B,2,FALSE)</f>
        <v>York</v>
      </c>
      <c r="L117">
        <v>74</v>
      </c>
    </row>
    <row r="118" spans="1:12" x14ac:dyDescent="0.25">
      <c r="A118" t="s">
        <v>13</v>
      </c>
      <c r="B118">
        <v>330</v>
      </c>
      <c r="C118">
        <v>77</v>
      </c>
      <c r="D118">
        <v>10145</v>
      </c>
      <c r="E118">
        <v>39231</v>
      </c>
      <c r="F118" t="str">
        <f>+VLOOKUP(D118,Jugadores!A:B,2,FALSE)</f>
        <v>Reinaldo L. Stines</v>
      </c>
      <c r="G118" t="str">
        <f>+VLOOKUP(E118,Jugadores!A:B,2,FALSE)</f>
        <v>Brandon F. Gavin</v>
      </c>
      <c r="H118">
        <f>+INDEX(Jugadores!$A$2:$H$346,MATCH(Partidos!D118,Jugadores!$A$2:$A$346,0),7)</f>
        <v>55</v>
      </c>
      <c r="I118">
        <f>+INDEX(Jugadores!$A$2:$H$346,MATCH(Partidos!E118,Jugadores!$A$2:$A$346,0),7)</f>
        <v>56</v>
      </c>
      <c r="J118" t="str">
        <f>VLOOKUP(INDEX(Jugadores!$A$2:$H$346,MATCH(Partidos!D118,Jugadores!$A$2:$A$346,0),8),Condados!A:B,2,FALSE)</f>
        <v>Northumberland</v>
      </c>
      <c r="K118" t="str">
        <f>VLOOKUP(INDEX(Jugadores!$A$2:$H$346,MATCH(Partidos!E118,Jugadores!$A$2:$A$346,0),8),Condados!A:B,2,FALSE)</f>
        <v>McKean</v>
      </c>
      <c r="L118">
        <v>64</v>
      </c>
    </row>
    <row r="119" spans="1:12" x14ac:dyDescent="0.25">
      <c r="A119" t="s">
        <v>13</v>
      </c>
      <c r="B119">
        <v>329</v>
      </c>
      <c r="C119">
        <v>69</v>
      </c>
      <c r="D119">
        <v>48848</v>
      </c>
      <c r="E119">
        <v>29457</v>
      </c>
      <c r="F119" t="str">
        <f>+VLOOKUP(D119,Jugadores!A:B,2,FALSE)</f>
        <v>Genaro D. Sampson</v>
      </c>
      <c r="G119" t="str">
        <f>+VLOOKUP(E119,Jugadores!A:B,2,FALSE)</f>
        <v>Juan M. Drake</v>
      </c>
      <c r="H119">
        <f>+INDEX(Jugadores!$A$2:$H$346,MATCH(Partidos!D119,Jugadores!$A$2:$A$346,0),7)</f>
        <v>14</v>
      </c>
      <c r="I119">
        <f>+INDEX(Jugadores!$A$2:$H$346,MATCH(Partidos!E119,Jugadores!$A$2:$A$346,0),7)</f>
        <v>57</v>
      </c>
      <c r="J119" t="str">
        <f>VLOOKUP(INDEX(Jugadores!$A$2:$H$346,MATCH(Partidos!D119,Jugadores!$A$2:$A$346,0),8),Condados!A:B,2,FALSE)</f>
        <v>Philadelphia</v>
      </c>
      <c r="K119" t="str">
        <f>VLOOKUP(INDEX(Jugadores!$A$2:$H$346,MATCH(Partidos!E119,Jugadores!$A$2:$A$346,0),8),Condados!A:B,2,FALSE)</f>
        <v>Lycoming</v>
      </c>
      <c r="L119">
        <v>39</v>
      </c>
    </row>
    <row r="120" spans="1:12" x14ac:dyDescent="0.25">
      <c r="A120" t="s">
        <v>13</v>
      </c>
      <c r="B120">
        <v>328</v>
      </c>
      <c r="C120">
        <v>128</v>
      </c>
      <c r="D120">
        <v>46356</v>
      </c>
      <c r="E120">
        <v>13729</v>
      </c>
      <c r="F120" t="str">
        <f>+VLOOKUP(D120,Jugadores!A:B,2,FALSE)</f>
        <v>Robert A. Vath</v>
      </c>
      <c r="G120" t="str">
        <f>+VLOOKUP(E120,Jugadores!A:B,2,FALSE)</f>
        <v>Christian G. Chang</v>
      </c>
      <c r="H120">
        <f>+INDEX(Jugadores!$A$2:$H$346,MATCH(Partidos!D120,Jugadores!$A$2:$A$346,0),7)</f>
        <v>41</v>
      </c>
      <c r="I120">
        <f>+INDEX(Jugadores!$A$2:$H$346,MATCH(Partidos!E120,Jugadores!$A$2:$A$346,0),7)</f>
        <v>7</v>
      </c>
      <c r="J120" t="str">
        <f>VLOOKUP(INDEX(Jugadores!$A$2:$H$346,MATCH(Partidos!D120,Jugadores!$A$2:$A$346,0),8),Condados!A:B,2,FALSE)</f>
        <v>Huntingdon</v>
      </c>
      <c r="K120" t="str">
        <f>VLOOKUP(INDEX(Jugadores!$A$2:$H$346,MATCH(Partidos!E120,Jugadores!$A$2:$A$346,0),8),Condados!A:B,2,FALSE)</f>
        <v>Indiana</v>
      </c>
      <c r="L120">
        <v>43</v>
      </c>
    </row>
    <row r="121" spans="1:12" x14ac:dyDescent="0.25">
      <c r="A121" t="s">
        <v>13</v>
      </c>
      <c r="B121">
        <v>327</v>
      </c>
      <c r="C121">
        <v>58</v>
      </c>
      <c r="D121">
        <v>3867</v>
      </c>
      <c r="E121">
        <v>8656</v>
      </c>
      <c r="F121" t="str">
        <f>+VLOOKUP(D121,Jugadores!A:B,2,FALSE)</f>
        <v>Kenneth J. Broyles</v>
      </c>
      <c r="G121" t="str">
        <f>+VLOOKUP(E121,Jugadores!A:B,2,FALSE)</f>
        <v>Jason D. Burnette</v>
      </c>
      <c r="H121">
        <f>+INDEX(Jugadores!$A$2:$H$346,MATCH(Partidos!D121,Jugadores!$A$2:$A$346,0),7)</f>
        <v>39</v>
      </c>
      <c r="I121">
        <f>+INDEX(Jugadores!$A$2:$H$346,MATCH(Partidos!E121,Jugadores!$A$2:$A$346,0),7)</f>
        <v>58</v>
      </c>
      <c r="J121" t="str">
        <f>VLOOKUP(INDEX(Jugadores!$A$2:$H$346,MATCH(Partidos!D121,Jugadores!$A$2:$A$346,0),8),Condados!A:B,2,FALSE)</f>
        <v>York</v>
      </c>
      <c r="K121" t="str">
        <f>VLOOKUP(INDEX(Jugadores!$A$2:$H$346,MATCH(Partidos!E121,Jugadores!$A$2:$A$346,0),8),Condados!A:B,2,FALSE)</f>
        <v>Wyoming</v>
      </c>
      <c r="L121">
        <v>75</v>
      </c>
    </row>
    <row r="122" spans="1:12" x14ac:dyDescent="0.25">
      <c r="A122" t="s">
        <v>13</v>
      </c>
      <c r="B122">
        <v>326</v>
      </c>
      <c r="C122">
        <v>128</v>
      </c>
      <c r="D122">
        <v>39231</v>
      </c>
      <c r="E122">
        <v>35447</v>
      </c>
      <c r="F122" t="str">
        <f>+VLOOKUP(D122,Jugadores!A:B,2,FALSE)</f>
        <v>Brandon F. Gavin</v>
      </c>
      <c r="G122" t="str">
        <f>+VLOOKUP(E122,Jugadores!A:B,2,FALSE)</f>
        <v>William R. Miles</v>
      </c>
      <c r="H122">
        <f>+INDEX(Jugadores!$A$2:$H$346,MATCH(Partidos!D122,Jugadores!$A$2:$A$346,0),7)</f>
        <v>56</v>
      </c>
      <c r="I122">
        <f>+INDEX(Jugadores!$A$2:$H$346,MATCH(Partidos!E122,Jugadores!$A$2:$A$346,0),7)</f>
        <v>77</v>
      </c>
      <c r="J122" t="str">
        <f>VLOOKUP(INDEX(Jugadores!$A$2:$H$346,MATCH(Partidos!D122,Jugadores!$A$2:$A$346,0),8),Condados!A:B,2,FALSE)</f>
        <v>McKean</v>
      </c>
      <c r="K122" t="str">
        <f>VLOOKUP(INDEX(Jugadores!$A$2:$H$346,MATCH(Partidos!E122,Jugadores!$A$2:$A$346,0),8),Condados!A:B,2,FALSE)</f>
        <v>Lehigh</v>
      </c>
      <c r="L122">
        <v>83</v>
      </c>
    </row>
    <row r="123" spans="1:12" x14ac:dyDescent="0.25">
      <c r="A123" t="s">
        <v>13</v>
      </c>
      <c r="B123">
        <v>325</v>
      </c>
      <c r="C123">
        <v>55</v>
      </c>
      <c r="D123">
        <v>10145</v>
      </c>
      <c r="E123">
        <v>31902</v>
      </c>
      <c r="F123" t="str">
        <f>+VLOOKUP(D123,Jugadores!A:B,2,FALSE)</f>
        <v>Reinaldo L. Stines</v>
      </c>
      <c r="G123" t="str">
        <f>+VLOOKUP(E123,Jugadores!A:B,2,FALSE)</f>
        <v>Jeffrey L. McCoy</v>
      </c>
      <c r="H123">
        <f>+INDEX(Jugadores!$A$2:$H$346,MATCH(Partidos!D123,Jugadores!$A$2:$A$346,0),7)</f>
        <v>55</v>
      </c>
      <c r="I123">
        <f>+INDEX(Jugadores!$A$2:$H$346,MATCH(Partidos!E123,Jugadores!$A$2:$A$346,0),7)</f>
        <v>59</v>
      </c>
      <c r="J123" t="str">
        <f>VLOOKUP(INDEX(Jugadores!$A$2:$H$346,MATCH(Partidos!D123,Jugadores!$A$2:$A$346,0),8),Condados!A:B,2,FALSE)</f>
        <v>Northumberland</v>
      </c>
      <c r="K123" t="str">
        <f>VLOOKUP(INDEX(Jugadores!$A$2:$H$346,MATCH(Partidos!E123,Jugadores!$A$2:$A$346,0),8),Condados!A:B,2,FALSE)</f>
        <v>Armstrong</v>
      </c>
      <c r="L123">
        <v>87</v>
      </c>
    </row>
    <row r="124" spans="1:12" x14ac:dyDescent="0.25">
      <c r="A124" t="s">
        <v>13</v>
      </c>
      <c r="B124">
        <v>324</v>
      </c>
      <c r="C124">
        <v>69</v>
      </c>
      <c r="D124">
        <v>29457</v>
      </c>
      <c r="E124">
        <v>388</v>
      </c>
      <c r="F124" t="str">
        <f>+VLOOKUP(D124,Jugadores!A:B,2,FALSE)</f>
        <v>Juan M. Drake</v>
      </c>
      <c r="G124" t="str">
        <f>+VLOOKUP(E124,Jugadores!A:B,2,FALSE)</f>
        <v>James S. Bobbitt</v>
      </c>
      <c r="H124">
        <f>+INDEX(Jugadores!$A$2:$H$346,MATCH(Partidos!D124,Jugadores!$A$2:$A$346,0),7)</f>
        <v>57</v>
      </c>
      <c r="I124">
        <f>+INDEX(Jugadores!$A$2:$H$346,MATCH(Partidos!E124,Jugadores!$A$2:$A$346,0),7)</f>
        <v>49</v>
      </c>
      <c r="J124" t="str">
        <f>VLOOKUP(INDEX(Jugadores!$A$2:$H$346,MATCH(Partidos!D124,Jugadores!$A$2:$A$346,0),8),Condados!A:B,2,FALSE)</f>
        <v>Lycoming</v>
      </c>
      <c r="K124" t="str">
        <f>VLOOKUP(INDEX(Jugadores!$A$2:$H$346,MATCH(Partidos!E124,Jugadores!$A$2:$A$346,0),8),Condados!A:B,2,FALSE)</f>
        <v>Clarion</v>
      </c>
      <c r="L124">
        <v>91</v>
      </c>
    </row>
    <row r="125" spans="1:12" x14ac:dyDescent="0.25">
      <c r="A125" t="s">
        <v>13</v>
      </c>
      <c r="B125">
        <v>323</v>
      </c>
      <c r="C125">
        <v>116</v>
      </c>
      <c r="D125">
        <v>48848</v>
      </c>
      <c r="E125">
        <v>44365</v>
      </c>
      <c r="F125" t="str">
        <f>+VLOOKUP(D125,Jugadores!A:B,2,FALSE)</f>
        <v>Genaro D. Sampson</v>
      </c>
      <c r="G125" t="str">
        <f>+VLOOKUP(E125,Jugadores!A:B,2,FALSE)</f>
        <v>Robert L. Hughes</v>
      </c>
      <c r="H125">
        <f>+INDEX(Jugadores!$A$2:$H$346,MATCH(Partidos!D125,Jugadores!$A$2:$A$346,0),7)</f>
        <v>14</v>
      </c>
      <c r="I125">
        <f>+INDEX(Jugadores!$A$2:$H$346,MATCH(Partidos!E125,Jugadores!$A$2:$A$346,0),7)</f>
        <v>53</v>
      </c>
      <c r="J125" t="str">
        <f>VLOOKUP(INDEX(Jugadores!$A$2:$H$346,MATCH(Partidos!D125,Jugadores!$A$2:$A$346,0),8),Condados!A:B,2,FALSE)</f>
        <v>Philadelphia</v>
      </c>
      <c r="K125" t="str">
        <f>VLOOKUP(INDEX(Jugadores!$A$2:$H$346,MATCH(Partidos!E125,Jugadores!$A$2:$A$346,0),8),Condados!A:B,2,FALSE)</f>
        <v>Erie</v>
      </c>
      <c r="L125">
        <v>140</v>
      </c>
    </row>
    <row r="126" spans="1:12" x14ac:dyDescent="0.25">
      <c r="A126" t="s">
        <v>13</v>
      </c>
      <c r="B126">
        <v>322</v>
      </c>
      <c r="C126">
        <v>77</v>
      </c>
      <c r="D126">
        <v>13729</v>
      </c>
      <c r="E126">
        <v>44152</v>
      </c>
      <c r="F126" t="str">
        <f>+VLOOKUP(D126,Jugadores!A:B,2,FALSE)</f>
        <v>Christian G. Chang</v>
      </c>
      <c r="G126" t="str">
        <f>+VLOOKUP(E126,Jugadores!A:B,2,FALSE)</f>
        <v>William V. Phillips</v>
      </c>
      <c r="H126">
        <f>+INDEX(Jugadores!$A$2:$H$346,MATCH(Partidos!D126,Jugadores!$A$2:$A$346,0),7)</f>
        <v>7</v>
      </c>
      <c r="I126">
        <f>+INDEX(Jugadores!$A$2:$H$346,MATCH(Partidos!E126,Jugadores!$A$2:$A$346,0),7)</f>
        <v>50</v>
      </c>
      <c r="J126" t="str">
        <f>VLOOKUP(INDEX(Jugadores!$A$2:$H$346,MATCH(Partidos!D126,Jugadores!$A$2:$A$346,0),8),Condados!A:B,2,FALSE)</f>
        <v>Indiana</v>
      </c>
      <c r="K126" t="str">
        <f>VLOOKUP(INDEX(Jugadores!$A$2:$H$346,MATCH(Partidos!E126,Jugadores!$A$2:$A$346,0),8),Condados!A:B,2,FALSE)</f>
        <v>Chester</v>
      </c>
      <c r="L126">
        <v>56</v>
      </c>
    </row>
    <row r="127" spans="1:12" x14ac:dyDescent="0.25">
      <c r="A127" t="s">
        <v>13</v>
      </c>
      <c r="B127">
        <v>321</v>
      </c>
      <c r="C127">
        <v>55</v>
      </c>
      <c r="D127">
        <v>46356</v>
      </c>
      <c r="E127">
        <v>929</v>
      </c>
      <c r="F127" t="str">
        <f>+VLOOKUP(D127,Jugadores!A:B,2,FALSE)</f>
        <v>Robert A. Vath</v>
      </c>
      <c r="G127" t="str">
        <f>+VLOOKUP(E127,Jugadores!A:B,2,FALSE)</f>
        <v>Phillip S. Kucera</v>
      </c>
      <c r="H127">
        <f>+INDEX(Jugadores!$A$2:$H$346,MATCH(Partidos!D127,Jugadores!$A$2:$A$346,0),7)</f>
        <v>41</v>
      </c>
      <c r="I127">
        <f>+INDEX(Jugadores!$A$2:$H$346,MATCH(Partidos!E127,Jugadores!$A$2:$A$346,0),7)</f>
        <v>60</v>
      </c>
      <c r="J127" t="str">
        <f>VLOOKUP(INDEX(Jugadores!$A$2:$H$346,MATCH(Partidos!D127,Jugadores!$A$2:$A$346,0),8),Condados!A:B,2,FALSE)</f>
        <v>Huntingdon</v>
      </c>
      <c r="K127" t="str">
        <f>VLOOKUP(INDEX(Jugadores!$A$2:$H$346,MATCH(Partidos!E127,Jugadores!$A$2:$A$346,0),8),Condados!A:B,2,FALSE)</f>
        <v>Montgomery</v>
      </c>
      <c r="L127">
        <v>74</v>
      </c>
    </row>
    <row r="128" spans="1:12" x14ac:dyDescent="0.25">
      <c r="A128" t="s">
        <v>13</v>
      </c>
      <c r="B128">
        <v>320</v>
      </c>
      <c r="C128">
        <v>68</v>
      </c>
      <c r="D128">
        <v>8656</v>
      </c>
      <c r="E128">
        <v>15164</v>
      </c>
      <c r="F128" t="str">
        <f>+VLOOKUP(D128,Jugadores!A:B,2,FALSE)</f>
        <v>Jason D. Burnette</v>
      </c>
      <c r="G128" t="str">
        <f>+VLOOKUP(E128,Jugadores!A:B,2,FALSE)</f>
        <v>Stephen D. Stoll</v>
      </c>
      <c r="H128">
        <f>+INDEX(Jugadores!$A$2:$H$346,MATCH(Partidos!D128,Jugadores!$A$2:$A$346,0),7)</f>
        <v>58</v>
      </c>
      <c r="I128">
        <f>+INDEX(Jugadores!$A$2:$H$346,MATCH(Partidos!E128,Jugadores!$A$2:$A$346,0),7)</f>
        <v>36</v>
      </c>
      <c r="J128" t="str">
        <f>VLOOKUP(INDEX(Jugadores!$A$2:$H$346,MATCH(Partidos!D128,Jugadores!$A$2:$A$346,0),8),Condados!A:B,2,FALSE)</f>
        <v>Wyoming</v>
      </c>
      <c r="K128" t="str">
        <f>VLOOKUP(INDEX(Jugadores!$A$2:$H$346,MATCH(Partidos!E128,Jugadores!$A$2:$A$346,0),8),Condados!A:B,2,FALSE)</f>
        <v>Cumberland</v>
      </c>
      <c r="L128">
        <v>74</v>
      </c>
    </row>
    <row r="129" spans="1:12" x14ac:dyDescent="0.25">
      <c r="A129" t="s">
        <v>13</v>
      </c>
      <c r="B129">
        <v>319</v>
      </c>
      <c r="C129">
        <v>92</v>
      </c>
      <c r="D129">
        <v>3867</v>
      </c>
      <c r="E129">
        <v>45159</v>
      </c>
      <c r="F129" t="str">
        <f>+VLOOKUP(D129,Jugadores!A:B,2,FALSE)</f>
        <v>Kenneth J. Broyles</v>
      </c>
      <c r="G129" t="str">
        <f>+VLOOKUP(E129,Jugadores!A:B,2,FALSE)</f>
        <v>Christopher N. Jones</v>
      </c>
      <c r="H129">
        <f>+INDEX(Jugadores!$A$2:$H$346,MATCH(Partidos!D129,Jugadores!$A$2:$A$346,0),7)</f>
        <v>39</v>
      </c>
      <c r="I129">
        <f>+INDEX(Jugadores!$A$2:$H$346,MATCH(Partidos!E129,Jugadores!$A$2:$A$346,0),7)</f>
        <v>61</v>
      </c>
      <c r="J129" t="str">
        <f>VLOOKUP(INDEX(Jugadores!$A$2:$H$346,MATCH(Partidos!D129,Jugadores!$A$2:$A$346,0),8),Condados!A:B,2,FALSE)</f>
        <v>York</v>
      </c>
      <c r="K129" t="str">
        <f>VLOOKUP(INDEX(Jugadores!$A$2:$H$346,MATCH(Partidos!E129,Jugadores!$A$2:$A$346,0),8),Condados!A:B,2,FALSE)</f>
        <v>Greene</v>
      </c>
      <c r="L129">
        <v>85</v>
      </c>
    </row>
    <row r="130" spans="1:12" x14ac:dyDescent="0.25">
      <c r="A130" t="s">
        <v>13</v>
      </c>
      <c r="B130">
        <v>317</v>
      </c>
      <c r="C130">
        <v>147</v>
      </c>
      <c r="D130">
        <v>39231</v>
      </c>
      <c r="E130">
        <v>17656</v>
      </c>
      <c r="F130" t="str">
        <f>+VLOOKUP(D130,Jugadores!A:B,2,FALSE)</f>
        <v>Brandon F. Gavin</v>
      </c>
      <c r="G130" t="str">
        <f>+VLOOKUP(E130,Jugadores!A:B,2,FALSE)</f>
        <v>James V. Fudge</v>
      </c>
      <c r="H130">
        <f>+INDEX(Jugadores!$A$2:$H$346,MATCH(Partidos!D130,Jugadores!$A$2:$A$346,0),7)</f>
        <v>56</v>
      </c>
      <c r="I130">
        <f>+INDEX(Jugadores!$A$2:$H$346,MATCH(Partidos!E130,Jugadores!$A$2:$A$346,0),7)</f>
        <v>86</v>
      </c>
      <c r="J130" t="str">
        <f>VLOOKUP(INDEX(Jugadores!$A$2:$H$346,MATCH(Partidos!D130,Jugadores!$A$2:$A$346,0),8),Condados!A:B,2,FALSE)</f>
        <v>McKean</v>
      </c>
      <c r="K130" t="str">
        <f>VLOOKUP(INDEX(Jugadores!$A$2:$H$346,MATCH(Partidos!E130,Jugadores!$A$2:$A$346,0),8),Condados!A:B,2,FALSE)</f>
        <v>Bedford</v>
      </c>
      <c r="L130">
        <v>96</v>
      </c>
    </row>
    <row r="131" spans="1:12" x14ac:dyDescent="0.25">
      <c r="A131" t="s">
        <v>13</v>
      </c>
      <c r="B131">
        <v>316</v>
      </c>
      <c r="C131">
        <v>79</v>
      </c>
      <c r="D131">
        <v>10145</v>
      </c>
      <c r="E131">
        <v>37462</v>
      </c>
      <c r="F131" t="str">
        <f>+VLOOKUP(D131,Jugadores!A:B,2,FALSE)</f>
        <v>Reinaldo L. Stines</v>
      </c>
      <c r="G131" t="str">
        <f>+VLOOKUP(E131,Jugadores!A:B,2,FALSE)</f>
        <v>Ronnie C. Sparks</v>
      </c>
      <c r="H131">
        <f>+INDEX(Jugadores!$A$2:$H$346,MATCH(Partidos!D131,Jugadores!$A$2:$A$346,0),7)</f>
        <v>55</v>
      </c>
      <c r="I131">
        <f>+INDEX(Jugadores!$A$2:$H$346,MATCH(Partidos!E131,Jugadores!$A$2:$A$346,0),7)</f>
        <v>45</v>
      </c>
      <c r="J131" t="str">
        <f>VLOOKUP(INDEX(Jugadores!$A$2:$H$346,MATCH(Partidos!D131,Jugadores!$A$2:$A$346,0),8),Condados!A:B,2,FALSE)</f>
        <v>Northumberland</v>
      </c>
      <c r="K131" t="str">
        <f>VLOOKUP(INDEX(Jugadores!$A$2:$H$346,MATCH(Partidos!E131,Jugadores!$A$2:$A$346,0),8),Condados!A:B,2,FALSE)</f>
        <v>Fulton</v>
      </c>
      <c r="L131">
        <v>19</v>
      </c>
    </row>
    <row r="132" spans="1:12" x14ac:dyDescent="0.25">
      <c r="A132" t="s">
        <v>13</v>
      </c>
      <c r="B132">
        <v>315</v>
      </c>
      <c r="C132">
        <v>131</v>
      </c>
      <c r="D132">
        <v>31902</v>
      </c>
      <c r="E132">
        <v>24013</v>
      </c>
      <c r="F132" t="str">
        <f>+VLOOKUP(D132,Jugadores!A:B,2,FALSE)</f>
        <v>Jeffrey L. McCoy</v>
      </c>
      <c r="G132" t="str">
        <f>+VLOOKUP(E132,Jugadores!A:B,2,FALSE)</f>
        <v>Jason M. Greer</v>
      </c>
      <c r="H132">
        <f>+INDEX(Jugadores!$A$2:$H$346,MATCH(Partidos!D132,Jugadores!$A$2:$A$346,0),7)</f>
        <v>59</v>
      </c>
      <c r="I132">
        <f>+INDEX(Jugadores!$A$2:$H$346,MATCH(Partidos!E132,Jugadores!$A$2:$A$346,0),7)</f>
        <v>122</v>
      </c>
      <c r="J132" t="str">
        <f>VLOOKUP(INDEX(Jugadores!$A$2:$H$346,MATCH(Partidos!D132,Jugadores!$A$2:$A$346,0),8),Condados!A:B,2,FALSE)</f>
        <v>Armstrong</v>
      </c>
      <c r="K132" t="str">
        <f>VLOOKUP(INDEX(Jugadores!$A$2:$H$346,MATCH(Partidos!E132,Jugadores!$A$2:$A$346,0),8),Condados!A:B,2,FALSE)</f>
        <v>Northampton</v>
      </c>
      <c r="L132">
        <v>39</v>
      </c>
    </row>
    <row r="133" spans="1:12" x14ac:dyDescent="0.25">
      <c r="A133" t="s">
        <v>13</v>
      </c>
      <c r="B133">
        <v>313</v>
      </c>
      <c r="C133">
        <v>99</v>
      </c>
      <c r="D133">
        <v>388</v>
      </c>
      <c r="E133">
        <v>47815</v>
      </c>
      <c r="F133" t="str">
        <f>+VLOOKUP(D133,Jugadores!A:B,2,FALSE)</f>
        <v>James S. Bobbitt</v>
      </c>
      <c r="G133" t="str">
        <f>+VLOOKUP(E133,Jugadores!A:B,2,FALSE)</f>
        <v>Walter F. Carter</v>
      </c>
      <c r="H133">
        <f>+INDEX(Jugadores!$A$2:$H$346,MATCH(Partidos!D133,Jugadores!$A$2:$A$346,0),7)</f>
        <v>49</v>
      </c>
      <c r="I133">
        <f>+INDEX(Jugadores!$A$2:$H$346,MATCH(Partidos!E133,Jugadores!$A$2:$A$346,0),7)</f>
        <v>12</v>
      </c>
      <c r="J133" t="str">
        <f>VLOOKUP(INDEX(Jugadores!$A$2:$H$346,MATCH(Partidos!D133,Jugadores!$A$2:$A$346,0),8),Condados!A:B,2,FALSE)</f>
        <v>Clarion</v>
      </c>
      <c r="K133" t="str">
        <f>VLOOKUP(INDEX(Jugadores!$A$2:$H$346,MATCH(Partidos!E133,Jugadores!$A$2:$A$346,0),8),Condados!A:B,2,FALSE)</f>
        <v>Franklin</v>
      </c>
      <c r="L133">
        <v>39</v>
      </c>
    </row>
    <row r="134" spans="1:12" x14ac:dyDescent="0.25">
      <c r="A134" t="s">
        <v>13</v>
      </c>
      <c r="B134">
        <v>312</v>
      </c>
      <c r="C134">
        <v>149</v>
      </c>
      <c r="D134">
        <v>44365</v>
      </c>
      <c r="E134">
        <v>39822</v>
      </c>
      <c r="F134" t="str">
        <f>+VLOOKUP(D134,Jugadores!A:B,2,FALSE)</f>
        <v>Robert L. Hughes</v>
      </c>
      <c r="G134" t="str">
        <f>+VLOOKUP(E134,Jugadores!A:B,2,FALSE)</f>
        <v>Fred R. Goodman</v>
      </c>
      <c r="H134">
        <f>+INDEX(Jugadores!$A$2:$H$346,MATCH(Partidos!D134,Jugadores!$A$2:$A$346,0),7)</f>
        <v>53</v>
      </c>
      <c r="I134">
        <f>+INDEX(Jugadores!$A$2:$H$346,MATCH(Partidos!E134,Jugadores!$A$2:$A$346,0),7)</f>
        <v>78</v>
      </c>
      <c r="J134" t="str">
        <f>VLOOKUP(INDEX(Jugadores!$A$2:$H$346,MATCH(Partidos!D134,Jugadores!$A$2:$A$346,0),8),Condados!A:B,2,FALSE)</f>
        <v>Erie</v>
      </c>
      <c r="K134" t="str">
        <f>VLOOKUP(INDEX(Jugadores!$A$2:$H$346,MATCH(Partidos!E134,Jugadores!$A$2:$A$346,0),8),Condados!A:B,2,FALSE)</f>
        <v>Warren</v>
      </c>
      <c r="L134">
        <v>79</v>
      </c>
    </row>
    <row r="135" spans="1:12" x14ac:dyDescent="0.25">
      <c r="A135" t="s">
        <v>13</v>
      </c>
      <c r="B135">
        <v>311</v>
      </c>
      <c r="C135">
        <v>143</v>
      </c>
      <c r="D135">
        <v>48848</v>
      </c>
      <c r="E135">
        <v>16817</v>
      </c>
      <c r="F135" t="str">
        <f>+VLOOKUP(D135,Jugadores!A:B,2,FALSE)</f>
        <v>Genaro D. Sampson</v>
      </c>
      <c r="G135" t="str">
        <f>+VLOOKUP(E135,Jugadores!A:B,2,FALSE)</f>
        <v>Charles B. Bernstein</v>
      </c>
      <c r="H135">
        <f>+INDEX(Jugadores!$A$2:$H$346,MATCH(Partidos!D135,Jugadores!$A$2:$A$346,0),7)</f>
        <v>14</v>
      </c>
      <c r="I135">
        <f>+INDEX(Jugadores!$A$2:$H$346,MATCH(Partidos!E135,Jugadores!$A$2:$A$346,0),7)</f>
        <v>90</v>
      </c>
      <c r="J135" t="str">
        <f>VLOOKUP(INDEX(Jugadores!$A$2:$H$346,MATCH(Partidos!D135,Jugadores!$A$2:$A$346,0),8),Condados!A:B,2,FALSE)</f>
        <v>Philadelphia</v>
      </c>
      <c r="K135" t="str">
        <f>VLOOKUP(INDEX(Jugadores!$A$2:$H$346,MATCH(Partidos!E135,Jugadores!$A$2:$A$346,0),8),Condados!A:B,2,FALSE)</f>
        <v>Clinton</v>
      </c>
      <c r="L135">
        <v>94</v>
      </c>
    </row>
    <row r="136" spans="1:12" x14ac:dyDescent="0.25">
      <c r="A136" t="s">
        <v>13</v>
      </c>
      <c r="B136">
        <v>310</v>
      </c>
      <c r="C136">
        <v>93</v>
      </c>
      <c r="D136">
        <v>44152</v>
      </c>
      <c r="E136">
        <v>18113</v>
      </c>
      <c r="F136" t="str">
        <f>+VLOOKUP(D136,Jugadores!A:B,2,FALSE)</f>
        <v>William V. Phillips</v>
      </c>
      <c r="G136" t="str">
        <f>+VLOOKUP(E136,Jugadores!A:B,2,FALSE)</f>
        <v>John M. Link</v>
      </c>
      <c r="H136">
        <f>+INDEX(Jugadores!$A$2:$H$346,MATCH(Partidos!D136,Jugadores!$A$2:$A$346,0),7)</f>
        <v>50</v>
      </c>
      <c r="I136">
        <f>+INDEX(Jugadores!$A$2:$H$346,MATCH(Partidos!E136,Jugadores!$A$2:$A$346,0),7)</f>
        <v>26</v>
      </c>
      <c r="J136" t="str">
        <f>VLOOKUP(INDEX(Jugadores!$A$2:$H$346,MATCH(Partidos!D136,Jugadores!$A$2:$A$346,0),8),Condados!A:B,2,FALSE)</f>
        <v>Chester</v>
      </c>
      <c r="K136" t="str">
        <f>VLOOKUP(INDEX(Jugadores!$A$2:$H$346,MATCH(Partidos!E136,Jugadores!$A$2:$A$346,0),8),Condados!A:B,2,FALSE)</f>
        <v>Clinton</v>
      </c>
      <c r="L136">
        <v>55</v>
      </c>
    </row>
    <row r="137" spans="1:12" x14ac:dyDescent="0.25">
      <c r="A137" t="s">
        <v>13</v>
      </c>
      <c r="B137">
        <v>309</v>
      </c>
      <c r="C137">
        <v>87</v>
      </c>
      <c r="D137">
        <v>13729</v>
      </c>
      <c r="E137">
        <v>7711</v>
      </c>
      <c r="F137" t="str">
        <f>+VLOOKUP(D137,Jugadores!A:B,2,FALSE)</f>
        <v>Christian G. Chang</v>
      </c>
      <c r="G137" t="str">
        <f>+VLOOKUP(E137,Jugadores!A:B,2,FALSE)</f>
        <v>Eldon E. Ramirez</v>
      </c>
      <c r="H137">
        <f>+INDEX(Jugadores!$A$2:$H$346,MATCH(Partidos!D137,Jugadores!$A$2:$A$346,0),7)</f>
        <v>7</v>
      </c>
      <c r="I137">
        <f>+INDEX(Jugadores!$A$2:$H$346,MATCH(Partidos!E137,Jugadores!$A$2:$A$346,0),7)</f>
        <v>97</v>
      </c>
      <c r="J137" t="str">
        <f>VLOOKUP(INDEX(Jugadores!$A$2:$H$346,MATCH(Partidos!D137,Jugadores!$A$2:$A$346,0),8),Condados!A:B,2,FALSE)</f>
        <v>Indiana</v>
      </c>
      <c r="K137" t="str">
        <f>VLOOKUP(INDEX(Jugadores!$A$2:$H$346,MATCH(Partidos!E137,Jugadores!$A$2:$A$346,0),8),Condados!A:B,2,FALSE)</f>
        <v>Elk</v>
      </c>
      <c r="L137">
        <v>64</v>
      </c>
    </row>
    <row r="138" spans="1:12" x14ac:dyDescent="0.25">
      <c r="A138" t="s">
        <v>13</v>
      </c>
      <c r="B138">
        <v>308</v>
      </c>
      <c r="C138">
        <v>97</v>
      </c>
      <c r="D138">
        <v>929</v>
      </c>
      <c r="E138">
        <v>40477</v>
      </c>
      <c r="F138" t="str">
        <f>+VLOOKUP(D138,Jugadores!A:B,2,FALSE)</f>
        <v>Phillip S. Kucera</v>
      </c>
      <c r="G138" t="str">
        <f>+VLOOKUP(E138,Jugadores!A:B,2,FALSE)</f>
        <v>Carlos H. Jimenez</v>
      </c>
      <c r="H138">
        <f>+INDEX(Jugadores!$A$2:$H$346,MATCH(Partidos!D138,Jugadores!$A$2:$A$346,0),7)</f>
        <v>60</v>
      </c>
      <c r="I138">
        <f>+INDEX(Jugadores!$A$2:$H$346,MATCH(Partidos!E138,Jugadores!$A$2:$A$346,0),7)</f>
        <v>85</v>
      </c>
      <c r="J138" t="str">
        <f>VLOOKUP(INDEX(Jugadores!$A$2:$H$346,MATCH(Partidos!D138,Jugadores!$A$2:$A$346,0),8),Condados!A:B,2,FALSE)</f>
        <v>Montgomery</v>
      </c>
      <c r="K138" t="str">
        <f>VLOOKUP(INDEX(Jugadores!$A$2:$H$346,MATCH(Partidos!E138,Jugadores!$A$2:$A$346,0),8),Condados!A:B,2,FALSE)</f>
        <v>Erie</v>
      </c>
      <c r="L138">
        <v>75</v>
      </c>
    </row>
    <row r="139" spans="1:12" x14ac:dyDescent="0.25">
      <c r="A139" t="s">
        <v>13</v>
      </c>
      <c r="B139">
        <v>306</v>
      </c>
      <c r="C139">
        <v>66</v>
      </c>
      <c r="D139">
        <v>15164</v>
      </c>
      <c r="E139">
        <v>37806</v>
      </c>
      <c r="F139" t="str">
        <f>+VLOOKUP(D139,Jugadores!A:B,2,FALSE)</f>
        <v>Stephen D. Stoll</v>
      </c>
      <c r="G139" t="str">
        <f>+VLOOKUP(E139,Jugadores!A:B,2,FALSE)</f>
        <v>Timothy R. Karnes</v>
      </c>
      <c r="H139">
        <f>+INDEX(Jugadores!$A$2:$H$346,MATCH(Partidos!D139,Jugadores!$A$2:$A$346,0),7)</f>
        <v>36</v>
      </c>
      <c r="I139">
        <f>+INDEX(Jugadores!$A$2:$H$346,MATCH(Partidos!E139,Jugadores!$A$2:$A$346,0),7)</f>
        <v>114</v>
      </c>
      <c r="J139" t="str">
        <f>VLOOKUP(INDEX(Jugadores!$A$2:$H$346,MATCH(Partidos!D139,Jugadores!$A$2:$A$346,0),8),Condados!A:B,2,FALSE)</f>
        <v>Cumberland</v>
      </c>
      <c r="K139" t="str">
        <f>VLOOKUP(INDEX(Jugadores!$A$2:$H$346,MATCH(Partidos!E139,Jugadores!$A$2:$A$346,0),8),Condados!A:B,2,FALSE)</f>
        <v>Crawford</v>
      </c>
      <c r="L139">
        <v>82</v>
      </c>
    </row>
    <row r="140" spans="1:12" x14ac:dyDescent="0.25">
      <c r="A140" t="s">
        <v>13</v>
      </c>
      <c r="B140">
        <v>305</v>
      </c>
      <c r="C140">
        <v>93</v>
      </c>
      <c r="D140">
        <v>8656</v>
      </c>
      <c r="E140">
        <v>18586</v>
      </c>
      <c r="F140" t="str">
        <f>+VLOOKUP(D140,Jugadores!A:B,2,FALSE)</f>
        <v>Jason D. Burnette</v>
      </c>
      <c r="G140" t="str">
        <f>+VLOOKUP(E140,Jugadores!A:B,2,FALSE)</f>
        <v>Henry M. McBride</v>
      </c>
      <c r="H140">
        <f>+INDEX(Jugadores!$A$2:$H$346,MATCH(Partidos!D140,Jugadores!$A$2:$A$346,0),7)</f>
        <v>58</v>
      </c>
      <c r="I140">
        <f>+INDEX(Jugadores!$A$2:$H$346,MATCH(Partidos!E140,Jugadores!$A$2:$A$346,0),7)</f>
        <v>238</v>
      </c>
      <c r="J140" t="str">
        <f>VLOOKUP(INDEX(Jugadores!$A$2:$H$346,MATCH(Partidos!D140,Jugadores!$A$2:$A$346,0),8),Condados!A:B,2,FALSE)</f>
        <v>Wyoming</v>
      </c>
      <c r="K140" t="str">
        <f>VLOOKUP(INDEX(Jugadores!$A$2:$H$346,MATCH(Partidos!E140,Jugadores!$A$2:$A$346,0),8),Condados!A:B,2,FALSE)</f>
        <v>Jefferson</v>
      </c>
      <c r="L140">
        <v>89</v>
      </c>
    </row>
    <row r="141" spans="1:12" x14ac:dyDescent="0.25">
      <c r="A141" t="s">
        <v>13</v>
      </c>
      <c r="B141">
        <v>304</v>
      </c>
      <c r="C141">
        <v>63</v>
      </c>
      <c r="D141">
        <v>45159</v>
      </c>
      <c r="E141">
        <v>4758</v>
      </c>
      <c r="F141" t="str">
        <f>+VLOOKUP(D141,Jugadores!A:B,2,FALSE)</f>
        <v>Christopher N. Jones</v>
      </c>
      <c r="G141" t="str">
        <f>+VLOOKUP(E141,Jugadores!A:B,2,FALSE)</f>
        <v>Eric L. Benavidez</v>
      </c>
      <c r="H141">
        <f>+INDEX(Jugadores!$A$2:$H$346,MATCH(Partidos!D141,Jugadores!$A$2:$A$346,0),7)</f>
        <v>61</v>
      </c>
      <c r="I141">
        <f>+INDEX(Jugadores!$A$2:$H$346,MATCH(Partidos!E141,Jugadores!$A$2:$A$346,0),7)</f>
        <v>72</v>
      </c>
      <c r="J141" t="str">
        <f>VLOOKUP(INDEX(Jugadores!$A$2:$H$346,MATCH(Partidos!D141,Jugadores!$A$2:$A$346,0),8),Condados!A:B,2,FALSE)</f>
        <v>Greene</v>
      </c>
      <c r="K141" t="str">
        <f>VLOOKUP(INDEX(Jugadores!$A$2:$H$346,MATCH(Partidos!E141,Jugadores!$A$2:$A$346,0),8),Condados!A:B,2,FALSE)</f>
        <v>Schuylkill</v>
      </c>
      <c r="L141">
        <v>97</v>
      </c>
    </row>
    <row r="142" spans="1:12" x14ac:dyDescent="0.25">
      <c r="A142" t="s">
        <v>13</v>
      </c>
      <c r="B142">
        <v>333</v>
      </c>
      <c r="C142">
        <v>170</v>
      </c>
      <c r="D142">
        <v>15447</v>
      </c>
      <c r="E142">
        <v>28128</v>
      </c>
      <c r="F142" t="str">
        <f>+VLOOKUP(D142,Jugadores!A:B,2,FALSE)</f>
        <v>Avery M. Morgan</v>
      </c>
      <c r="G142" t="str">
        <f>+VLOOKUP(E142,Jugadores!A:B,2,FALSE)</f>
        <v>James M. Manuel</v>
      </c>
      <c r="H142">
        <f>+INDEX(Jugadores!$A$2:$H$346,MATCH(Partidos!D142,Jugadores!$A$2:$A$346,0),7)</f>
        <v>62</v>
      </c>
      <c r="I142">
        <f>+INDEX(Jugadores!$A$2:$H$346,MATCH(Partidos!E142,Jugadores!$A$2:$A$346,0),7)</f>
        <v>10</v>
      </c>
      <c r="J142" t="str">
        <f>VLOOKUP(INDEX(Jugadores!$A$2:$H$346,MATCH(Partidos!D142,Jugadores!$A$2:$A$346,0),8),Condados!A:B,2,FALSE)</f>
        <v>Susquehanna</v>
      </c>
      <c r="K142" t="str">
        <f>VLOOKUP(INDEX(Jugadores!$A$2:$H$346,MATCH(Partidos!E142,Jugadores!$A$2:$A$346,0),8),Condados!A:B,2,FALSE)</f>
        <v>Washington</v>
      </c>
      <c r="L142">
        <v>135</v>
      </c>
    </row>
    <row r="143" spans="1:12" x14ac:dyDescent="0.25">
      <c r="A143" t="s">
        <v>13</v>
      </c>
      <c r="B143">
        <v>332</v>
      </c>
      <c r="C143">
        <v>110</v>
      </c>
      <c r="D143">
        <v>28128</v>
      </c>
      <c r="E143">
        <v>21858</v>
      </c>
      <c r="F143" t="str">
        <f>+VLOOKUP(D143,Jugadores!A:B,2,FALSE)</f>
        <v>James M. Manuel</v>
      </c>
      <c r="G143" t="str">
        <f>+VLOOKUP(E143,Jugadores!A:B,2,FALSE)</f>
        <v>Eddie A. Caison</v>
      </c>
      <c r="H143">
        <f>+INDEX(Jugadores!$A$2:$H$346,MATCH(Partidos!D143,Jugadores!$A$2:$A$346,0),7)</f>
        <v>10</v>
      </c>
      <c r="I143">
        <f>+INDEX(Jugadores!$A$2:$H$346,MATCH(Partidos!E143,Jugadores!$A$2:$A$346,0),7)</f>
        <v>31</v>
      </c>
      <c r="J143" t="str">
        <f>VLOOKUP(INDEX(Jugadores!$A$2:$H$346,MATCH(Partidos!D143,Jugadores!$A$2:$A$346,0),8),Condados!A:B,2,FALSE)</f>
        <v>Washington</v>
      </c>
      <c r="K143" t="str">
        <f>VLOOKUP(INDEX(Jugadores!$A$2:$H$346,MATCH(Partidos!E143,Jugadores!$A$2:$A$346,0),8),Condados!A:B,2,FALSE)</f>
        <v>Centre</v>
      </c>
      <c r="L143">
        <v>42</v>
      </c>
    </row>
    <row r="144" spans="1:12" x14ac:dyDescent="0.25">
      <c r="A144" t="s">
        <v>13</v>
      </c>
      <c r="B144">
        <v>331</v>
      </c>
      <c r="C144">
        <v>90</v>
      </c>
      <c r="D144">
        <v>15447</v>
      </c>
      <c r="E144">
        <v>37503</v>
      </c>
      <c r="F144" t="str">
        <f>+VLOOKUP(D144,Jugadores!A:B,2,FALSE)</f>
        <v>Avery M. Morgan</v>
      </c>
      <c r="G144" t="str">
        <f>+VLOOKUP(E144,Jugadores!A:B,2,FALSE)</f>
        <v>Michael S. Sparkman</v>
      </c>
      <c r="H144">
        <f>+INDEX(Jugadores!$A$2:$H$346,MATCH(Partidos!D144,Jugadores!$A$2:$A$346,0),7)</f>
        <v>62</v>
      </c>
      <c r="I144">
        <f>+INDEX(Jugadores!$A$2:$H$346,MATCH(Partidos!E144,Jugadores!$A$2:$A$346,0),7)</f>
        <v>63</v>
      </c>
      <c r="J144" t="str">
        <f>VLOOKUP(INDEX(Jugadores!$A$2:$H$346,MATCH(Partidos!D144,Jugadores!$A$2:$A$346,0),8),Condados!A:B,2,FALSE)</f>
        <v>Susquehanna</v>
      </c>
      <c r="K144" t="str">
        <f>VLOOKUP(INDEX(Jugadores!$A$2:$H$346,MATCH(Partidos!E144,Jugadores!$A$2:$A$346,0),8),Condados!A:B,2,FALSE)</f>
        <v>Bedford</v>
      </c>
      <c r="L144">
        <v>94</v>
      </c>
    </row>
    <row r="145" spans="1:12" x14ac:dyDescent="0.25">
      <c r="A145" t="s">
        <v>13</v>
      </c>
      <c r="B145">
        <v>330</v>
      </c>
      <c r="C145">
        <v>121</v>
      </c>
      <c r="D145">
        <v>21858</v>
      </c>
      <c r="E145">
        <v>34648</v>
      </c>
      <c r="F145" t="str">
        <f>+VLOOKUP(D145,Jugadores!A:B,2,FALSE)</f>
        <v>Eddie A. Caison</v>
      </c>
      <c r="G145" t="str">
        <f>+VLOOKUP(E145,Jugadores!A:B,2,FALSE)</f>
        <v>Jack E. Clark</v>
      </c>
      <c r="H145">
        <f>+INDEX(Jugadores!$A$2:$H$346,MATCH(Partidos!D145,Jugadores!$A$2:$A$346,0),7)</f>
        <v>31</v>
      </c>
      <c r="I145">
        <f>+INDEX(Jugadores!$A$2:$H$346,MATCH(Partidos!E145,Jugadores!$A$2:$A$346,0),7)</f>
        <v>64</v>
      </c>
      <c r="J145" t="str">
        <f>VLOOKUP(INDEX(Jugadores!$A$2:$H$346,MATCH(Partidos!D145,Jugadores!$A$2:$A$346,0),8),Condados!A:B,2,FALSE)</f>
        <v>Centre</v>
      </c>
      <c r="K145" t="str">
        <f>VLOOKUP(INDEX(Jugadores!$A$2:$H$346,MATCH(Partidos!E145,Jugadores!$A$2:$A$346,0),8),Condados!A:B,2,FALSE)</f>
        <v>Schuylkill</v>
      </c>
      <c r="L145">
        <v>87</v>
      </c>
    </row>
    <row r="146" spans="1:12" x14ac:dyDescent="0.25">
      <c r="A146" t="s">
        <v>13</v>
      </c>
      <c r="B146">
        <v>329</v>
      </c>
      <c r="C146">
        <v>105</v>
      </c>
      <c r="D146">
        <v>28128</v>
      </c>
      <c r="E146">
        <v>48908</v>
      </c>
      <c r="F146" t="str">
        <f>+VLOOKUP(D146,Jugadores!A:B,2,FALSE)</f>
        <v>James M. Manuel</v>
      </c>
      <c r="G146" t="str">
        <f>+VLOOKUP(E146,Jugadores!A:B,2,FALSE)</f>
        <v>Ronald M. Kennedy</v>
      </c>
      <c r="H146">
        <f>+INDEX(Jugadores!$A$2:$H$346,MATCH(Partidos!D146,Jugadores!$A$2:$A$346,0),7)</f>
        <v>10</v>
      </c>
      <c r="I146">
        <f>+INDEX(Jugadores!$A$2:$H$346,MATCH(Partidos!E146,Jugadores!$A$2:$A$346,0),7)</f>
        <v>40</v>
      </c>
      <c r="J146" t="str">
        <f>VLOOKUP(INDEX(Jugadores!$A$2:$H$346,MATCH(Partidos!D146,Jugadores!$A$2:$A$346,0),8),Condados!A:B,2,FALSE)</f>
        <v>Washington</v>
      </c>
      <c r="K146" t="str">
        <f>VLOOKUP(INDEX(Jugadores!$A$2:$H$346,MATCH(Partidos!E146,Jugadores!$A$2:$A$346,0),8),Condados!A:B,2,FALSE)</f>
        <v>Juniata</v>
      </c>
      <c r="L146">
        <v>54</v>
      </c>
    </row>
    <row r="147" spans="1:12" x14ac:dyDescent="0.25">
      <c r="A147" t="s">
        <v>13</v>
      </c>
      <c r="B147">
        <v>328</v>
      </c>
      <c r="C147">
        <v>124</v>
      </c>
      <c r="D147">
        <v>37503</v>
      </c>
      <c r="E147">
        <v>47445</v>
      </c>
      <c r="F147" t="str">
        <f>+VLOOKUP(D147,Jugadores!A:B,2,FALSE)</f>
        <v>Michael S. Sparkman</v>
      </c>
      <c r="G147" t="str">
        <f>+VLOOKUP(E147,Jugadores!A:B,2,FALSE)</f>
        <v>Douglas B. Washington</v>
      </c>
      <c r="H147">
        <f>+INDEX(Jugadores!$A$2:$H$346,MATCH(Partidos!D147,Jugadores!$A$2:$A$346,0),7)</f>
        <v>63</v>
      </c>
      <c r="I147">
        <f>+INDEX(Jugadores!$A$2:$H$346,MATCH(Partidos!E147,Jugadores!$A$2:$A$346,0),7)</f>
        <v>65</v>
      </c>
      <c r="J147" t="str">
        <f>VLOOKUP(INDEX(Jugadores!$A$2:$H$346,MATCH(Partidos!D147,Jugadores!$A$2:$A$346,0),8),Condados!A:B,2,FALSE)</f>
        <v>Bedford</v>
      </c>
      <c r="K147" t="str">
        <f>VLOOKUP(INDEX(Jugadores!$A$2:$H$346,MATCH(Partidos!E147,Jugadores!$A$2:$A$346,0),8),Condados!A:B,2,FALSE)</f>
        <v>Montour</v>
      </c>
      <c r="L147">
        <v>66</v>
      </c>
    </row>
    <row r="148" spans="1:12" x14ac:dyDescent="0.25">
      <c r="A148" t="s">
        <v>13</v>
      </c>
      <c r="B148">
        <v>327</v>
      </c>
      <c r="C148">
        <v>86</v>
      </c>
      <c r="D148">
        <v>15447</v>
      </c>
      <c r="E148">
        <v>962</v>
      </c>
      <c r="F148" t="str">
        <f>+VLOOKUP(D148,Jugadores!A:B,2,FALSE)</f>
        <v>Avery M. Morgan</v>
      </c>
      <c r="G148" t="str">
        <f>+VLOOKUP(E148,Jugadores!A:B,2,FALSE)</f>
        <v>Andrew M. Shanklin</v>
      </c>
      <c r="H148">
        <f>+INDEX(Jugadores!$A$2:$H$346,MATCH(Partidos!D148,Jugadores!$A$2:$A$346,0),7)</f>
        <v>62</v>
      </c>
      <c r="I148">
        <f>+INDEX(Jugadores!$A$2:$H$346,MATCH(Partidos!E148,Jugadores!$A$2:$A$346,0),7)</f>
        <v>37</v>
      </c>
      <c r="J148" t="str">
        <f>VLOOKUP(INDEX(Jugadores!$A$2:$H$346,MATCH(Partidos!D148,Jugadores!$A$2:$A$346,0),8),Condados!A:B,2,FALSE)</f>
        <v>Susquehanna</v>
      </c>
      <c r="K148" t="str">
        <f>VLOOKUP(INDEX(Jugadores!$A$2:$H$346,MATCH(Partidos!E148,Jugadores!$A$2:$A$346,0),8),Condados!A:B,2,FALSE)</f>
        <v>Snyder</v>
      </c>
      <c r="L148">
        <v>85</v>
      </c>
    </row>
    <row r="149" spans="1:12" x14ac:dyDescent="0.25">
      <c r="A149" t="s">
        <v>13</v>
      </c>
      <c r="B149">
        <v>326</v>
      </c>
      <c r="C149">
        <v>126</v>
      </c>
      <c r="D149">
        <v>34648</v>
      </c>
      <c r="E149">
        <v>20217</v>
      </c>
      <c r="F149" t="str">
        <f>+VLOOKUP(D149,Jugadores!A:B,2,FALSE)</f>
        <v>Jack E. Clark</v>
      </c>
      <c r="G149" t="str">
        <f>+VLOOKUP(E149,Jugadores!A:B,2,FALSE)</f>
        <v>Dennis A. Maness</v>
      </c>
      <c r="H149">
        <f>+INDEX(Jugadores!$A$2:$H$346,MATCH(Partidos!D149,Jugadores!$A$2:$A$346,0),7)</f>
        <v>64</v>
      </c>
      <c r="I149">
        <f>+INDEX(Jugadores!$A$2:$H$346,MATCH(Partidos!E149,Jugadores!$A$2:$A$346,0),7)</f>
        <v>23</v>
      </c>
      <c r="J149" t="str">
        <f>VLOOKUP(INDEX(Jugadores!$A$2:$H$346,MATCH(Partidos!D149,Jugadores!$A$2:$A$346,0),8),Condados!A:B,2,FALSE)</f>
        <v>Schuylkill</v>
      </c>
      <c r="K149" t="str">
        <f>VLOOKUP(INDEX(Jugadores!$A$2:$H$346,MATCH(Partidos!E149,Jugadores!$A$2:$A$346,0),8),Condados!A:B,2,FALSE)</f>
        <v>Westmoreland</v>
      </c>
      <c r="L149">
        <v>113</v>
      </c>
    </row>
    <row r="150" spans="1:12" x14ac:dyDescent="0.25">
      <c r="A150" t="s">
        <v>13</v>
      </c>
      <c r="B150">
        <v>325</v>
      </c>
      <c r="C150">
        <v>85</v>
      </c>
      <c r="D150">
        <v>21858</v>
      </c>
      <c r="E150">
        <v>36116</v>
      </c>
      <c r="F150" t="str">
        <f>+VLOOKUP(D150,Jugadores!A:B,2,FALSE)</f>
        <v>Eddie A. Caison</v>
      </c>
      <c r="G150" t="str">
        <f>+VLOOKUP(E150,Jugadores!A:B,2,FALSE)</f>
        <v>Horace F. Howell</v>
      </c>
      <c r="H150">
        <f>+INDEX(Jugadores!$A$2:$H$346,MATCH(Partidos!D150,Jugadores!$A$2:$A$346,0),7)</f>
        <v>31</v>
      </c>
      <c r="I150">
        <f>+INDEX(Jugadores!$A$2:$H$346,MATCH(Partidos!E150,Jugadores!$A$2:$A$346,0),7)</f>
        <v>66</v>
      </c>
      <c r="J150" t="str">
        <f>VLOOKUP(INDEX(Jugadores!$A$2:$H$346,MATCH(Partidos!D150,Jugadores!$A$2:$A$346,0),8),Condados!A:B,2,FALSE)</f>
        <v>Centre</v>
      </c>
      <c r="K150" t="str">
        <f>VLOOKUP(INDEX(Jugadores!$A$2:$H$346,MATCH(Partidos!E150,Jugadores!$A$2:$A$346,0),8),Condados!A:B,2,FALSE)</f>
        <v>Lebanon</v>
      </c>
      <c r="L150">
        <v>120</v>
      </c>
    </row>
    <row r="151" spans="1:12" x14ac:dyDescent="0.25">
      <c r="A151" t="s">
        <v>13</v>
      </c>
      <c r="B151">
        <v>324</v>
      </c>
      <c r="C151">
        <v>101</v>
      </c>
      <c r="D151">
        <v>48908</v>
      </c>
      <c r="E151">
        <v>49008</v>
      </c>
      <c r="F151" t="str">
        <f>+VLOOKUP(D151,Jugadores!A:B,2,FALSE)</f>
        <v>Ronald M. Kennedy</v>
      </c>
      <c r="G151" t="str">
        <f>+VLOOKUP(E151,Jugadores!A:B,2,FALSE)</f>
        <v>Anthony A. Rodriguez</v>
      </c>
      <c r="H151">
        <f>+INDEX(Jugadores!$A$2:$H$346,MATCH(Partidos!D151,Jugadores!$A$2:$A$346,0),7)</f>
        <v>40</v>
      </c>
      <c r="I151">
        <f>+INDEX(Jugadores!$A$2:$H$346,MATCH(Partidos!E151,Jugadores!$A$2:$A$346,0),7)</f>
        <v>6</v>
      </c>
      <c r="J151" t="str">
        <f>VLOOKUP(INDEX(Jugadores!$A$2:$H$346,MATCH(Partidos!D151,Jugadores!$A$2:$A$346,0),8),Condados!A:B,2,FALSE)</f>
        <v>Juniata</v>
      </c>
      <c r="K151" t="str">
        <f>VLOOKUP(INDEX(Jugadores!$A$2:$H$346,MATCH(Partidos!E151,Jugadores!$A$2:$A$346,0),8),Condados!A:B,2,FALSE)</f>
        <v>Forest</v>
      </c>
      <c r="L151">
        <v>50</v>
      </c>
    </row>
    <row r="152" spans="1:12" x14ac:dyDescent="0.25">
      <c r="A152" t="s">
        <v>13</v>
      </c>
      <c r="B152">
        <v>323</v>
      </c>
      <c r="C152">
        <v>124</v>
      </c>
      <c r="D152">
        <v>28128</v>
      </c>
      <c r="E152">
        <v>22014</v>
      </c>
      <c r="F152" t="str">
        <f>+VLOOKUP(D152,Jugadores!A:B,2,FALSE)</f>
        <v>James M. Manuel</v>
      </c>
      <c r="G152" t="str">
        <f>+VLOOKUP(E152,Jugadores!A:B,2,FALSE)</f>
        <v>David S. Hamilton</v>
      </c>
      <c r="H152">
        <f>+INDEX(Jugadores!$A$2:$H$346,MATCH(Partidos!D152,Jugadores!$A$2:$A$346,0),7)</f>
        <v>10</v>
      </c>
      <c r="I152">
        <f>+INDEX(Jugadores!$A$2:$H$346,MATCH(Partidos!E152,Jugadores!$A$2:$A$346,0),7)</f>
        <v>67</v>
      </c>
      <c r="J152" t="str">
        <f>VLOOKUP(INDEX(Jugadores!$A$2:$H$346,MATCH(Partidos!D152,Jugadores!$A$2:$A$346,0),8),Condados!A:B,2,FALSE)</f>
        <v>Washington</v>
      </c>
      <c r="K152" t="str">
        <f>VLOOKUP(INDEX(Jugadores!$A$2:$H$346,MATCH(Partidos!E152,Jugadores!$A$2:$A$346,0),8),Condados!A:B,2,FALSE)</f>
        <v>Somerset</v>
      </c>
      <c r="L152">
        <v>60</v>
      </c>
    </row>
    <row r="153" spans="1:12" x14ac:dyDescent="0.25">
      <c r="A153" t="s">
        <v>13</v>
      </c>
      <c r="B153">
        <v>322</v>
      </c>
      <c r="C153">
        <v>99</v>
      </c>
      <c r="D153">
        <v>47445</v>
      </c>
      <c r="E153">
        <v>48728</v>
      </c>
      <c r="F153" t="str">
        <f>+VLOOKUP(D153,Jugadores!A:B,2,FALSE)</f>
        <v>Douglas B. Washington</v>
      </c>
      <c r="G153" t="str">
        <f>+VLOOKUP(E153,Jugadores!A:B,2,FALSE)</f>
        <v>Terrance D. Ortiz</v>
      </c>
      <c r="H153">
        <f>+INDEX(Jugadores!$A$2:$H$346,MATCH(Partidos!D153,Jugadores!$A$2:$A$346,0),7)</f>
        <v>65</v>
      </c>
      <c r="I153">
        <f>+INDEX(Jugadores!$A$2:$H$346,MATCH(Partidos!E153,Jugadores!$A$2:$A$346,0),7)</f>
        <v>68</v>
      </c>
      <c r="J153" t="str">
        <f>VLOOKUP(INDEX(Jugadores!$A$2:$H$346,MATCH(Partidos!D153,Jugadores!$A$2:$A$346,0),8),Condados!A:B,2,FALSE)</f>
        <v>Montour</v>
      </c>
      <c r="K153" t="str">
        <f>VLOOKUP(INDEX(Jugadores!$A$2:$H$346,MATCH(Partidos!E153,Jugadores!$A$2:$A$346,0),8),Condados!A:B,2,FALSE)</f>
        <v>Bucks</v>
      </c>
      <c r="L153">
        <v>67</v>
      </c>
    </row>
    <row r="154" spans="1:12" x14ac:dyDescent="0.25">
      <c r="A154" t="s">
        <v>13</v>
      </c>
      <c r="B154">
        <v>321</v>
      </c>
      <c r="C154">
        <v>149</v>
      </c>
      <c r="D154">
        <v>37503</v>
      </c>
      <c r="E154">
        <v>10505</v>
      </c>
      <c r="F154" t="str">
        <f>+VLOOKUP(D154,Jugadores!A:B,2,FALSE)</f>
        <v>Michael S. Sparkman</v>
      </c>
      <c r="G154" t="str">
        <f>+VLOOKUP(E154,Jugadores!A:B,2,FALSE)</f>
        <v>Mark K. Roque</v>
      </c>
      <c r="H154">
        <f>+INDEX(Jugadores!$A$2:$H$346,MATCH(Partidos!D154,Jugadores!$A$2:$A$346,0),7)</f>
        <v>63</v>
      </c>
      <c r="I154">
        <f>+INDEX(Jugadores!$A$2:$H$346,MATCH(Partidos!E154,Jugadores!$A$2:$A$346,0),7)</f>
        <v>69</v>
      </c>
      <c r="J154" t="str">
        <f>VLOOKUP(INDEX(Jugadores!$A$2:$H$346,MATCH(Partidos!D154,Jugadores!$A$2:$A$346,0),8),Condados!A:B,2,FALSE)</f>
        <v>Bedford</v>
      </c>
      <c r="K154" t="str">
        <f>VLOOKUP(INDEX(Jugadores!$A$2:$H$346,MATCH(Partidos!E154,Jugadores!$A$2:$A$346,0),8),Condados!A:B,2,FALSE)</f>
        <v>Dauphin</v>
      </c>
      <c r="L154">
        <v>72</v>
      </c>
    </row>
    <row r="155" spans="1:12" x14ac:dyDescent="0.25">
      <c r="A155" t="s">
        <v>13</v>
      </c>
      <c r="B155">
        <v>320</v>
      </c>
      <c r="C155">
        <v>51</v>
      </c>
      <c r="D155">
        <v>15447</v>
      </c>
      <c r="E155">
        <v>41033</v>
      </c>
      <c r="F155" t="str">
        <f>+VLOOKUP(D155,Jugadores!A:B,2,FALSE)</f>
        <v>Avery M. Morgan</v>
      </c>
      <c r="G155" t="str">
        <f>+VLOOKUP(E155,Jugadores!A:B,2,FALSE)</f>
        <v>Robert B. Knight</v>
      </c>
      <c r="H155">
        <f>+INDEX(Jugadores!$A$2:$H$346,MATCH(Partidos!D155,Jugadores!$A$2:$A$346,0),7)</f>
        <v>62</v>
      </c>
      <c r="I155">
        <f>+INDEX(Jugadores!$A$2:$H$346,MATCH(Partidos!E155,Jugadores!$A$2:$A$346,0),7)</f>
        <v>70</v>
      </c>
      <c r="J155" t="str">
        <f>VLOOKUP(INDEX(Jugadores!$A$2:$H$346,MATCH(Partidos!D155,Jugadores!$A$2:$A$346,0),8),Condados!A:B,2,FALSE)</f>
        <v>Susquehanna</v>
      </c>
      <c r="K155" t="str">
        <f>VLOOKUP(INDEX(Jugadores!$A$2:$H$346,MATCH(Partidos!E155,Jugadores!$A$2:$A$346,0),8),Condados!A:B,2,FALSE)</f>
        <v>Fulton</v>
      </c>
      <c r="L155">
        <v>110</v>
      </c>
    </row>
    <row r="156" spans="1:12" x14ac:dyDescent="0.25">
      <c r="A156" t="s">
        <v>13</v>
      </c>
      <c r="B156">
        <v>319</v>
      </c>
      <c r="C156">
        <v>115</v>
      </c>
      <c r="D156">
        <v>962</v>
      </c>
      <c r="E156">
        <v>37031</v>
      </c>
      <c r="F156" t="str">
        <f>+VLOOKUP(D156,Jugadores!A:B,2,FALSE)</f>
        <v>Andrew M. Shanklin</v>
      </c>
      <c r="G156" t="str">
        <f>+VLOOKUP(E156,Jugadores!A:B,2,FALSE)</f>
        <v>Henry M. McCue</v>
      </c>
      <c r="H156">
        <f>+INDEX(Jugadores!$A$2:$H$346,MATCH(Partidos!D156,Jugadores!$A$2:$A$346,0),7)</f>
        <v>37</v>
      </c>
      <c r="I156">
        <f>+INDEX(Jugadores!$A$2:$H$346,MATCH(Partidos!E156,Jugadores!$A$2:$A$346,0),7)</f>
        <v>71</v>
      </c>
      <c r="J156" t="str">
        <f>VLOOKUP(INDEX(Jugadores!$A$2:$H$346,MATCH(Partidos!D156,Jugadores!$A$2:$A$346,0),8),Condados!A:B,2,FALSE)</f>
        <v>Snyder</v>
      </c>
      <c r="K156" t="str">
        <f>VLOOKUP(INDEX(Jugadores!$A$2:$H$346,MATCH(Partidos!E156,Jugadores!$A$2:$A$346,0),8),Condados!A:B,2,FALSE)</f>
        <v>Greene</v>
      </c>
      <c r="L156">
        <v>116</v>
      </c>
    </row>
    <row r="157" spans="1:12" x14ac:dyDescent="0.25">
      <c r="A157" t="s">
        <v>13</v>
      </c>
      <c r="B157">
        <v>317</v>
      </c>
      <c r="C157">
        <v>137</v>
      </c>
      <c r="D157">
        <v>34648</v>
      </c>
      <c r="E157">
        <v>27430</v>
      </c>
      <c r="F157" t="str">
        <f>+VLOOKUP(D157,Jugadores!A:B,2,FALSE)</f>
        <v>Jack E. Clark</v>
      </c>
      <c r="G157" t="str">
        <f>+VLOOKUP(E157,Jugadores!A:B,2,FALSE)</f>
        <v>Brad S. Torres</v>
      </c>
      <c r="H157">
        <f>+INDEX(Jugadores!$A$2:$H$346,MATCH(Partidos!D157,Jugadores!$A$2:$A$346,0),7)</f>
        <v>64</v>
      </c>
      <c r="I157">
        <f>+INDEX(Jugadores!$A$2:$H$346,MATCH(Partidos!E157,Jugadores!$A$2:$A$346,0),7)</f>
        <v>98</v>
      </c>
      <c r="J157" t="str">
        <f>VLOOKUP(INDEX(Jugadores!$A$2:$H$346,MATCH(Partidos!D157,Jugadores!$A$2:$A$346,0),8),Condados!A:B,2,FALSE)</f>
        <v>Schuylkill</v>
      </c>
      <c r="K157" t="str">
        <f>VLOOKUP(INDEX(Jugadores!$A$2:$H$346,MATCH(Partidos!E157,Jugadores!$A$2:$A$346,0),8),Condados!A:B,2,FALSE)</f>
        <v>Bradford</v>
      </c>
      <c r="L157">
        <v>138</v>
      </c>
    </row>
    <row r="158" spans="1:12" x14ac:dyDescent="0.25">
      <c r="A158" t="s">
        <v>13</v>
      </c>
      <c r="B158">
        <v>316</v>
      </c>
      <c r="C158">
        <v>130</v>
      </c>
      <c r="D158">
        <v>36116</v>
      </c>
      <c r="E158">
        <v>29285</v>
      </c>
      <c r="F158" t="str">
        <f>+VLOOKUP(D158,Jugadores!A:B,2,FALSE)</f>
        <v>Horace F. Howell</v>
      </c>
      <c r="G158" t="str">
        <f>+VLOOKUP(E158,Jugadores!A:B,2,FALSE)</f>
        <v>Sean B. Vanatta</v>
      </c>
      <c r="H158">
        <f>+INDEX(Jugadores!$A$2:$H$346,MATCH(Partidos!D158,Jugadores!$A$2:$A$346,0),7)</f>
        <v>66</v>
      </c>
      <c r="I158">
        <f>+INDEX(Jugadores!$A$2:$H$346,MATCH(Partidos!E158,Jugadores!$A$2:$A$346,0),7)</f>
        <v>127</v>
      </c>
      <c r="J158" t="str">
        <f>VLOOKUP(INDEX(Jugadores!$A$2:$H$346,MATCH(Partidos!D158,Jugadores!$A$2:$A$346,0),8),Condados!A:B,2,FALSE)</f>
        <v>Lebanon</v>
      </c>
      <c r="K158" t="str">
        <f>VLOOKUP(INDEX(Jugadores!$A$2:$H$346,MATCH(Partidos!E158,Jugadores!$A$2:$A$346,0),8),Condados!A:B,2,FALSE)</f>
        <v>Monroe</v>
      </c>
      <c r="L158">
        <v>149</v>
      </c>
    </row>
    <row r="159" spans="1:12" x14ac:dyDescent="0.25">
      <c r="A159" t="s">
        <v>13</v>
      </c>
      <c r="B159">
        <v>315</v>
      </c>
      <c r="C159">
        <v>99</v>
      </c>
      <c r="D159">
        <v>21858</v>
      </c>
      <c r="E159">
        <v>1727</v>
      </c>
      <c r="F159" t="str">
        <f>+VLOOKUP(D159,Jugadores!A:B,2,FALSE)</f>
        <v>Eddie A. Caison</v>
      </c>
      <c r="G159" t="str">
        <f>+VLOOKUP(E159,Jugadores!A:B,2,FALSE)</f>
        <v>Leland T. Moore</v>
      </c>
      <c r="H159">
        <f>+INDEX(Jugadores!$A$2:$H$346,MATCH(Partidos!D159,Jugadores!$A$2:$A$346,0),7)</f>
        <v>31</v>
      </c>
      <c r="I159">
        <f>+INDEX(Jugadores!$A$2:$H$346,MATCH(Partidos!E159,Jugadores!$A$2:$A$346,0),7)</f>
        <v>134</v>
      </c>
      <c r="J159" t="str">
        <f>VLOOKUP(INDEX(Jugadores!$A$2:$H$346,MATCH(Partidos!D159,Jugadores!$A$2:$A$346,0),8),Condados!A:B,2,FALSE)</f>
        <v>Centre</v>
      </c>
      <c r="K159" t="str">
        <f>VLOOKUP(INDEX(Jugadores!$A$2:$H$346,MATCH(Partidos!E159,Jugadores!$A$2:$A$346,0),8),Condados!A:B,2,FALSE)</f>
        <v>Union</v>
      </c>
      <c r="L159">
        <v>239</v>
      </c>
    </row>
    <row r="160" spans="1:12" x14ac:dyDescent="0.25">
      <c r="A160" t="s">
        <v>13</v>
      </c>
      <c r="B160">
        <v>313</v>
      </c>
      <c r="C160">
        <v>95</v>
      </c>
      <c r="D160">
        <v>48908</v>
      </c>
      <c r="E160">
        <v>35111</v>
      </c>
      <c r="F160" t="str">
        <f>+VLOOKUP(D160,Jugadores!A:B,2,FALSE)</f>
        <v>Ronald M. Kennedy</v>
      </c>
      <c r="G160" t="str">
        <f>+VLOOKUP(E160,Jugadores!A:B,2,FALSE)</f>
        <v>Arthur T. Stevens</v>
      </c>
      <c r="H160">
        <f>+INDEX(Jugadores!$A$2:$H$346,MATCH(Partidos!D160,Jugadores!$A$2:$A$346,0),7)</f>
        <v>40</v>
      </c>
      <c r="I160">
        <f>+INDEX(Jugadores!$A$2:$H$346,MATCH(Partidos!E160,Jugadores!$A$2:$A$346,0),7)</f>
        <v>92</v>
      </c>
      <c r="J160" t="str">
        <f>VLOOKUP(INDEX(Jugadores!$A$2:$H$346,MATCH(Partidos!D160,Jugadores!$A$2:$A$346,0),8),Condados!A:B,2,FALSE)</f>
        <v>Juniata</v>
      </c>
      <c r="K160" t="str">
        <f>VLOOKUP(INDEX(Jugadores!$A$2:$H$346,MATCH(Partidos!E160,Jugadores!$A$2:$A$346,0),8),Condados!A:B,2,FALSE)</f>
        <v>Beaver</v>
      </c>
      <c r="L160">
        <v>55</v>
      </c>
    </row>
    <row r="161" spans="1:12" x14ac:dyDescent="0.25">
      <c r="A161" t="s">
        <v>13</v>
      </c>
      <c r="B161">
        <v>312</v>
      </c>
      <c r="C161">
        <v>96</v>
      </c>
      <c r="D161">
        <v>22014</v>
      </c>
      <c r="E161">
        <v>15448</v>
      </c>
      <c r="F161" t="str">
        <f>+VLOOKUP(D161,Jugadores!A:B,2,FALSE)</f>
        <v>David S. Hamilton</v>
      </c>
      <c r="G161" t="str">
        <f>+VLOOKUP(E161,Jugadores!A:B,2,FALSE)</f>
        <v>Rocco T. Hayden</v>
      </c>
      <c r="H161">
        <f>+INDEX(Jugadores!$A$2:$H$346,MATCH(Partidos!D161,Jugadores!$A$2:$A$346,0),7)</f>
        <v>67</v>
      </c>
      <c r="I161">
        <f>+INDEX(Jugadores!$A$2:$H$346,MATCH(Partidos!E161,Jugadores!$A$2:$A$346,0),7)</f>
        <v>22</v>
      </c>
      <c r="J161" t="str">
        <f>VLOOKUP(INDEX(Jugadores!$A$2:$H$346,MATCH(Partidos!D161,Jugadores!$A$2:$A$346,0),8),Condados!A:B,2,FALSE)</f>
        <v>Somerset</v>
      </c>
      <c r="K161" t="str">
        <f>VLOOKUP(INDEX(Jugadores!$A$2:$H$346,MATCH(Partidos!E161,Jugadores!$A$2:$A$346,0),8),Condados!A:B,2,FALSE)</f>
        <v>Tioga</v>
      </c>
      <c r="L161">
        <v>67</v>
      </c>
    </row>
    <row r="162" spans="1:12" x14ac:dyDescent="0.25">
      <c r="A162" t="s">
        <v>13</v>
      </c>
      <c r="B162">
        <v>311</v>
      </c>
      <c r="C162">
        <v>108</v>
      </c>
      <c r="D162">
        <v>28128</v>
      </c>
      <c r="E162">
        <v>46171</v>
      </c>
      <c r="F162" t="str">
        <f>+VLOOKUP(D162,Jugadores!A:B,2,FALSE)</f>
        <v>James M. Manuel</v>
      </c>
      <c r="G162" t="str">
        <f>+VLOOKUP(E162,Jugadores!A:B,2,FALSE)</f>
        <v>William C. Cohen</v>
      </c>
      <c r="H162">
        <f>+INDEX(Jugadores!$A$2:$H$346,MATCH(Partidos!D162,Jugadores!$A$2:$A$346,0),7)</f>
        <v>10</v>
      </c>
      <c r="I162">
        <f>+INDEX(Jugadores!$A$2:$H$346,MATCH(Partidos!E162,Jugadores!$A$2:$A$346,0),7)</f>
        <v>87</v>
      </c>
      <c r="J162" t="str">
        <f>VLOOKUP(INDEX(Jugadores!$A$2:$H$346,MATCH(Partidos!D162,Jugadores!$A$2:$A$346,0),8),Condados!A:B,2,FALSE)</f>
        <v>Washington</v>
      </c>
      <c r="K162" t="str">
        <f>VLOOKUP(INDEX(Jugadores!$A$2:$H$346,MATCH(Partidos!E162,Jugadores!$A$2:$A$346,0),8),Condados!A:B,2,FALSE)</f>
        <v>Jefferson</v>
      </c>
      <c r="L162">
        <v>72</v>
      </c>
    </row>
    <row r="163" spans="1:12" x14ac:dyDescent="0.25">
      <c r="A163" t="s">
        <v>13</v>
      </c>
      <c r="B163">
        <v>310</v>
      </c>
      <c r="C163">
        <v>117</v>
      </c>
      <c r="D163">
        <v>48728</v>
      </c>
      <c r="E163">
        <v>13807</v>
      </c>
      <c r="F163" t="str">
        <f>+VLOOKUP(D163,Jugadores!A:B,2,FALSE)</f>
        <v>Terrance D. Ortiz</v>
      </c>
      <c r="G163" t="str">
        <f>+VLOOKUP(E163,Jugadores!A:B,2,FALSE)</f>
        <v>John E. McCoy</v>
      </c>
      <c r="H163">
        <f>+INDEX(Jugadores!$A$2:$H$346,MATCH(Partidos!D163,Jugadores!$A$2:$A$346,0),7)</f>
        <v>68</v>
      </c>
      <c r="I163">
        <f>+INDEX(Jugadores!$A$2:$H$346,MATCH(Partidos!E163,Jugadores!$A$2:$A$346,0),7)</f>
        <v>105</v>
      </c>
      <c r="J163" t="str">
        <f>VLOOKUP(INDEX(Jugadores!$A$2:$H$346,MATCH(Partidos!D163,Jugadores!$A$2:$A$346,0),8),Condados!A:B,2,FALSE)</f>
        <v>Bucks</v>
      </c>
      <c r="K163" t="str">
        <f>VLOOKUP(INDEX(Jugadores!$A$2:$H$346,MATCH(Partidos!E163,Jugadores!$A$2:$A$346,0),8),Condados!A:B,2,FALSE)</f>
        <v>McKean</v>
      </c>
      <c r="L163">
        <v>92</v>
      </c>
    </row>
    <row r="164" spans="1:12" x14ac:dyDescent="0.25">
      <c r="A164" t="s">
        <v>13</v>
      </c>
      <c r="B164">
        <v>309</v>
      </c>
      <c r="C164">
        <v>119</v>
      </c>
      <c r="D164">
        <v>47445</v>
      </c>
      <c r="E164">
        <v>4496</v>
      </c>
      <c r="F164" t="str">
        <f>+VLOOKUP(D164,Jugadores!A:B,2,FALSE)</f>
        <v>Douglas B. Washington</v>
      </c>
      <c r="G164" t="str">
        <f>+VLOOKUP(E164,Jugadores!A:B,2,FALSE)</f>
        <v>Carlos L. Grier</v>
      </c>
      <c r="H164">
        <f>+INDEX(Jugadores!$A$2:$H$346,MATCH(Partidos!D164,Jugadores!$A$2:$A$346,0),7)</f>
        <v>65</v>
      </c>
      <c r="I164">
        <f>+INDEX(Jugadores!$A$2:$H$346,MATCH(Partidos!E164,Jugadores!$A$2:$A$346,0),7)</f>
        <v>93</v>
      </c>
      <c r="J164" t="str">
        <f>VLOOKUP(INDEX(Jugadores!$A$2:$H$346,MATCH(Partidos!D164,Jugadores!$A$2:$A$346,0),8),Condados!A:B,2,FALSE)</f>
        <v>Montour</v>
      </c>
      <c r="K164" t="str">
        <f>VLOOKUP(INDEX(Jugadores!$A$2:$H$346,MATCH(Partidos!E164,Jugadores!$A$2:$A$346,0),8),Condados!A:B,2,FALSE)</f>
        <v>Cameron</v>
      </c>
      <c r="L164">
        <v>93</v>
      </c>
    </row>
    <row r="165" spans="1:12" x14ac:dyDescent="0.25">
      <c r="A165" t="s">
        <v>13</v>
      </c>
      <c r="B165">
        <v>308</v>
      </c>
      <c r="C165">
        <v>71</v>
      </c>
      <c r="D165">
        <v>10505</v>
      </c>
      <c r="E165">
        <v>30265</v>
      </c>
      <c r="F165" t="str">
        <f>+VLOOKUP(D165,Jugadores!A:B,2,FALSE)</f>
        <v>Mark K. Roque</v>
      </c>
      <c r="G165" t="str">
        <f>+VLOOKUP(E165,Jugadores!A:B,2,FALSE)</f>
        <v>Joseph L. Hamilton</v>
      </c>
      <c r="H165">
        <f>+INDEX(Jugadores!$A$2:$H$346,MATCH(Partidos!D165,Jugadores!$A$2:$A$346,0),7)</f>
        <v>69</v>
      </c>
      <c r="I165">
        <f>+INDEX(Jugadores!$A$2:$H$346,MATCH(Partidos!E165,Jugadores!$A$2:$A$346,0),7)</f>
        <v>239</v>
      </c>
      <c r="J165" t="str">
        <f>VLOOKUP(INDEX(Jugadores!$A$2:$H$346,MATCH(Partidos!D165,Jugadores!$A$2:$A$346,0),8),Condados!A:B,2,FALSE)</f>
        <v>Dauphin</v>
      </c>
      <c r="K165" t="str">
        <f>VLOOKUP(INDEX(Jugadores!$A$2:$H$346,MATCH(Partidos!E165,Jugadores!$A$2:$A$346,0),8),Condados!A:B,2,FALSE)</f>
        <v>Wayne</v>
      </c>
      <c r="L165">
        <v>104</v>
      </c>
    </row>
    <row r="166" spans="1:12" x14ac:dyDescent="0.25">
      <c r="A166" t="s">
        <v>13</v>
      </c>
      <c r="B166">
        <v>306</v>
      </c>
      <c r="C166">
        <v>195</v>
      </c>
      <c r="D166">
        <v>41033</v>
      </c>
      <c r="E166">
        <v>7560</v>
      </c>
      <c r="F166" t="str">
        <f>+VLOOKUP(D166,Jugadores!A:B,2,FALSE)</f>
        <v>Robert B. Knight</v>
      </c>
      <c r="G166" t="str">
        <f>+VLOOKUP(E166,Jugadores!A:B,2,FALSE)</f>
        <v>Kevin C. Seymour</v>
      </c>
      <c r="H166">
        <f>+INDEX(Jugadores!$A$2:$H$346,MATCH(Partidos!D166,Jugadores!$A$2:$A$346,0),7)</f>
        <v>70</v>
      </c>
      <c r="I166">
        <f>+INDEX(Jugadores!$A$2:$H$346,MATCH(Partidos!E166,Jugadores!$A$2:$A$346,0),7)</f>
        <v>240</v>
      </c>
      <c r="J166" t="str">
        <f>VLOOKUP(INDEX(Jugadores!$A$2:$H$346,MATCH(Partidos!D166,Jugadores!$A$2:$A$346,0),8),Condados!A:B,2,FALSE)</f>
        <v>Fulton</v>
      </c>
      <c r="K166" t="str">
        <f>VLOOKUP(INDEX(Jugadores!$A$2:$H$346,MATCH(Partidos!E166,Jugadores!$A$2:$A$346,0),8),Condados!A:B,2,FALSE)</f>
        <v>Northumberland</v>
      </c>
      <c r="L166">
        <v>155</v>
      </c>
    </row>
    <row r="167" spans="1:12" x14ac:dyDescent="0.25">
      <c r="A167" t="s">
        <v>13</v>
      </c>
      <c r="B167">
        <v>305</v>
      </c>
      <c r="C167">
        <v>130</v>
      </c>
      <c r="D167">
        <v>15447</v>
      </c>
      <c r="E167">
        <v>38385</v>
      </c>
      <c r="F167" t="str">
        <f>+VLOOKUP(D167,Jugadores!A:B,2,FALSE)</f>
        <v>Avery M. Morgan</v>
      </c>
      <c r="G167" t="str">
        <f>+VLOOKUP(E167,Jugadores!A:B,2,FALSE)</f>
        <v>Jason M. Ross</v>
      </c>
      <c r="H167">
        <f>+INDEX(Jugadores!$A$2:$H$346,MATCH(Partidos!D167,Jugadores!$A$2:$A$346,0),7)</f>
        <v>62</v>
      </c>
      <c r="I167">
        <f>+INDEX(Jugadores!$A$2:$H$346,MATCH(Partidos!E167,Jugadores!$A$2:$A$346,0),7)</f>
        <v>25</v>
      </c>
      <c r="J167" t="str">
        <f>VLOOKUP(INDEX(Jugadores!$A$2:$H$346,MATCH(Partidos!D167,Jugadores!$A$2:$A$346,0),8),Condados!A:B,2,FALSE)</f>
        <v>Susquehanna</v>
      </c>
      <c r="K167" t="str">
        <f>VLOOKUP(INDEX(Jugadores!$A$2:$H$346,MATCH(Partidos!E167,Jugadores!$A$2:$A$346,0),8),Condados!A:B,2,FALSE)</f>
        <v>Cameron</v>
      </c>
      <c r="L167">
        <v>171</v>
      </c>
    </row>
    <row r="168" spans="1:12" x14ac:dyDescent="0.25">
      <c r="A168" t="s">
        <v>13</v>
      </c>
      <c r="B168">
        <v>304</v>
      </c>
      <c r="C168">
        <v>75</v>
      </c>
      <c r="D168">
        <v>37031</v>
      </c>
      <c r="E168">
        <v>19733</v>
      </c>
      <c r="F168" t="str">
        <f>+VLOOKUP(D168,Jugadores!A:B,2,FALSE)</f>
        <v>Henry M. McCue</v>
      </c>
      <c r="G168" t="str">
        <f>+VLOOKUP(E168,Jugadores!A:B,2,FALSE)</f>
        <v>Richard P. Salvatore</v>
      </c>
      <c r="H168">
        <f>+INDEX(Jugadores!$A$2:$H$346,MATCH(Partidos!D168,Jugadores!$A$2:$A$346,0),7)</f>
        <v>71</v>
      </c>
      <c r="I168">
        <f>+INDEX(Jugadores!$A$2:$H$346,MATCH(Partidos!E168,Jugadores!$A$2:$A$346,0),7)</f>
        <v>185</v>
      </c>
      <c r="J168" t="str">
        <f>VLOOKUP(INDEX(Jugadores!$A$2:$H$346,MATCH(Partidos!D168,Jugadores!$A$2:$A$346,0),8),Condados!A:B,2,FALSE)</f>
        <v>Greene</v>
      </c>
      <c r="K168" t="str">
        <f>VLOOKUP(INDEX(Jugadores!$A$2:$H$346,MATCH(Partidos!E168,Jugadores!$A$2:$A$346,0),8),Condados!A:B,2,FALSE)</f>
        <v>Carbon</v>
      </c>
      <c r="L168">
        <v>58</v>
      </c>
    </row>
    <row r="169" spans="1:12" x14ac:dyDescent="0.25">
      <c r="A169" t="s">
        <v>14</v>
      </c>
      <c r="B169">
        <v>133</v>
      </c>
      <c r="C169">
        <v>117</v>
      </c>
      <c r="D169">
        <v>45415</v>
      </c>
      <c r="E169">
        <v>28435</v>
      </c>
      <c r="F169" t="str">
        <f>+VLOOKUP(D169,Jugadores!A:B,2,FALSE)</f>
        <v>Bradley T. Peace</v>
      </c>
      <c r="G169" t="str">
        <f>+VLOOKUP(E169,Jugadores!A:B,2,FALSE)</f>
        <v>Andrew B. Bell</v>
      </c>
      <c r="H169">
        <f>+INDEX(Jugadores!$A$2:$H$346,MATCH(Partidos!D169,Jugadores!$A$2:$A$346,0),7)</f>
        <v>4</v>
      </c>
      <c r="I169">
        <f>+INDEX(Jugadores!$A$2:$H$346,MATCH(Partidos!E169,Jugadores!$A$2:$A$346,0),7)</f>
        <v>140</v>
      </c>
      <c r="J169" t="str">
        <f>VLOOKUP(INDEX(Jugadores!$A$2:$H$346,MATCH(Partidos!D169,Jugadores!$A$2:$A$346,0),8),Condados!A:B,2,FALSE)</f>
        <v>Perry</v>
      </c>
      <c r="K169" t="str">
        <f>VLOOKUP(INDEX(Jugadores!$A$2:$H$346,MATCH(Partidos!E169,Jugadores!$A$2:$A$346,0),8),Condados!A:B,2,FALSE)</f>
        <v>Berks</v>
      </c>
      <c r="L169">
        <v>59</v>
      </c>
    </row>
    <row r="170" spans="1:12" x14ac:dyDescent="0.25">
      <c r="A170" t="s">
        <v>14</v>
      </c>
      <c r="B170">
        <v>134</v>
      </c>
      <c r="C170">
        <v>133</v>
      </c>
      <c r="D170">
        <v>4758</v>
      </c>
      <c r="E170">
        <v>19733</v>
      </c>
      <c r="F170" t="str">
        <f>+VLOOKUP(D170,Jugadores!A:B,2,FALSE)</f>
        <v>Eric L. Benavidez</v>
      </c>
      <c r="G170" t="str">
        <f>+VLOOKUP(E170,Jugadores!A:B,2,FALSE)</f>
        <v>Richard P. Salvatore</v>
      </c>
      <c r="H170">
        <f>+INDEX(Jugadores!$A$2:$H$346,MATCH(Partidos!D170,Jugadores!$A$2:$A$346,0),7)</f>
        <v>72</v>
      </c>
      <c r="I170">
        <f>+INDEX(Jugadores!$A$2:$H$346,MATCH(Partidos!E170,Jugadores!$A$2:$A$346,0),7)</f>
        <v>185</v>
      </c>
      <c r="J170" t="str">
        <f>VLOOKUP(INDEX(Jugadores!$A$2:$H$346,MATCH(Partidos!D170,Jugadores!$A$2:$A$346,0),8),Condados!A:B,2,FALSE)</f>
        <v>Schuylkill</v>
      </c>
      <c r="K170" t="str">
        <f>VLOOKUP(INDEX(Jugadores!$A$2:$H$346,MATCH(Partidos!E170,Jugadores!$A$2:$A$346,0),8),Condados!A:B,2,FALSE)</f>
        <v>Carbon</v>
      </c>
      <c r="L170">
        <v>66</v>
      </c>
    </row>
    <row r="171" spans="1:12" x14ac:dyDescent="0.25">
      <c r="A171" t="s">
        <v>14</v>
      </c>
      <c r="B171">
        <v>135</v>
      </c>
      <c r="C171">
        <v>117</v>
      </c>
      <c r="D171">
        <v>43158</v>
      </c>
      <c r="E171">
        <v>49318</v>
      </c>
      <c r="F171" t="str">
        <f>+VLOOKUP(D171,Jugadores!A:B,2,FALSE)</f>
        <v>Joshua E. Sullivan</v>
      </c>
      <c r="G171" t="str">
        <f>+VLOOKUP(E171,Jugadores!A:B,2,FALSE)</f>
        <v>Edward J. Dunn</v>
      </c>
      <c r="H171">
        <f>+INDEX(Jugadores!$A$2:$H$346,MATCH(Partidos!D171,Jugadores!$A$2:$A$346,0),7)</f>
        <v>73</v>
      </c>
      <c r="I171">
        <f>+INDEX(Jugadores!$A$2:$H$346,MATCH(Partidos!E171,Jugadores!$A$2:$A$346,0),7)</f>
        <v>241</v>
      </c>
      <c r="J171" t="str">
        <f>VLOOKUP(INDEX(Jugadores!$A$2:$H$346,MATCH(Partidos!D171,Jugadores!$A$2:$A$346,0),8),Condados!A:B,2,FALSE)</f>
        <v>Berks</v>
      </c>
      <c r="K171" t="str">
        <f>VLOOKUP(INDEX(Jugadores!$A$2:$H$346,MATCH(Partidos!E171,Jugadores!$A$2:$A$346,0),8),Condados!A:B,2,FALSE)</f>
        <v>Clinton</v>
      </c>
      <c r="L171">
        <v>71</v>
      </c>
    </row>
    <row r="172" spans="1:12" x14ac:dyDescent="0.25">
      <c r="A172" t="s">
        <v>14</v>
      </c>
      <c r="B172">
        <v>136</v>
      </c>
      <c r="C172">
        <v>142</v>
      </c>
      <c r="D172">
        <v>29457</v>
      </c>
      <c r="E172">
        <v>2547</v>
      </c>
      <c r="F172" t="str">
        <f>+VLOOKUP(D172,Jugadores!A:B,2,FALSE)</f>
        <v>Juan M. Drake</v>
      </c>
      <c r="G172" t="str">
        <f>+VLOOKUP(E172,Jugadores!A:B,2,FALSE)</f>
        <v>Lance V. Carl</v>
      </c>
      <c r="H172">
        <f>+INDEX(Jugadores!$A$2:$H$346,MATCH(Partidos!D172,Jugadores!$A$2:$A$346,0),7)</f>
        <v>57</v>
      </c>
      <c r="I172">
        <f>+INDEX(Jugadores!$A$2:$H$346,MATCH(Partidos!E172,Jugadores!$A$2:$A$346,0),7)</f>
        <v>118</v>
      </c>
      <c r="J172" t="str">
        <f>VLOOKUP(INDEX(Jugadores!$A$2:$H$346,MATCH(Partidos!D172,Jugadores!$A$2:$A$346,0),8),Condados!A:B,2,FALSE)</f>
        <v>Lycoming</v>
      </c>
      <c r="K172" t="str">
        <f>VLOOKUP(INDEX(Jugadores!$A$2:$H$346,MATCH(Partidos!E172,Jugadores!$A$2:$A$346,0),8),Condados!A:B,2,FALSE)</f>
        <v>Montgomery</v>
      </c>
      <c r="L172">
        <v>85</v>
      </c>
    </row>
    <row r="173" spans="1:12" x14ac:dyDescent="0.25">
      <c r="A173" t="s">
        <v>14</v>
      </c>
      <c r="B173">
        <v>137</v>
      </c>
      <c r="C173">
        <v>141</v>
      </c>
      <c r="D173">
        <v>25202</v>
      </c>
      <c r="E173">
        <v>1727</v>
      </c>
      <c r="F173" t="str">
        <f>+VLOOKUP(D173,Jugadores!A:B,2,FALSE)</f>
        <v>Ruben A. Burr</v>
      </c>
      <c r="G173" t="str">
        <f>+VLOOKUP(E173,Jugadores!A:B,2,FALSE)</f>
        <v>Leland T. Moore</v>
      </c>
      <c r="H173">
        <f>+INDEX(Jugadores!$A$2:$H$346,MATCH(Partidos!D173,Jugadores!$A$2:$A$346,0),7)</f>
        <v>8</v>
      </c>
      <c r="I173">
        <f>+INDEX(Jugadores!$A$2:$H$346,MATCH(Partidos!E173,Jugadores!$A$2:$A$346,0),7)</f>
        <v>134</v>
      </c>
      <c r="J173" t="str">
        <f>VLOOKUP(INDEX(Jugadores!$A$2:$H$346,MATCH(Partidos!D173,Jugadores!$A$2:$A$346,0),8),Condados!A:B,2,FALSE)</f>
        <v>Fayette</v>
      </c>
      <c r="K173" t="str">
        <f>VLOOKUP(INDEX(Jugadores!$A$2:$H$346,MATCH(Partidos!E173,Jugadores!$A$2:$A$346,0),8),Condados!A:B,2,FALSE)</f>
        <v>Union</v>
      </c>
      <c r="L173">
        <v>87</v>
      </c>
    </row>
    <row r="174" spans="1:12" x14ac:dyDescent="0.25">
      <c r="A174" t="s">
        <v>14</v>
      </c>
      <c r="B174">
        <v>138</v>
      </c>
      <c r="C174">
        <v>114</v>
      </c>
      <c r="D174">
        <v>47815</v>
      </c>
      <c r="E174">
        <v>31902</v>
      </c>
      <c r="F174" t="str">
        <f>+VLOOKUP(D174,Jugadores!A:B,2,FALSE)</f>
        <v>Walter F. Carter</v>
      </c>
      <c r="G174" t="str">
        <f>+VLOOKUP(E174,Jugadores!A:B,2,FALSE)</f>
        <v>Jeffrey L. McCoy</v>
      </c>
      <c r="H174">
        <f>+INDEX(Jugadores!$A$2:$H$346,MATCH(Partidos!D174,Jugadores!$A$2:$A$346,0),7)</f>
        <v>12</v>
      </c>
      <c r="I174">
        <f>+INDEX(Jugadores!$A$2:$H$346,MATCH(Partidos!E174,Jugadores!$A$2:$A$346,0),7)</f>
        <v>59</v>
      </c>
      <c r="J174" t="str">
        <f>VLOOKUP(INDEX(Jugadores!$A$2:$H$346,MATCH(Partidos!D174,Jugadores!$A$2:$A$346,0),8),Condados!A:B,2,FALSE)</f>
        <v>Franklin</v>
      </c>
      <c r="K174" t="str">
        <f>VLOOKUP(INDEX(Jugadores!$A$2:$H$346,MATCH(Partidos!E174,Jugadores!$A$2:$A$346,0),8),Condados!A:B,2,FALSE)</f>
        <v>Armstrong</v>
      </c>
      <c r="L174">
        <v>99</v>
      </c>
    </row>
    <row r="175" spans="1:12" x14ac:dyDescent="0.25">
      <c r="A175" t="s">
        <v>14</v>
      </c>
      <c r="B175">
        <v>139</v>
      </c>
      <c r="C175">
        <v>118</v>
      </c>
      <c r="D175">
        <v>36116</v>
      </c>
      <c r="E175">
        <v>7727</v>
      </c>
      <c r="F175" t="str">
        <f>+VLOOKUP(D175,Jugadores!A:B,2,FALSE)</f>
        <v>Horace F. Howell</v>
      </c>
      <c r="G175" t="str">
        <f>+VLOOKUP(E175,Jugadores!A:B,2,FALSE)</f>
        <v>Steve B. Reynolds</v>
      </c>
      <c r="H175">
        <f>+INDEX(Jugadores!$A$2:$H$346,MATCH(Partidos!D175,Jugadores!$A$2:$A$346,0),7)</f>
        <v>66</v>
      </c>
      <c r="I175">
        <f>+INDEX(Jugadores!$A$2:$H$346,MATCH(Partidos!E175,Jugadores!$A$2:$A$346,0),7)</f>
        <v>138</v>
      </c>
      <c r="J175" t="str">
        <f>VLOOKUP(INDEX(Jugadores!$A$2:$H$346,MATCH(Partidos!D175,Jugadores!$A$2:$A$346,0),8),Condados!A:B,2,FALSE)</f>
        <v>Lebanon</v>
      </c>
      <c r="K175" t="str">
        <f>VLOOKUP(INDEX(Jugadores!$A$2:$H$346,MATCH(Partidos!E175,Jugadores!$A$2:$A$346,0),8),Condados!A:B,2,FALSE)</f>
        <v>Greene</v>
      </c>
      <c r="L175">
        <v>132</v>
      </c>
    </row>
    <row r="176" spans="1:12" x14ac:dyDescent="0.25">
      <c r="A176" t="s">
        <v>14</v>
      </c>
      <c r="B176">
        <v>140</v>
      </c>
      <c r="C176">
        <v>169</v>
      </c>
      <c r="D176">
        <v>49008</v>
      </c>
      <c r="E176">
        <v>26617</v>
      </c>
      <c r="F176" t="str">
        <f>+VLOOKUP(D176,Jugadores!A:B,2,FALSE)</f>
        <v>Anthony A. Rodriguez</v>
      </c>
      <c r="G176" t="str">
        <f>+VLOOKUP(E176,Jugadores!A:B,2,FALSE)</f>
        <v>Jack C. Clark</v>
      </c>
      <c r="H176">
        <f>+INDEX(Jugadores!$A$2:$H$346,MATCH(Partidos!D176,Jugadores!$A$2:$A$346,0),7)</f>
        <v>6</v>
      </c>
      <c r="I176">
        <f>+INDEX(Jugadores!$A$2:$H$346,MATCH(Partidos!E176,Jugadores!$A$2:$A$346,0),7)</f>
        <v>242</v>
      </c>
      <c r="J176" t="str">
        <f>VLOOKUP(INDEX(Jugadores!$A$2:$H$346,MATCH(Partidos!D176,Jugadores!$A$2:$A$346,0),8),Condados!A:B,2,FALSE)</f>
        <v>Forest</v>
      </c>
      <c r="K176" t="str">
        <f>VLOOKUP(INDEX(Jugadores!$A$2:$H$346,MATCH(Partidos!E176,Jugadores!$A$2:$A$346,0),8),Condados!A:B,2,FALSE)</f>
        <v>Columbia</v>
      </c>
      <c r="L176">
        <v>153</v>
      </c>
    </row>
    <row r="177" spans="1:12" x14ac:dyDescent="0.25">
      <c r="A177" t="s">
        <v>14</v>
      </c>
      <c r="B177">
        <v>141</v>
      </c>
      <c r="C177">
        <v>113</v>
      </c>
      <c r="D177">
        <v>1866</v>
      </c>
      <c r="E177">
        <v>5765</v>
      </c>
      <c r="F177" t="str">
        <f>+VLOOKUP(D177,Jugadores!A:B,2,FALSE)</f>
        <v>Milton M. Warren</v>
      </c>
      <c r="G177" t="str">
        <f>+VLOOKUP(E177,Jugadores!A:B,2,FALSE)</f>
        <v>Michael D. Samayoa</v>
      </c>
      <c r="H177">
        <f>+INDEX(Jugadores!$A$2:$H$346,MATCH(Partidos!D177,Jugadores!$A$2:$A$346,0),7)</f>
        <v>13</v>
      </c>
      <c r="I177">
        <f>+INDEX(Jugadores!$A$2:$H$346,MATCH(Partidos!E177,Jugadores!$A$2:$A$346,0),7)</f>
        <v>243</v>
      </c>
      <c r="J177" t="str">
        <f>VLOOKUP(INDEX(Jugadores!$A$2:$H$346,MATCH(Partidos!D177,Jugadores!$A$2:$A$346,0),8),Condados!A:B,2,FALSE)</f>
        <v>Butler</v>
      </c>
      <c r="K177" t="str">
        <f>VLOOKUP(INDEX(Jugadores!$A$2:$H$346,MATCH(Partidos!E177,Jugadores!$A$2:$A$346,0),8),Condados!A:B,2,FALSE)</f>
        <v>Beaver</v>
      </c>
      <c r="L177">
        <v>34</v>
      </c>
    </row>
    <row r="178" spans="1:12" x14ac:dyDescent="0.25">
      <c r="A178" t="s">
        <v>14</v>
      </c>
      <c r="B178">
        <v>142</v>
      </c>
      <c r="C178">
        <v>133</v>
      </c>
      <c r="D178">
        <v>47990</v>
      </c>
      <c r="E178">
        <v>37031</v>
      </c>
      <c r="F178" t="str">
        <f>+VLOOKUP(D178,Jugadores!A:B,2,FALSE)</f>
        <v>Elwood E. Jarvis</v>
      </c>
      <c r="G178" t="str">
        <f>+VLOOKUP(E178,Jugadores!A:B,2,FALSE)</f>
        <v>Henry M. McCue</v>
      </c>
      <c r="H178">
        <f>+INDEX(Jugadores!$A$2:$H$346,MATCH(Partidos!D178,Jugadores!$A$2:$A$346,0),7)</f>
        <v>74</v>
      </c>
      <c r="I178">
        <f>+INDEX(Jugadores!$A$2:$H$346,MATCH(Partidos!E178,Jugadores!$A$2:$A$346,0),7)</f>
        <v>71</v>
      </c>
      <c r="J178" t="str">
        <f>VLOOKUP(INDEX(Jugadores!$A$2:$H$346,MATCH(Partidos!D178,Jugadores!$A$2:$A$346,0),8),Condados!A:B,2,FALSE)</f>
        <v>Mercer</v>
      </c>
      <c r="K178" t="str">
        <f>VLOOKUP(INDEX(Jugadores!$A$2:$H$346,MATCH(Partidos!E178,Jugadores!$A$2:$A$346,0),8),Condados!A:B,2,FALSE)</f>
        <v>Greene</v>
      </c>
      <c r="L178">
        <v>51</v>
      </c>
    </row>
    <row r="179" spans="1:12" x14ac:dyDescent="0.25">
      <c r="A179" t="s">
        <v>14</v>
      </c>
      <c r="B179">
        <v>143</v>
      </c>
      <c r="C179">
        <v>225</v>
      </c>
      <c r="D179">
        <v>37462</v>
      </c>
      <c r="E179">
        <v>45159</v>
      </c>
      <c r="F179" t="str">
        <f>+VLOOKUP(D179,Jugadores!A:B,2,FALSE)</f>
        <v>Ronnie C. Sparks</v>
      </c>
      <c r="G179" t="str">
        <f>+VLOOKUP(E179,Jugadores!A:B,2,FALSE)</f>
        <v>Christopher N. Jones</v>
      </c>
      <c r="H179">
        <f>+INDEX(Jugadores!$A$2:$H$346,MATCH(Partidos!D179,Jugadores!$A$2:$A$346,0),7)</f>
        <v>45</v>
      </c>
      <c r="I179">
        <f>+INDEX(Jugadores!$A$2:$H$346,MATCH(Partidos!E179,Jugadores!$A$2:$A$346,0),7)</f>
        <v>61</v>
      </c>
      <c r="J179" t="str">
        <f>VLOOKUP(INDEX(Jugadores!$A$2:$H$346,MATCH(Partidos!D179,Jugadores!$A$2:$A$346,0),8),Condados!A:B,2,FALSE)</f>
        <v>Fulton</v>
      </c>
      <c r="K179" t="str">
        <f>VLOOKUP(INDEX(Jugadores!$A$2:$H$346,MATCH(Partidos!E179,Jugadores!$A$2:$A$346,0),8),Condados!A:B,2,FALSE)</f>
        <v>Greene</v>
      </c>
      <c r="L179">
        <v>98</v>
      </c>
    </row>
    <row r="180" spans="1:12" x14ac:dyDescent="0.25">
      <c r="A180" t="s">
        <v>14</v>
      </c>
      <c r="B180">
        <v>144</v>
      </c>
      <c r="C180">
        <v>215</v>
      </c>
      <c r="D180">
        <v>46698</v>
      </c>
      <c r="E180">
        <v>3867</v>
      </c>
      <c r="F180" t="str">
        <f>+VLOOKUP(D180,Jugadores!A:B,2,FALSE)</f>
        <v>Andy M. Tyler</v>
      </c>
      <c r="G180" t="str">
        <f>+VLOOKUP(E180,Jugadores!A:B,2,FALSE)</f>
        <v>Kenneth J. Broyles</v>
      </c>
      <c r="H180">
        <f>+INDEX(Jugadores!$A$2:$H$346,MATCH(Partidos!D180,Jugadores!$A$2:$A$346,0),7)</f>
        <v>75</v>
      </c>
      <c r="I180">
        <f>+INDEX(Jugadores!$A$2:$H$346,MATCH(Partidos!E180,Jugadores!$A$2:$A$346,0),7)</f>
        <v>39</v>
      </c>
      <c r="J180" t="str">
        <f>VLOOKUP(INDEX(Jugadores!$A$2:$H$346,MATCH(Partidos!D180,Jugadores!$A$2:$A$346,0),8),Condados!A:B,2,FALSE)</f>
        <v>Clarion</v>
      </c>
      <c r="K180" t="str">
        <f>VLOOKUP(INDEX(Jugadores!$A$2:$H$346,MATCH(Partidos!E180,Jugadores!$A$2:$A$346,0),8),Condados!A:B,2,FALSE)</f>
        <v>York</v>
      </c>
      <c r="L180">
        <v>119</v>
      </c>
    </row>
    <row r="181" spans="1:12" x14ac:dyDescent="0.25">
      <c r="A181" t="s">
        <v>14</v>
      </c>
      <c r="B181">
        <v>145</v>
      </c>
      <c r="C181">
        <v>94</v>
      </c>
      <c r="D181">
        <v>18113</v>
      </c>
      <c r="E181">
        <v>17094</v>
      </c>
      <c r="F181" t="str">
        <f>+VLOOKUP(D181,Jugadores!A:B,2,FALSE)</f>
        <v>John M. Link</v>
      </c>
      <c r="G181" t="str">
        <f>+VLOOKUP(E181,Jugadores!A:B,2,FALSE)</f>
        <v>Patrick M. Smith</v>
      </c>
      <c r="H181">
        <f>+INDEX(Jugadores!$A$2:$H$346,MATCH(Partidos!D181,Jugadores!$A$2:$A$346,0),7)</f>
        <v>26</v>
      </c>
      <c r="I181">
        <f>+INDEX(Jugadores!$A$2:$H$346,MATCH(Partidos!E181,Jugadores!$A$2:$A$346,0),7)</f>
        <v>244</v>
      </c>
      <c r="J181" t="str">
        <f>VLOOKUP(INDEX(Jugadores!$A$2:$H$346,MATCH(Partidos!D181,Jugadores!$A$2:$A$346,0),8),Condados!A:B,2,FALSE)</f>
        <v>Clinton</v>
      </c>
      <c r="K181" t="str">
        <f>VLOOKUP(INDEX(Jugadores!$A$2:$H$346,MATCH(Partidos!E181,Jugadores!$A$2:$A$346,0),8),Condados!A:B,2,FALSE)</f>
        <v>Cameron</v>
      </c>
      <c r="L181">
        <v>146</v>
      </c>
    </row>
    <row r="182" spans="1:12" x14ac:dyDescent="0.25">
      <c r="A182" t="s">
        <v>14</v>
      </c>
      <c r="B182">
        <v>146</v>
      </c>
      <c r="C182">
        <v>227</v>
      </c>
      <c r="D182">
        <v>27965</v>
      </c>
      <c r="E182">
        <v>49672</v>
      </c>
      <c r="F182" t="str">
        <f>+VLOOKUP(D182,Jugadores!A:B,2,FALSE)</f>
        <v>Santiago E. Dvorak</v>
      </c>
      <c r="G182" t="str">
        <f>+VLOOKUP(E182,Jugadores!A:B,2,FALSE)</f>
        <v>James M. Snow</v>
      </c>
      <c r="H182">
        <f>+INDEX(Jugadores!$A$2:$H$346,MATCH(Partidos!D182,Jugadores!$A$2:$A$346,0),7)</f>
        <v>11</v>
      </c>
      <c r="I182">
        <f>+INDEX(Jugadores!$A$2:$H$346,MATCH(Partidos!E182,Jugadores!$A$2:$A$346,0),7)</f>
        <v>110</v>
      </c>
      <c r="J182" t="str">
        <f>VLOOKUP(INDEX(Jugadores!$A$2:$H$346,MATCH(Partidos!D182,Jugadores!$A$2:$A$346,0),8),Condados!A:B,2,FALSE)</f>
        <v>Venango</v>
      </c>
      <c r="K182" t="str">
        <f>VLOOKUP(INDEX(Jugadores!$A$2:$H$346,MATCH(Partidos!E182,Jugadores!$A$2:$A$346,0),8),Condados!A:B,2,FALSE)</f>
        <v>Cambria</v>
      </c>
      <c r="L182">
        <v>58</v>
      </c>
    </row>
    <row r="183" spans="1:12" x14ac:dyDescent="0.25">
      <c r="A183" t="s">
        <v>14</v>
      </c>
      <c r="B183">
        <v>147</v>
      </c>
      <c r="C183">
        <v>193</v>
      </c>
      <c r="D183">
        <v>8656</v>
      </c>
      <c r="E183">
        <v>39231</v>
      </c>
      <c r="F183" t="str">
        <f>+VLOOKUP(D183,Jugadores!A:B,2,FALSE)</f>
        <v>Jason D. Burnette</v>
      </c>
      <c r="G183" t="str">
        <f>+VLOOKUP(E183,Jugadores!A:B,2,FALSE)</f>
        <v>Brandon F. Gavin</v>
      </c>
      <c r="H183">
        <f>+INDEX(Jugadores!$A$2:$H$346,MATCH(Partidos!D183,Jugadores!$A$2:$A$346,0),7)</f>
        <v>58</v>
      </c>
      <c r="I183">
        <f>+INDEX(Jugadores!$A$2:$H$346,MATCH(Partidos!E183,Jugadores!$A$2:$A$346,0),7)</f>
        <v>56</v>
      </c>
      <c r="J183" t="str">
        <f>VLOOKUP(INDEX(Jugadores!$A$2:$H$346,MATCH(Partidos!D183,Jugadores!$A$2:$A$346,0),8),Condados!A:B,2,FALSE)</f>
        <v>Wyoming</v>
      </c>
      <c r="K183" t="str">
        <f>VLOOKUP(INDEX(Jugadores!$A$2:$H$346,MATCH(Partidos!E183,Jugadores!$A$2:$A$346,0),8),Condados!A:B,2,FALSE)</f>
        <v>McKean</v>
      </c>
      <c r="L183">
        <v>59</v>
      </c>
    </row>
    <row r="184" spans="1:12" x14ac:dyDescent="0.25">
      <c r="A184" t="s">
        <v>14</v>
      </c>
      <c r="B184">
        <v>148</v>
      </c>
      <c r="C184">
        <v>141</v>
      </c>
      <c r="D184">
        <v>43571</v>
      </c>
      <c r="E184">
        <v>13807</v>
      </c>
      <c r="F184" t="str">
        <f>+VLOOKUP(D184,Jugadores!A:B,2,FALSE)</f>
        <v>Edward D. Piper</v>
      </c>
      <c r="G184" t="str">
        <f>+VLOOKUP(E184,Jugadores!A:B,2,FALSE)</f>
        <v>John E. McCoy</v>
      </c>
      <c r="H184">
        <f>+INDEX(Jugadores!$A$2:$H$346,MATCH(Partidos!D184,Jugadores!$A$2:$A$346,0),7)</f>
        <v>29</v>
      </c>
      <c r="I184">
        <f>+INDEX(Jugadores!$A$2:$H$346,MATCH(Partidos!E184,Jugadores!$A$2:$A$346,0),7)</f>
        <v>105</v>
      </c>
      <c r="J184" t="str">
        <f>VLOOKUP(INDEX(Jugadores!$A$2:$H$346,MATCH(Partidos!D184,Jugadores!$A$2:$A$346,0),8),Condados!A:B,2,FALSE)</f>
        <v>Cambria</v>
      </c>
      <c r="K184" t="str">
        <f>VLOOKUP(INDEX(Jugadores!$A$2:$H$346,MATCH(Partidos!E184,Jugadores!$A$2:$A$346,0),8),Condados!A:B,2,FALSE)</f>
        <v>McKean</v>
      </c>
      <c r="L184">
        <v>67</v>
      </c>
    </row>
    <row r="185" spans="1:12" x14ac:dyDescent="0.25">
      <c r="A185" t="s">
        <v>14</v>
      </c>
      <c r="B185">
        <v>149</v>
      </c>
      <c r="C185">
        <v>161</v>
      </c>
      <c r="D185">
        <v>12744</v>
      </c>
      <c r="E185">
        <v>29285</v>
      </c>
      <c r="F185" t="str">
        <f>+VLOOKUP(D185,Jugadores!A:B,2,FALSE)</f>
        <v>James A. Kirk</v>
      </c>
      <c r="G185" t="str">
        <f>+VLOOKUP(E185,Jugadores!A:B,2,FALSE)</f>
        <v>Sean B. Vanatta</v>
      </c>
      <c r="H185">
        <f>+INDEX(Jugadores!$A$2:$H$346,MATCH(Partidos!D185,Jugadores!$A$2:$A$346,0),7)</f>
        <v>5</v>
      </c>
      <c r="I185">
        <f>+INDEX(Jugadores!$A$2:$H$346,MATCH(Partidos!E185,Jugadores!$A$2:$A$346,0),7)</f>
        <v>127</v>
      </c>
      <c r="J185" t="str">
        <f>VLOOKUP(INDEX(Jugadores!$A$2:$H$346,MATCH(Partidos!D185,Jugadores!$A$2:$A$346,0),8),Condados!A:B,2,FALSE)</f>
        <v>Lehigh</v>
      </c>
      <c r="K185" t="str">
        <f>VLOOKUP(INDEX(Jugadores!$A$2:$H$346,MATCH(Partidos!E185,Jugadores!$A$2:$A$346,0),8),Condados!A:B,2,FALSE)</f>
        <v>Monroe</v>
      </c>
      <c r="L185">
        <v>113</v>
      </c>
    </row>
    <row r="186" spans="1:12" x14ac:dyDescent="0.25">
      <c r="A186" t="s">
        <v>14</v>
      </c>
      <c r="B186">
        <v>150</v>
      </c>
      <c r="C186">
        <v>133</v>
      </c>
      <c r="D186">
        <v>33944</v>
      </c>
      <c r="E186">
        <v>27148</v>
      </c>
      <c r="F186" t="str">
        <f>+VLOOKUP(D186,Jugadores!A:B,2,FALSE)</f>
        <v>Francis B. Larsen</v>
      </c>
      <c r="G186" t="str">
        <f>+VLOOKUP(E186,Jugadores!A:B,2,FALSE)</f>
        <v>John E. Scheer</v>
      </c>
      <c r="H186">
        <f>+INDEX(Jugadores!$A$2:$H$346,MATCH(Partidos!D186,Jugadores!$A$2:$A$346,0),7)</f>
        <v>76</v>
      </c>
      <c r="I186">
        <f>+INDEX(Jugadores!$A$2:$H$346,MATCH(Partidos!E186,Jugadores!$A$2:$A$346,0),7)</f>
        <v>126</v>
      </c>
      <c r="J186" t="str">
        <f>VLOOKUP(INDEX(Jugadores!$A$2:$H$346,MATCH(Partidos!D186,Jugadores!$A$2:$A$346,0),8),Condados!A:B,2,FALSE)</f>
        <v>Carbon</v>
      </c>
      <c r="K186" t="str">
        <f>VLOOKUP(INDEX(Jugadores!$A$2:$H$346,MATCH(Partidos!E186,Jugadores!$A$2:$A$346,0),8),Condados!A:B,2,FALSE)</f>
        <v>Indiana</v>
      </c>
      <c r="L186">
        <v>56</v>
      </c>
    </row>
    <row r="187" spans="1:12" x14ac:dyDescent="0.25">
      <c r="A187" t="s">
        <v>14</v>
      </c>
      <c r="B187">
        <v>151</v>
      </c>
      <c r="C187">
        <v>228</v>
      </c>
      <c r="D187">
        <v>35447</v>
      </c>
      <c r="E187">
        <v>20610</v>
      </c>
      <c r="F187" t="str">
        <f>+VLOOKUP(D187,Jugadores!A:B,2,FALSE)</f>
        <v>William R. Miles</v>
      </c>
      <c r="G187" t="str">
        <f>+VLOOKUP(E187,Jugadores!A:B,2,FALSE)</f>
        <v>Milton E. Moffitt</v>
      </c>
      <c r="H187">
        <f>+INDEX(Jugadores!$A$2:$H$346,MATCH(Partidos!D187,Jugadores!$A$2:$A$346,0),7)</f>
        <v>77</v>
      </c>
      <c r="I187">
        <f>+INDEX(Jugadores!$A$2:$H$346,MATCH(Partidos!E187,Jugadores!$A$2:$A$346,0),7)</f>
        <v>162</v>
      </c>
      <c r="J187" t="str">
        <f>VLOOKUP(INDEX(Jugadores!$A$2:$H$346,MATCH(Partidos!D187,Jugadores!$A$2:$A$346,0),8),Condados!A:B,2,FALSE)</f>
        <v>Lehigh</v>
      </c>
      <c r="K187" t="str">
        <f>VLOOKUP(INDEX(Jugadores!$A$2:$H$346,MATCH(Partidos!E187,Jugadores!$A$2:$A$346,0),8),Condados!A:B,2,FALSE)</f>
        <v>Chester</v>
      </c>
      <c r="L187">
        <v>81</v>
      </c>
    </row>
    <row r="188" spans="1:12" x14ac:dyDescent="0.25">
      <c r="A188" t="s">
        <v>14</v>
      </c>
      <c r="B188">
        <v>152</v>
      </c>
      <c r="C188">
        <v>103</v>
      </c>
      <c r="D188">
        <v>39822</v>
      </c>
      <c r="E188">
        <v>41217</v>
      </c>
      <c r="F188" t="str">
        <f>+VLOOKUP(D188,Jugadores!A:B,2,FALSE)</f>
        <v>Fred R. Goodman</v>
      </c>
      <c r="G188" t="str">
        <f>+VLOOKUP(E188,Jugadores!A:B,2,FALSE)</f>
        <v>Terry R. Bartlett</v>
      </c>
      <c r="H188">
        <f>+INDEX(Jugadores!$A$2:$H$346,MATCH(Partidos!D188,Jugadores!$A$2:$A$346,0),7)</f>
        <v>78</v>
      </c>
      <c r="I188">
        <f>+INDEX(Jugadores!$A$2:$H$346,MATCH(Partidos!E188,Jugadores!$A$2:$A$346,0),7)</f>
        <v>237</v>
      </c>
      <c r="J188" t="str">
        <f>VLOOKUP(INDEX(Jugadores!$A$2:$H$346,MATCH(Partidos!D188,Jugadores!$A$2:$A$346,0),8),Condados!A:B,2,FALSE)</f>
        <v>Warren</v>
      </c>
      <c r="K188" t="str">
        <f>VLOOKUP(INDEX(Jugadores!$A$2:$H$346,MATCH(Partidos!E188,Jugadores!$A$2:$A$346,0),8),Condados!A:B,2,FALSE)</f>
        <v>Bedford</v>
      </c>
      <c r="L188">
        <v>95</v>
      </c>
    </row>
    <row r="189" spans="1:12" x14ac:dyDescent="0.25">
      <c r="A189" t="s">
        <v>14</v>
      </c>
      <c r="B189">
        <v>153</v>
      </c>
      <c r="C189">
        <v>192</v>
      </c>
      <c r="D189">
        <v>37503</v>
      </c>
      <c r="E189">
        <v>22014</v>
      </c>
      <c r="F189" t="str">
        <f>+VLOOKUP(D189,Jugadores!A:B,2,FALSE)</f>
        <v>Michael S. Sparkman</v>
      </c>
      <c r="G189" t="str">
        <f>+VLOOKUP(E189,Jugadores!A:B,2,FALSE)</f>
        <v>David S. Hamilton</v>
      </c>
      <c r="H189">
        <f>+INDEX(Jugadores!$A$2:$H$346,MATCH(Partidos!D189,Jugadores!$A$2:$A$346,0),7)</f>
        <v>63</v>
      </c>
      <c r="I189">
        <f>+INDEX(Jugadores!$A$2:$H$346,MATCH(Partidos!E189,Jugadores!$A$2:$A$346,0),7)</f>
        <v>67</v>
      </c>
      <c r="J189" t="str">
        <f>VLOOKUP(INDEX(Jugadores!$A$2:$H$346,MATCH(Partidos!D189,Jugadores!$A$2:$A$346,0),8),Condados!A:B,2,FALSE)</f>
        <v>Bedford</v>
      </c>
      <c r="K189" t="str">
        <f>VLOOKUP(INDEX(Jugadores!$A$2:$H$346,MATCH(Partidos!E189,Jugadores!$A$2:$A$346,0),8),Condados!A:B,2,FALSE)</f>
        <v>Somerset</v>
      </c>
      <c r="L189">
        <v>102</v>
      </c>
    </row>
    <row r="190" spans="1:12" x14ac:dyDescent="0.25">
      <c r="A190" t="s">
        <v>14</v>
      </c>
      <c r="B190">
        <v>154</v>
      </c>
      <c r="C190">
        <v>222</v>
      </c>
      <c r="D190">
        <v>33814</v>
      </c>
      <c r="E190">
        <v>19042</v>
      </c>
      <c r="F190" t="str">
        <f>+VLOOKUP(D190,Jugadores!A:B,2,FALSE)</f>
        <v>Bobby D. Frias</v>
      </c>
      <c r="G190" t="str">
        <f>+VLOOKUP(E190,Jugadores!A:B,2,FALSE)</f>
        <v>Ruben C. Lopez</v>
      </c>
      <c r="H190">
        <f>+INDEX(Jugadores!$A$2:$H$346,MATCH(Partidos!D190,Jugadores!$A$2:$A$346,0),7)</f>
        <v>79</v>
      </c>
      <c r="I190">
        <f>+INDEX(Jugadores!$A$2:$H$346,MATCH(Partidos!E190,Jugadores!$A$2:$A$346,0),7)</f>
        <v>157</v>
      </c>
      <c r="J190" t="str">
        <f>VLOOKUP(INDEX(Jugadores!$A$2:$H$346,MATCH(Partidos!D190,Jugadores!$A$2:$A$346,0),8),Condados!A:B,2,FALSE)</f>
        <v>Juniata</v>
      </c>
      <c r="K190" t="str">
        <f>VLOOKUP(INDEX(Jugadores!$A$2:$H$346,MATCH(Partidos!E190,Jugadores!$A$2:$A$346,0),8),Condados!A:B,2,FALSE)</f>
        <v>Clinton</v>
      </c>
      <c r="L190">
        <v>34</v>
      </c>
    </row>
    <row r="191" spans="1:12" x14ac:dyDescent="0.25">
      <c r="A191" t="s">
        <v>14</v>
      </c>
      <c r="B191">
        <v>155</v>
      </c>
      <c r="C191">
        <v>120</v>
      </c>
      <c r="D191">
        <v>48728</v>
      </c>
      <c r="E191">
        <v>29138</v>
      </c>
      <c r="F191" t="str">
        <f>+VLOOKUP(D191,Jugadores!A:B,2,FALSE)</f>
        <v>Terrance D. Ortiz</v>
      </c>
      <c r="G191" t="str">
        <f>+VLOOKUP(E191,Jugadores!A:B,2,FALSE)</f>
        <v>David A. Bell</v>
      </c>
      <c r="H191">
        <f>+INDEX(Jugadores!$A$2:$H$346,MATCH(Partidos!D191,Jugadores!$A$2:$A$346,0),7)</f>
        <v>68</v>
      </c>
      <c r="I191">
        <f>+INDEX(Jugadores!$A$2:$H$346,MATCH(Partidos!E191,Jugadores!$A$2:$A$346,0),7)</f>
        <v>44</v>
      </c>
      <c r="J191" t="str">
        <f>VLOOKUP(INDEX(Jugadores!$A$2:$H$346,MATCH(Partidos!D191,Jugadores!$A$2:$A$346,0),8),Condados!A:B,2,FALSE)</f>
        <v>Bucks</v>
      </c>
      <c r="K191" t="str">
        <f>VLOOKUP(INDEX(Jugadores!$A$2:$H$346,MATCH(Partidos!E191,Jugadores!$A$2:$A$346,0),8),Condados!A:B,2,FALSE)</f>
        <v>Lackawanna</v>
      </c>
      <c r="L191">
        <v>66</v>
      </c>
    </row>
    <row r="192" spans="1:12" x14ac:dyDescent="0.25">
      <c r="A192" t="s">
        <v>14</v>
      </c>
      <c r="B192">
        <v>156</v>
      </c>
      <c r="C192">
        <v>168</v>
      </c>
      <c r="D192">
        <v>3097</v>
      </c>
      <c r="E192">
        <v>28244</v>
      </c>
      <c r="F192" t="str">
        <f>+VLOOKUP(D192,Jugadores!A:B,2,FALSE)</f>
        <v>Troy M. Johnson</v>
      </c>
      <c r="G192" t="str">
        <f>+VLOOKUP(E192,Jugadores!A:B,2,FALSE)</f>
        <v>Ethan E. Palumbo</v>
      </c>
      <c r="H192">
        <f>+INDEX(Jugadores!$A$2:$H$346,MATCH(Partidos!D192,Jugadores!$A$2:$A$346,0),7)</f>
        <v>43</v>
      </c>
      <c r="I192">
        <f>+INDEX(Jugadores!$A$2:$H$346,MATCH(Partidos!E192,Jugadores!$A$2:$A$346,0),7)</f>
        <v>180</v>
      </c>
      <c r="J192" t="str">
        <f>VLOOKUP(INDEX(Jugadores!$A$2:$H$346,MATCH(Partidos!D192,Jugadores!$A$2:$A$346,0),8),Condados!A:B,2,FALSE)</f>
        <v>Columbia</v>
      </c>
      <c r="K192" t="str">
        <f>VLOOKUP(INDEX(Jugadores!$A$2:$H$346,MATCH(Partidos!E192,Jugadores!$A$2:$A$346,0),8),Condados!A:B,2,FALSE)</f>
        <v>Greene</v>
      </c>
      <c r="L192">
        <v>77</v>
      </c>
    </row>
    <row r="193" spans="1:12" x14ac:dyDescent="0.25">
      <c r="A193" t="s">
        <v>14</v>
      </c>
      <c r="B193">
        <v>157</v>
      </c>
      <c r="C193">
        <v>102</v>
      </c>
      <c r="D193">
        <v>15688</v>
      </c>
      <c r="E193">
        <v>388</v>
      </c>
      <c r="F193" t="str">
        <f>+VLOOKUP(D193,Jugadores!A:B,2,FALSE)</f>
        <v>Dennis H. Burt</v>
      </c>
      <c r="G193" t="str">
        <f>+VLOOKUP(E193,Jugadores!A:B,2,FALSE)</f>
        <v>James S. Bobbitt</v>
      </c>
      <c r="H193">
        <f>+INDEX(Jugadores!$A$2:$H$346,MATCH(Partidos!D193,Jugadores!$A$2:$A$346,0),7)</f>
        <v>9</v>
      </c>
      <c r="I193">
        <f>+INDEX(Jugadores!$A$2:$H$346,MATCH(Partidos!E193,Jugadores!$A$2:$A$346,0),7)</f>
        <v>49</v>
      </c>
      <c r="J193" t="str">
        <f>VLOOKUP(INDEX(Jugadores!$A$2:$H$346,MATCH(Partidos!D193,Jugadores!$A$2:$A$346,0),8),Condados!A:B,2,FALSE)</f>
        <v>Lancaster</v>
      </c>
      <c r="K193" t="str">
        <f>VLOOKUP(INDEX(Jugadores!$A$2:$H$346,MATCH(Partidos!E193,Jugadores!$A$2:$A$346,0),8),Condados!A:B,2,FALSE)</f>
        <v>Clarion</v>
      </c>
      <c r="L193">
        <v>87</v>
      </c>
    </row>
    <row r="194" spans="1:12" x14ac:dyDescent="0.25">
      <c r="A194" t="s">
        <v>14</v>
      </c>
      <c r="B194">
        <v>158</v>
      </c>
      <c r="C194">
        <v>206</v>
      </c>
      <c r="D194">
        <v>34631</v>
      </c>
      <c r="E194">
        <v>15448</v>
      </c>
      <c r="F194" t="str">
        <f>+VLOOKUP(D194,Jugadores!A:B,2,FALSE)</f>
        <v>Anthony A. McDermott</v>
      </c>
      <c r="G194" t="str">
        <f>+VLOOKUP(E194,Jugadores!A:B,2,FALSE)</f>
        <v>Rocco T. Hayden</v>
      </c>
      <c r="H194">
        <f>+INDEX(Jugadores!$A$2:$H$346,MATCH(Partidos!D194,Jugadores!$A$2:$A$346,0),7)</f>
        <v>48</v>
      </c>
      <c r="I194">
        <f>+INDEX(Jugadores!$A$2:$H$346,MATCH(Partidos!E194,Jugadores!$A$2:$A$346,0),7)</f>
        <v>22</v>
      </c>
      <c r="J194" t="str">
        <f>VLOOKUP(INDEX(Jugadores!$A$2:$H$346,MATCH(Partidos!D194,Jugadores!$A$2:$A$346,0),8),Condados!A:B,2,FALSE)</f>
        <v>Potter</v>
      </c>
      <c r="K194" t="str">
        <f>VLOOKUP(INDEX(Jugadores!$A$2:$H$346,MATCH(Partidos!E194,Jugadores!$A$2:$A$346,0),8),Condados!A:B,2,FALSE)</f>
        <v>Tioga</v>
      </c>
      <c r="L194">
        <v>165</v>
      </c>
    </row>
    <row r="195" spans="1:12" x14ac:dyDescent="0.25">
      <c r="A195" t="s">
        <v>14</v>
      </c>
      <c r="B195">
        <v>159</v>
      </c>
      <c r="C195">
        <v>71</v>
      </c>
      <c r="D195">
        <v>49688</v>
      </c>
      <c r="E195">
        <v>37271</v>
      </c>
      <c r="F195" t="str">
        <f>+VLOOKUP(D195,Jugadores!A:B,2,FALSE)</f>
        <v>James J. Herring</v>
      </c>
      <c r="G195" t="str">
        <f>+VLOOKUP(E195,Jugadores!A:B,2,FALSE)</f>
        <v>Ernesto J. Aitken</v>
      </c>
      <c r="H195">
        <f>+INDEX(Jugadores!$A$2:$H$346,MATCH(Partidos!D195,Jugadores!$A$2:$A$346,0),7)</f>
        <v>80</v>
      </c>
      <c r="I195">
        <f>+INDEX(Jugadores!$A$2:$H$346,MATCH(Partidos!E195,Jugadores!$A$2:$A$346,0),7)</f>
        <v>245</v>
      </c>
      <c r="J195" t="str">
        <f>VLOOKUP(INDEX(Jugadores!$A$2:$H$346,MATCH(Partidos!D195,Jugadores!$A$2:$A$346,0),8),Condados!A:B,2,FALSE)</f>
        <v>Pike</v>
      </c>
      <c r="K195" t="str">
        <f>VLOOKUP(INDEX(Jugadores!$A$2:$H$346,MATCH(Partidos!E195,Jugadores!$A$2:$A$346,0),8),Condados!A:B,2,FALSE)</f>
        <v>Snyder</v>
      </c>
      <c r="L195">
        <v>52</v>
      </c>
    </row>
    <row r="196" spans="1:12" x14ac:dyDescent="0.25">
      <c r="A196" t="s">
        <v>14</v>
      </c>
      <c r="B196">
        <v>160</v>
      </c>
      <c r="C196">
        <v>126</v>
      </c>
      <c r="D196">
        <v>46356</v>
      </c>
      <c r="E196">
        <v>18256</v>
      </c>
      <c r="F196" t="str">
        <f>+VLOOKUP(D196,Jugadores!A:B,2,FALSE)</f>
        <v>Robert A. Vath</v>
      </c>
      <c r="G196" t="str">
        <f>+VLOOKUP(E196,Jugadores!A:B,2,FALSE)</f>
        <v>Tony K. Blade</v>
      </c>
      <c r="H196">
        <f>+INDEX(Jugadores!$A$2:$H$346,MATCH(Partidos!D196,Jugadores!$A$2:$A$346,0),7)</f>
        <v>41</v>
      </c>
      <c r="I196">
        <f>+INDEX(Jugadores!$A$2:$H$346,MATCH(Partidos!E196,Jugadores!$A$2:$A$346,0),7)</f>
        <v>148</v>
      </c>
      <c r="J196" t="str">
        <f>VLOOKUP(INDEX(Jugadores!$A$2:$H$346,MATCH(Partidos!D196,Jugadores!$A$2:$A$346,0),8),Condados!A:B,2,FALSE)</f>
        <v>Huntingdon</v>
      </c>
      <c r="K196" t="str">
        <f>VLOOKUP(INDEX(Jugadores!$A$2:$H$346,MATCH(Partidos!E196,Jugadores!$A$2:$A$346,0),8),Condados!A:B,2,FALSE)</f>
        <v>Washington</v>
      </c>
      <c r="L196">
        <v>65</v>
      </c>
    </row>
    <row r="197" spans="1:12" x14ac:dyDescent="0.25">
      <c r="A197" t="s">
        <v>14</v>
      </c>
      <c r="B197">
        <v>161</v>
      </c>
      <c r="C197">
        <v>237</v>
      </c>
      <c r="D197">
        <v>45997</v>
      </c>
      <c r="E197">
        <v>31338</v>
      </c>
      <c r="F197" t="str">
        <f>+VLOOKUP(D197,Jugadores!A:B,2,FALSE)</f>
        <v>Willie C. Thompson</v>
      </c>
      <c r="G197" t="str">
        <f>+VLOOKUP(E197,Jugadores!A:B,2,FALSE)</f>
        <v>Bernard M. Whitacre</v>
      </c>
      <c r="H197">
        <f>+INDEX(Jugadores!$A$2:$H$346,MATCH(Partidos!D197,Jugadores!$A$2:$A$346,0),7)</f>
        <v>17</v>
      </c>
      <c r="I197">
        <f>+INDEX(Jugadores!$A$2:$H$346,MATCH(Partidos!E197,Jugadores!$A$2:$A$346,0),7)</f>
        <v>109</v>
      </c>
      <c r="J197" t="str">
        <f>VLOOKUP(INDEX(Jugadores!$A$2:$H$346,MATCH(Partidos!D197,Jugadores!$A$2:$A$346,0),8),Condados!A:B,2,FALSE)</f>
        <v>Carbon</v>
      </c>
      <c r="K197" t="str">
        <f>VLOOKUP(INDEX(Jugadores!$A$2:$H$346,MATCH(Partidos!E197,Jugadores!$A$2:$A$346,0),8),Condados!A:B,2,FALSE)</f>
        <v>Sullivan</v>
      </c>
      <c r="L197">
        <v>55</v>
      </c>
    </row>
    <row r="198" spans="1:12" x14ac:dyDescent="0.25">
      <c r="A198" t="s">
        <v>14</v>
      </c>
      <c r="B198">
        <v>162</v>
      </c>
      <c r="C198">
        <v>89</v>
      </c>
      <c r="D198">
        <v>8735</v>
      </c>
      <c r="E198">
        <v>39292</v>
      </c>
      <c r="F198" t="str">
        <f>+VLOOKUP(D198,Jugadores!A:B,2,FALSE)</f>
        <v>Ronald J. Pardo</v>
      </c>
      <c r="G198" t="str">
        <f>+VLOOKUP(E198,Jugadores!A:B,2,FALSE)</f>
        <v>Charles C. Prather</v>
      </c>
      <c r="H198">
        <f>+INDEX(Jugadores!$A$2:$H$346,MATCH(Partidos!D198,Jugadores!$A$2:$A$346,0),7)</f>
        <v>46</v>
      </c>
      <c r="I198">
        <f>+INDEX(Jugadores!$A$2:$H$346,MATCH(Partidos!E198,Jugadores!$A$2:$A$346,0),7)</f>
        <v>172</v>
      </c>
      <c r="J198" t="str">
        <f>VLOOKUP(INDEX(Jugadores!$A$2:$H$346,MATCH(Partidos!D198,Jugadores!$A$2:$A$346,0),8),Condados!A:B,2,FALSE)</f>
        <v>Mifflin</v>
      </c>
      <c r="K198" t="str">
        <f>VLOOKUP(INDEX(Jugadores!$A$2:$H$346,MATCH(Partidos!E198,Jugadores!$A$2:$A$346,0),8),Condados!A:B,2,FALSE)</f>
        <v>McKean</v>
      </c>
      <c r="L198">
        <v>56</v>
      </c>
    </row>
    <row r="199" spans="1:12" x14ac:dyDescent="0.25">
      <c r="A199" t="s">
        <v>14</v>
      </c>
      <c r="B199">
        <v>163</v>
      </c>
      <c r="C199">
        <v>235</v>
      </c>
      <c r="D199">
        <v>20473</v>
      </c>
      <c r="E199">
        <v>38385</v>
      </c>
      <c r="F199" t="str">
        <f>+VLOOKUP(D199,Jugadores!A:B,2,FALSE)</f>
        <v>Michael M. Portillo</v>
      </c>
      <c r="G199" t="str">
        <f>+VLOOKUP(E199,Jugadores!A:B,2,FALSE)</f>
        <v>Jason M. Ross</v>
      </c>
      <c r="H199">
        <f>+INDEX(Jugadores!$A$2:$H$346,MATCH(Partidos!D199,Jugadores!$A$2:$A$346,0),7)</f>
        <v>81</v>
      </c>
      <c r="I199">
        <f>+INDEX(Jugadores!$A$2:$H$346,MATCH(Partidos!E199,Jugadores!$A$2:$A$346,0),7)</f>
        <v>25</v>
      </c>
      <c r="J199" t="str">
        <f>VLOOKUP(INDEX(Jugadores!$A$2:$H$346,MATCH(Partidos!D199,Jugadores!$A$2:$A$346,0),8),Condados!A:B,2,FALSE)</f>
        <v>Washington</v>
      </c>
      <c r="K199" t="str">
        <f>VLOOKUP(INDEX(Jugadores!$A$2:$H$346,MATCH(Partidos!E199,Jugadores!$A$2:$A$346,0),8),Condados!A:B,2,FALSE)</f>
        <v>Cameron</v>
      </c>
      <c r="L199">
        <v>81</v>
      </c>
    </row>
    <row r="200" spans="1:12" x14ac:dyDescent="0.25">
      <c r="A200" t="s">
        <v>14</v>
      </c>
      <c r="B200">
        <v>164</v>
      </c>
      <c r="C200">
        <v>157</v>
      </c>
      <c r="D200">
        <v>3227</v>
      </c>
      <c r="E200">
        <v>41033</v>
      </c>
      <c r="F200" t="str">
        <f>+VLOOKUP(D200,Jugadores!A:B,2,FALSE)</f>
        <v>Billie M. Baskin</v>
      </c>
      <c r="G200" t="str">
        <f>+VLOOKUP(E200,Jugadores!A:B,2,FALSE)</f>
        <v>Robert B. Knight</v>
      </c>
      <c r="H200">
        <f>+INDEX(Jugadores!$A$2:$H$346,MATCH(Partidos!D200,Jugadores!$A$2:$A$346,0),7)</f>
        <v>82</v>
      </c>
      <c r="I200">
        <f>+INDEX(Jugadores!$A$2:$H$346,MATCH(Partidos!E200,Jugadores!$A$2:$A$346,0),7)</f>
        <v>70</v>
      </c>
      <c r="J200" t="str">
        <f>VLOOKUP(INDEX(Jugadores!$A$2:$H$346,MATCH(Partidos!D200,Jugadores!$A$2:$A$346,0),8),Condados!A:B,2,FALSE)</f>
        <v>Westmoreland</v>
      </c>
      <c r="K200" t="str">
        <f>VLOOKUP(INDEX(Jugadores!$A$2:$H$346,MATCH(Partidos!E200,Jugadores!$A$2:$A$346,0),8),Condados!A:B,2,FALSE)</f>
        <v>Fulton</v>
      </c>
      <c r="L200">
        <v>92</v>
      </c>
    </row>
    <row r="201" spans="1:12" x14ac:dyDescent="0.25">
      <c r="A201" t="s">
        <v>14</v>
      </c>
      <c r="B201">
        <v>165</v>
      </c>
      <c r="C201">
        <v>111</v>
      </c>
      <c r="D201">
        <v>43424</v>
      </c>
      <c r="E201">
        <v>3628</v>
      </c>
      <c r="F201" t="str">
        <f>+VLOOKUP(D201,Jugadores!A:B,2,FALSE)</f>
        <v>Bertram C. Carson</v>
      </c>
      <c r="G201" t="str">
        <f>+VLOOKUP(E201,Jugadores!A:B,2,FALSE)</f>
        <v>Miguel A. Farris</v>
      </c>
      <c r="H201">
        <f>+INDEX(Jugadores!$A$2:$H$346,MATCH(Partidos!D201,Jugadores!$A$2:$A$346,0),7)</f>
        <v>83</v>
      </c>
      <c r="I201">
        <f>+INDEX(Jugadores!$A$2:$H$346,MATCH(Partidos!E201,Jugadores!$A$2:$A$346,0),7)</f>
        <v>246</v>
      </c>
      <c r="J201" t="str">
        <f>VLOOKUP(INDEX(Jugadores!$A$2:$H$346,MATCH(Partidos!D201,Jugadores!$A$2:$A$346,0),8),Condados!A:B,2,FALSE)</f>
        <v>Blair</v>
      </c>
      <c r="K201" t="str">
        <f>VLOOKUP(INDEX(Jugadores!$A$2:$H$346,MATCH(Partidos!E201,Jugadores!$A$2:$A$346,0),8),Condados!A:B,2,FALSE)</f>
        <v>Chester</v>
      </c>
      <c r="L201">
        <v>92</v>
      </c>
    </row>
    <row r="202" spans="1:12" x14ac:dyDescent="0.25">
      <c r="A202" t="s">
        <v>14</v>
      </c>
      <c r="B202">
        <v>166</v>
      </c>
      <c r="C202">
        <v>110</v>
      </c>
      <c r="D202">
        <v>10505</v>
      </c>
      <c r="E202">
        <v>40806</v>
      </c>
      <c r="F202" t="str">
        <f>+VLOOKUP(D202,Jugadores!A:B,2,FALSE)</f>
        <v>Mark K. Roque</v>
      </c>
      <c r="G202" t="str">
        <f>+VLOOKUP(E202,Jugadores!A:B,2,FALSE)</f>
        <v>Robert L. Garcia</v>
      </c>
      <c r="H202">
        <f>+INDEX(Jugadores!$A$2:$H$346,MATCH(Partidos!D202,Jugadores!$A$2:$A$346,0),7)</f>
        <v>69</v>
      </c>
      <c r="I202">
        <f>+INDEX(Jugadores!$A$2:$H$346,MATCH(Partidos!E202,Jugadores!$A$2:$A$346,0),7)</f>
        <v>247</v>
      </c>
      <c r="J202" t="str">
        <f>VLOOKUP(INDEX(Jugadores!$A$2:$H$346,MATCH(Partidos!D202,Jugadores!$A$2:$A$346,0),8),Condados!A:B,2,FALSE)</f>
        <v>Dauphin</v>
      </c>
      <c r="K202" t="str">
        <f>VLOOKUP(INDEX(Jugadores!$A$2:$H$346,MATCH(Partidos!E202,Jugadores!$A$2:$A$346,0),8),Condados!A:B,2,FALSE)</f>
        <v>Franklin</v>
      </c>
      <c r="L202">
        <v>118</v>
      </c>
    </row>
    <row r="203" spans="1:12" x14ac:dyDescent="0.25">
      <c r="A203" t="s">
        <v>14</v>
      </c>
      <c r="B203">
        <v>167</v>
      </c>
      <c r="C203">
        <v>122</v>
      </c>
      <c r="D203">
        <v>6720</v>
      </c>
      <c r="E203">
        <v>35022</v>
      </c>
      <c r="F203" t="str">
        <f>+VLOOKUP(D203,Jugadores!A:B,2,FALSE)</f>
        <v>John A. Williams</v>
      </c>
      <c r="G203" t="str">
        <f>+VLOOKUP(E203,Jugadores!A:B,2,FALSE)</f>
        <v>Edgar P. Lowery</v>
      </c>
      <c r="H203">
        <f>+INDEX(Jugadores!$A$2:$H$346,MATCH(Partidos!D203,Jugadores!$A$2:$A$346,0),7)</f>
        <v>84</v>
      </c>
      <c r="I203">
        <f>+INDEX(Jugadores!$A$2:$H$346,MATCH(Partidos!E203,Jugadores!$A$2:$A$346,0),7)</f>
        <v>119</v>
      </c>
      <c r="J203" t="str">
        <f>VLOOKUP(INDEX(Jugadores!$A$2:$H$346,MATCH(Partidos!D203,Jugadores!$A$2:$A$346,0),8),Condados!A:B,2,FALSE)</f>
        <v>Lycoming</v>
      </c>
      <c r="K203" t="str">
        <f>VLOOKUP(INDEX(Jugadores!$A$2:$H$346,MATCH(Partidos!E203,Jugadores!$A$2:$A$346,0),8),Condados!A:B,2,FALSE)</f>
        <v>Potter</v>
      </c>
      <c r="L203">
        <v>78</v>
      </c>
    </row>
    <row r="204" spans="1:12" x14ac:dyDescent="0.25">
      <c r="A204" t="s">
        <v>14</v>
      </c>
      <c r="B204">
        <v>168</v>
      </c>
      <c r="C204">
        <v>115</v>
      </c>
      <c r="D204">
        <v>929</v>
      </c>
      <c r="E204">
        <v>41198</v>
      </c>
      <c r="F204" t="str">
        <f>+VLOOKUP(D204,Jugadores!A:B,2,FALSE)</f>
        <v>Phillip S. Kucera</v>
      </c>
      <c r="G204" t="str">
        <f>+VLOOKUP(E204,Jugadores!A:B,2,FALSE)</f>
        <v>Mike L. Ginn</v>
      </c>
      <c r="H204">
        <f>+INDEX(Jugadores!$A$2:$H$346,MATCH(Partidos!D204,Jugadores!$A$2:$A$346,0),7)</f>
        <v>60</v>
      </c>
      <c r="I204">
        <f>+INDEX(Jugadores!$A$2:$H$346,MATCH(Partidos!E204,Jugadores!$A$2:$A$346,0),7)</f>
        <v>27</v>
      </c>
      <c r="J204" t="str">
        <f>VLOOKUP(INDEX(Jugadores!$A$2:$H$346,MATCH(Partidos!D204,Jugadores!$A$2:$A$346,0),8),Condados!A:B,2,FALSE)</f>
        <v>Montgomery</v>
      </c>
      <c r="K204" t="str">
        <f>VLOOKUP(INDEX(Jugadores!$A$2:$H$346,MATCH(Partidos!E204,Jugadores!$A$2:$A$346,0),8),Condados!A:B,2,FALSE)</f>
        <v>Allegheny</v>
      </c>
      <c r="L204">
        <v>82</v>
      </c>
    </row>
    <row r="205" spans="1:12" x14ac:dyDescent="0.25">
      <c r="A205" t="s">
        <v>14</v>
      </c>
      <c r="B205">
        <v>169</v>
      </c>
      <c r="C205">
        <v>117</v>
      </c>
      <c r="D205">
        <v>46494</v>
      </c>
      <c r="E205">
        <v>28669</v>
      </c>
      <c r="F205" t="str">
        <f>+VLOOKUP(D205,Jugadores!A:B,2,FALSE)</f>
        <v>Ronald V. Wright</v>
      </c>
      <c r="G205" t="str">
        <f>+VLOOKUP(E205,Jugadores!A:B,2,FALSE)</f>
        <v>Russell J. Wallace</v>
      </c>
      <c r="H205">
        <f>+INDEX(Jugadores!$A$2:$H$346,MATCH(Partidos!D205,Jugadores!$A$2:$A$346,0),7)</f>
        <v>34</v>
      </c>
      <c r="I205">
        <f>+INDEX(Jugadores!$A$2:$H$346,MATCH(Partidos!E205,Jugadores!$A$2:$A$346,0),7)</f>
        <v>248</v>
      </c>
      <c r="J205" t="str">
        <f>VLOOKUP(INDEX(Jugadores!$A$2:$H$346,MATCH(Partidos!D205,Jugadores!$A$2:$A$346,0),8),Condados!A:B,2,FALSE)</f>
        <v>Luzerne</v>
      </c>
      <c r="K205" t="str">
        <f>VLOOKUP(INDEX(Jugadores!$A$2:$H$346,MATCH(Partidos!E205,Jugadores!$A$2:$A$346,0),8),Condados!A:B,2,FALSE)</f>
        <v>Elk</v>
      </c>
      <c r="L205">
        <v>91</v>
      </c>
    </row>
    <row r="206" spans="1:12" x14ac:dyDescent="0.25">
      <c r="A206" t="s">
        <v>14</v>
      </c>
      <c r="B206">
        <v>170</v>
      </c>
      <c r="C206">
        <v>207</v>
      </c>
      <c r="D206">
        <v>40477</v>
      </c>
      <c r="E206">
        <v>30392</v>
      </c>
      <c r="F206" t="str">
        <f>+VLOOKUP(D206,Jugadores!A:B,2,FALSE)</f>
        <v>Carlos H. Jimenez</v>
      </c>
      <c r="G206" t="str">
        <f>+VLOOKUP(E206,Jugadores!A:B,2,FALSE)</f>
        <v>Norman R. Kramer</v>
      </c>
      <c r="H206">
        <f>+INDEX(Jugadores!$A$2:$H$346,MATCH(Partidos!D206,Jugadores!$A$2:$A$346,0),7)</f>
        <v>85</v>
      </c>
      <c r="I206">
        <f>+INDEX(Jugadores!$A$2:$H$346,MATCH(Partidos!E206,Jugadores!$A$2:$A$346,0),7)</f>
        <v>217</v>
      </c>
      <c r="J206" t="str">
        <f>VLOOKUP(INDEX(Jugadores!$A$2:$H$346,MATCH(Partidos!D206,Jugadores!$A$2:$A$346,0),8),Condados!A:B,2,FALSE)</f>
        <v>Erie</v>
      </c>
      <c r="K206" t="str">
        <f>VLOOKUP(INDEX(Jugadores!$A$2:$H$346,MATCH(Partidos!E206,Jugadores!$A$2:$A$346,0),8),Condados!A:B,2,FALSE)</f>
        <v>Mifflin</v>
      </c>
      <c r="L206">
        <v>93</v>
      </c>
    </row>
    <row r="207" spans="1:12" x14ac:dyDescent="0.25">
      <c r="A207" t="s">
        <v>14</v>
      </c>
      <c r="B207">
        <v>171</v>
      </c>
      <c r="C207">
        <v>140</v>
      </c>
      <c r="D207">
        <v>17656</v>
      </c>
      <c r="E207">
        <v>44152</v>
      </c>
      <c r="F207" t="str">
        <f>+VLOOKUP(D207,Jugadores!A:B,2,FALSE)</f>
        <v>James V. Fudge</v>
      </c>
      <c r="G207" t="str">
        <f>+VLOOKUP(E207,Jugadores!A:B,2,FALSE)</f>
        <v>William V. Phillips</v>
      </c>
      <c r="H207">
        <f>+INDEX(Jugadores!$A$2:$H$346,MATCH(Partidos!D207,Jugadores!$A$2:$A$346,0),7)</f>
        <v>86</v>
      </c>
      <c r="I207">
        <f>+INDEX(Jugadores!$A$2:$H$346,MATCH(Partidos!E207,Jugadores!$A$2:$A$346,0),7)</f>
        <v>50</v>
      </c>
      <c r="J207" t="str">
        <f>VLOOKUP(INDEX(Jugadores!$A$2:$H$346,MATCH(Partidos!D207,Jugadores!$A$2:$A$346,0),8),Condados!A:B,2,FALSE)</f>
        <v>Bedford</v>
      </c>
      <c r="K207" t="str">
        <f>VLOOKUP(INDEX(Jugadores!$A$2:$H$346,MATCH(Partidos!E207,Jugadores!$A$2:$A$346,0),8),Condados!A:B,2,FALSE)</f>
        <v>Chester</v>
      </c>
      <c r="L207">
        <v>119</v>
      </c>
    </row>
    <row r="208" spans="1:12" x14ac:dyDescent="0.25">
      <c r="A208" t="s">
        <v>14</v>
      </c>
      <c r="B208">
        <v>172</v>
      </c>
      <c r="C208">
        <v>231</v>
      </c>
      <c r="D208">
        <v>20217</v>
      </c>
      <c r="E208">
        <v>24013</v>
      </c>
      <c r="F208" t="str">
        <f>+VLOOKUP(D208,Jugadores!A:B,2,FALSE)</f>
        <v>Dennis A. Maness</v>
      </c>
      <c r="G208" t="str">
        <f>+VLOOKUP(E208,Jugadores!A:B,2,FALSE)</f>
        <v>Jason M. Greer</v>
      </c>
      <c r="H208">
        <f>+INDEX(Jugadores!$A$2:$H$346,MATCH(Partidos!D208,Jugadores!$A$2:$A$346,0),7)</f>
        <v>23</v>
      </c>
      <c r="I208">
        <f>+INDEX(Jugadores!$A$2:$H$346,MATCH(Partidos!E208,Jugadores!$A$2:$A$346,0),7)</f>
        <v>122</v>
      </c>
      <c r="J208" t="str">
        <f>VLOOKUP(INDEX(Jugadores!$A$2:$H$346,MATCH(Partidos!D208,Jugadores!$A$2:$A$346,0),8),Condados!A:B,2,FALSE)</f>
        <v>Westmoreland</v>
      </c>
      <c r="K208" t="str">
        <f>VLOOKUP(INDEX(Jugadores!$A$2:$H$346,MATCH(Partidos!E208,Jugadores!$A$2:$A$346,0),8),Condados!A:B,2,FALSE)</f>
        <v>Northampton</v>
      </c>
      <c r="L208">
        <v>131</v>
      </c>
    </row>
    <row r="209" spans="1:12" x14ac:dyDescent="0.25">
      <c r="A209" t="s">
        <v>14</v>
      </c>
      <c r="B209">
        <v>173</v>
      </c>
      <c r="C209">
        <v>201</v>
      </c>
      <c r="D209">
        <v>38126</v>
      </c>
      <c r="E209">
        <v>962</v>
      </c>
      <c r="F209" t="str">
        <f>+VLOOKUP(D209,Jugadores!A:B,2,FALSE)</f>
        <v>David P. Thomas</v>
      </c>
      <c r="G209" t="str">
        <f>+VLOOKUP(E209,Jugadores!A:B,2,FALSE)</f>
        <v>Andrew M. Shanklin</v>
      </c>
      <c r="H209">
        <f>+INDEX(Jugadores!$A$2:$H$346,MATCH(Partidos!D209,Jugadores!$A$2:$A$346,0),7)</f>
        <v>47</v>
      </c>
      <c r="I209">
        <f>+INDEX(Jugadores!$A$2:$H$346,MATCH(Partidos!E209,Jugadores!$A$2:$A$346,0),7)</f>
        <v>37</v>
      </c>
      <c r="J209" t="str">
        <f>VLOOKUP(INDEX(Jugadores!$A$2:$H$346,MATCH(Partidos!D209,Jugadores!$A$2:$A$346,0),8),Condados!A:B,2,FALSE)</f>
        <v>Monroe</v>
      </c>
      <c r="K209" t="str">
        <f>VLOOKUP(INDEX(Jugadores!$A$2:$H$346,MATCH(Partidos!E209,Jugadores!$A$2:$A$346,0),8),Condados!A:B,2,FALSE)</f>
        <v>Snyder</v>
      </c>
      <c r="L209">
        <v>84</v>
      </c>
    </row>
    <row r="210" spans="1:12" x14ac:dyDescent="0.25">
      <c r="A210" t="s">
        <v>14</v>
      </c>
      <c r="B210">
        <v>174</v>
      </c>
      <c r="C210">
        <v>135</v>
      </c>
      <c r="D210">
        <v>46171</v>
      </c>
      <c r="E210">
        <v>27359</v>
      </c>
      <c r="F210" t="str">
        <f>+VLOOKUP(D210,Jugadores!A:B,2,FALSE)</f>
        <v>William C. Cohen</v>
      </c>
      <c r="G210" t="str">
        <f>+VLOOKUP(E210,Jugadores!A:B,2,FALSE)</f>
        <v>Royce N. Ramos</v>
      </c>
      <c r="H210">
        <f>+INDEX(Jugadores!$A$2:$H$346,MATCH(Partidos!D210,Jugadores!$A$2:$A$346,0),7)</f>
        <v>87</v>
      </c>
      <c r="I210">
        <f>+INDEX(Jugadores!$A$2:$H$346,MATCH(Partidos!E210,Jugadores!$A$2:$A$346,0),7)</f>
        <v>249</v>
      </c>
      <c r="J210" t="str">
        <f>VLOOKUP(INDEX(Jugadores!$A$2:$H$346,MATCH(Partidos!D210,Jugadores!$A$2:$A$346,0),8),Condados!A:B,2,FALSE)</f>
        <v>Jefferson</v>
      </c>
      <c r="K210" t="str">
        <f>VLOOKUP(INDEX(Jugadores!$A$2:$H$346,MATCH(Partidos!E210,Jugadores!$A$2:$A$346,0),8),Condados!A:B,2,FALSE)</f>
        <v>Bradford</v>
      </c>
      <c r="L210">
        <v>103</v>
      </c>
    </row>
    <row r="211" spans="1:12" x14ac:dyDescent="0.25">
      <c r="A211" t="s">
        <v>14</v>
      </c>
      <c r="B211">
        <v>175</v>
      </c>
      <c r="C211">
        <v>151</v>
      </c>
      <c r="D211">
        <v>10145</v>
      </c>
      <c r="E211">
        <v>7560</v>
      </c>
      <c r="F211" t="str">
        <f>+VLOOKUP(D211,Jugadores!A:B,2,FALSE)</f>
        <v>Reinaldo L. Stines</v>
      </c>
      <c r="G211" t="str">
        <f>+VLOOKUP(E211,Jugadores!A:B,2,FALSE)</f>
        <v>Kevin C. Seymour</v>
      </c>
      <c r="H211">
        <f>+INDEX(Jugadores!$A$2:$H$346,MATCH(Partidos!D211,Jugadores!$A$2:$A$346,0),7)</f>
        <v>55</v>
      </c>
      <c r="I211">
        <f>+INDEX(Jugadores!$A$2:$H$346,MATCH(Partidos!E211,Jugadores!$A$2:$A$346,0),7)</f>
        <v>240</v>
      </c>
      <c r="J211" t="str">
        <f>VLOOKUP(INDEX(Jugadores!$A$2:$H$346,MATCH(Partidos!D211,Jugadores!$A$2:$A$346,0),8),Condados!A:B,2,FALSE)</f>
        <v>Northumberland</v>
      </c>
      <c r="K211" t="str">
        <f>VLOOKUP(INDEX(Jugadores!$A$2:$H$346,MATCH(Partidos!E211,Jugadores!$A$2:$A$346,0),8),Condados!A:B,2,FALSE)</f>
        <v>Northumberland</v>
      </c>
      <c r="L211">
        <v>116</v>
      </c>
    </row>
    <row r="212" spans="1:12" x14ac:dyDescent="0.25">
      <c r="A212" t="s">
        <v>14</v>
      </c>
      <c r="B212">
        <v>176</v>
      </c>
      <c r="C212">
        <v>157</v>
      </c>
      <c r="D212">
        <v>36159</v>
      </c>
      <c r="E212">
        <v>7711</v>
      </c>
      <c r="F212" t="str">
        <f>+VLOOKUP(D212,Jugadores!A:B,2,FALSE)</f>
        <v>Victor S. Casteel</v>
      </c>
      <c r="G212" t="str">
        <f>+VLOOKUP(E212,Jugadores!A:B,2,FALSE)</f>
        <v>Eldon E. Ramirez</v>
      </c>
      <c r="H212">
        <f>+INDEX(Jugadores!$A$2:$H$346,MATCH(Partidos!D212,Jugadores!$A$2:$A$346,0),7)</f>
        <v>21</v>
      </c>
      <c r="I212">
        <f>+INDEX(Jugadores!$A$2:$H$346,MATCH(Partidos!E212,Jugadores!$A$2:$A$346,0),7)</f>
        <v>97</v>
      </c>
      <c r="J212" t="str">
        <f>VLOOKUP(INDEX(Jugadores!$A$2:$H$346,MATCH(Partidos!D212,Jugadores!$A$2:$A$346,0),8),Condados!A:B,2,FALSE)</f>
        <v>Delaware</v>
      </c>
      <c r="K212" t="str">
        <f>VLOOKUP(INDEX(Jugadores!$A$2:$H$346,MATCH(Partidos!E212,Jugadores!$A$2:$A$346,0),8),Condados!A:B,2,FALSE)</f>
        <v>Elk</v>
      </c>
      <c r="L212">
        <v>148</v>
      </c>
    </row>
    <row r="213" spans="1:12" x14ac:dyDescent="0.25">
      <c r="A213" t="s">
        <v>14</v>
      </c>
      <c r="B213">
        <v>177</v>
      </c>
      <c r="C213">
        <v>184</v>
      </c>
      <c r="D213">
        <v>21858</v>
      </c>
      <c r="E213">
        <v>32108</v>
      </c>
      <c r="F213" t="str">
        <f>+VLOOKUP(D213,Jugadores!A:B,2,FALSE)</f>
        <v>Eddie A. Caison</v>
      </c>
      <c r="G213" t="str">
        <f>+VLOOKUP(E213,Jugadores!A:B,2,FALSE)</f>
        <v>Steve L. Messner</v>
      </c>
      <c r="H213">
        <f>+INDEX(Jugadores!$A$2:$H$346,MATCH(Partidos!D213,Jugadores!$A$2:$A$346,0),7)</f>
        <v>31</v>
      </c>
      <c r="I213">
        <f>+INDEX(Jugadores!$A$2:$H$346,MATCH(Partidos!E213,Jugadores!$A$2:$A$346,0),7)</f>
        <v>30</v>
      </c>
      <c r="J213" t="str">
        <f>VLOOKUP(INDEX(Jugadores!$A$2:$H$346,MATCH(Partidos!D213,Jugadores!$A$2:$A$346,0),8),Condados!A:B,2,FALSE)</f>
        <v>Centre</v>
      </c>
      <c r="K213" t="str">
        <f>VLOOKUP(INDEX(Jugadores!$A$2:$H$346,MATCH(Partidos!E213,Jugadores!$A$2:$A$346,0),8),Condados!A:B,2,FALSE)</f>
        <v>Warren</v>
      </c>
      <c r="L213">
        <v>57</v>
      </c>
    </row>
    <row r="214" spans="1:12" x14ac:dyDescent="0.25">
      <c r="A214" t="s">
        <v>14</v>
      </c>
      <c r="B214">
        <v>178</v>
      </c>
      <c r="C214">
        <v>219</v>
      </c>
      <c r="D214">
        <v>48908</v>
      </c>
      <c r="E214">
        <v>15447</v>
      </c>
      <c r="F214" t="str">
        <f>+VLOOKUP(D214,Jugadores!A:B,2,FALSE)</f>
        <v>Ronald M. Kennedy</v>
      </c>
      <c r="G214" t="str">
        <f>+VLOOKUP(E214,Jugadores!A:B,2,FALSE)</f>
        <v>Avery M. Morgan</v>
      </c>
      <c r="H214">
        <f>+INDEX(Jugadores!$A$2:$H$346,MATCH(Partidos!D214,Jugadores!$A$2:$A$346,0),7)</f>
        <v>40</v>
      </c>
      <c r="I214">
        <f>+INDEX(Jugadores!$A$2:$H$346,MATCH(Partidos!E214,Jugadores!$A$2:$A$346,0),7)</f>
        <v>62</v>
      </c>
      <c r="J214" t="str">
        <f>VLOOKUP(INDEX(Jugadores!$A$2:$H$346,MATCH(Partidos!D214,Jugadores!$A$2:$A$346,0),8),Condados!A:B,2,FALSE)</f>
        <v>Juniata</v>
      </c>
      <c r="K214" t="str">
        <f>VLOOKUP(INDEX(Jugadores!$A$2:$H$346,MATCH(Partidos!E214,Jugadores!$A$2:$A$346,0),8),Condados!A:B,2,FALSE)</f>
        <v>Susquehanna</v>
      </c>
      <c r="L214">
        <v>60</v>
      </c>
    </row>
    <row r="215" spans="1:12" x14ac:dyDescent="0.25">
      <c r="A215" t="s">
        <v>14</v>
      </c>
      <c r="B215">
        <v>179</v>
      </c>
      <c r="C215">
        <v>250</v>
      </c>
      <c r="D215">
        <v>1939</v>
      </c>
      <c r="E215">
        <v>9989</v>
      </c>
      <c r="F215" t="str">
        <f>+VLOOKUP(D215,Jugadores!A:B,2,FALSE)</f>
        <v>John E. McElwain</v>
      </c>
      <c r="G215" t="str">
        <f>+VLOOKUP(E215,Jugadores!A:B,2,FALSE)</f>
        <v>Kelly S. Meadow</v>
      </c>
      <c r="H215">
        <f>+INDEX(Jugadores!$A$2:$H$346,MATCH(Partidos!D215,Jugadores!$A$2:$A$346,0),7)</f>
        <v>51</v>
      </c>
      <c r="I215">
        <f>+INDEX(Jugadores!$A$2:$H$346,MATCH(Partidos!E215,Jugadores!$A$2:$A$346,0),7)</f>
        <v>250</v>
      </c>
      <c r="J215" t="str">
        <f>VLOOKUP(INDEX(Jugadores!$A$2:$H$346,MATCH(Partidos!D215,Jugadores!$A$2:$A$346,0),8),Condados!A:B,2,FALSE)</f>
        <v>Pike</v>
      </c>
      <c r="K215" t="str">
        <f>VLOOKUP(INDEX(Jugadores!$A$2:$H$346,MATCH(Partidos!E215,Jugadores!$A$2:$A$346,0),8),Condados!A:B,2,FALSE)</f>
        <v>Allegheny</v>
      </c>
      <c r="L215">
        <v>66</v>
      </c>
    </row>
    <row r="216" spans="1:12" x14ac:dyDescent="0.25">
      <c r="A216" t="s">
        <v>14</v>
      </c>
      <c r="B216">
        <v>180</v>
      </c>
      <c r="C216">
        <v>88</v>
      </c>
      <c r="D216">
        <v>38395</v>
      </c>
      <c r="E216">
        <v>29207</v>
      </c>
      <c r="F216" t="str">
        <f>+VLOOKUP(D216,Jugadores!A:B,2,FALSE)</f>
        <v>Johnny A. Feeley</v>
      </c>
      <c r="G216" t="str">
        <f>+VLOOKUP(E216,Jugadores!A:B,2,FALSE)</f>
        <v>Lindsey R. Sherry</v>
      </c>
      <c r="H216">
        <f>+INDEX(Jugadores!$A$2:$H$346,MATCH(Partidos!D216,Jugadores!$A$2:$A$346,0),7)</f>
        <v>88</v>
      </c>
      <c r="I216">
        <f>+INDEX(Jugadores!$A$2:$H$346,MATCH(Partidos!E216,Jugadores!$A$2:$A$346,0),7)</f>
        <v>123</v>
      </c>
      <c r="J216" t="str">
        <f>VLOOKUP(INDEX(Jugadores!$A$2:$H$346,MATCH(Partidos!D216,Jugadores!$A$2:$A$346,0),8),Condados!A:B,2,FALSE)</f>
        <v>Wayne</v>
      </c>
      <c r="K216" t="str">
        <f>VLOOKUP(INDEX(Jugadores!$A$2:$H$346,MATCH(Partidos!E216,Jugadores!$A$2:$A$346,0),8),Condados!A:B,2,FALSE)</f>
        <v>Luzerne</v>
      </c>
      <c r="L216">
        <v>88</v>
      </c>
    </row>
    <row r="217" spans="1:12" x14ac:dyDescent="0.25">
      <c r="A217" t="s">
        <v>14</v>
      </c>
      <c r="B217">
        <v>181</v>
      </c>
      <c r="C217">
        <v>105</v>
      </c>
      <c r="D217">
        <v>16745</v>
      </c>
      <c r="E217">
        <v>37806</v>
      </c>
      <c r="F217" t="str">
        <f>+VLOOKUP(D217,Jugadores!A:B,2,FALSE)</f>
        <v>John A. Palmer</v>
      </c>
      <c r="G217" t="str">
        <f>+VLOOKUP(E217,Jugadores!A:B,2,FALSE)</f>
        <v>Timothy R. Karnes</v>
      </c>
      <c r="H217">
        <f>+INDEX(Jugadores!$A$2:$H$346,MATCH(Partidos!D217,Jugadores!$A$2:$A$346,0),7)</f>
        <v>35</v>
      </c>
      <c r="I217">
        <f>+INDEX(Jugadores!$A$2:$H$346,MATCH(Partidos!E217,Jugadores!$A$2:$A$346,0),7)</f>
        <v>114</v>
      </c>
      <c r="J217" t="str">
        <f>VLOOKUP(INDEX(Jugadores!$A$2:$H$346,MATCH(Partidos!D217,Jugadores!$A$2:$A$346,0),8),Condados!A:B,2,FALSE)</f>
        <v>Jefferson</v>
      </c>
      <c r="K217" t="str">
        <f>VLOOKUP(INDEX(Jugadores!$A$2:$H$346,MATCH(Partidos!E217,Jugadores!$A$2:$A$346,0),8),Condados!A:B,2,FALSE)</f>
        <v>Crawford</v>
      </c>
      <c r="L217">
        <v>244</v>
      </c>
    </row>
    <row r="218" spans="1:12" x14ac:dyDescent="0.25">
      <c r="A218" t="s">
        <v>14</v>
      </c>
      <c r="B218">
        <v>182</v>
      </c>
      <c r="C218">
        <v>125</v>
      </c>
      <c r="D218">
        <v>38585</v>
      </c>
      <c r="E218">
        <v>27430</v>
      </c>
      <c r="F218" t="str">
        <f>+VLOOKUP(D218,Jugadores!A:B,2,FALSE)</f>
        <v>Jonathan C. Brookins</v>
      </c>
      <c r="G218" t="str">
        <f>+VLOOKUP(E218,Jugadores!A:B,2,FALSE)</f>
        <v>Brad S. Torres</v>
      </c>
      <c r="H218">
        <f>+INDEX(Jugadores!$A$2:$H$346,MATCH(Partidos!D218,Jugadores!$A$2:$A$346,0),7)</f>
        <v>89</v>
      </c>
      <c r="I218">
        <f>+INDEX(Jugadores!$A$2:$H$346,MATCH(Partidos!E218,Jugadores!$A$2:$A$346,0),7)</f>
        <v>98</v>
      </c>
      <c r="J218" t="str">
        <f>VLOOKUP(INDEX(Jugadores!$A$2:$H$346,MATCH(Partidos!D218,Jugadores!$A$2:$A$346,0),8),Condados!A:B,2,FALSE)</f>
        <v>Northumberland</v>
      </c>
      <c r="K218" t="str">
        <f>VLOOKUP(INDEX(Jugadores!$A$2:$H$346,MATCH(Partidos!E218,Jugadores!$A$2:$A$346,0),8),Condados!A:B,2,FALSE)</f>
        <v>Bradford</v>
      </c>
      <c r="L218">
        <v>72</v>
      </c>
    </row>
    <row r="219" spans="1:12" x14ac:dyDescent="0.25">
      <c r="A219" t="s">
        <v>14</v>
      </c>
      <c r="B219">
        <v>183</v>
      </c>
      <c r="C219">
        <v>119</v>
      </c>
      <c r="D219">
        <v>16817</v>
      </c>
      <c r="E219">
        <v>11736</v>
      </c>
      <c r="F219" t="str">
        <f>+VLOOKUP(D219,Jugadores!A:B,2,FALSE)</f>
        <v>Charles B. Bernstein</v>
      </c>
      <c r="G219" t="str">
        <f>+VLOOKUP(E219,Jugadores!A:B,2,FALSE)</f>
        <v>Rodney D. Payne</v>
      </c>
      <c r="H219">
        <f>+INDEX(Jugadores!$A$2:$H$346,MATCH(Partidos!D219,Jugadores!$A$2:$A$346,0),7)</f>
        <v>90</v>
      </c>
      <c r="I219">
        <f>+INDEX(Jugadores!$A$2:$H$346,MATCH(Partidos!E219,Jugadores!$A$2:$A$346,0),7)</f>
        <v>24</v>
      </c>
      <c r="J219" t="str">
        <f>VLOOKUP(INDEX(Jugadores!$A$2:$H$346,MATCH(Partidos!D219,Jugadores!$A$2:$A$346,0),8),Condados!A:B,2,FALSE)</f>
        <v>Clinton</v>
      </c>
      <c r="K219" t="str">
        <f>VLOOKUP(INDEX(Jugadores!$A$2:$H$346,MATCH(Partidos!E219,Jugadores!$A$2:$A$346,0),8),Condados!A:B,2,FALSE)</f>
        <v>Sullivan</v>
      </c>
      <c r="L219">
        <v>72</v>
      </c>
    </row>
    <row r="220" spans="1:12" x14ac:dyDescent="0.25">
      <c r="A220" t="s">
        <v>14</v>
      </c>
      <c r="B220">
        <v>184</v>
      </c>
      <c r="C220">
        <v>92</v>
      </c>
      <c r="D220">
        <v>48987</v>
      </c>
      <c r="E220">
        <v>6495</v>
      </c>
      <c r="F220" t="str">
        <f>+VLOOKUP(D220,Jugadores!A:B,2,FALSE)</f>
        <v>Patrick P. Taylor</v>
      </c>
      <c r="G220" t="str">
        <f>+VLOOKUP(E220,Jugadores!A:B,2,FALSE)</f>
        <v>Michael M. Flores</v>
      </c>
      <c r="H220">
        <f>+INDEX(Jugadores!$A$2:$H$346,MATCH(Partidos!D220,Jugadores!$A$2:$A$346,0),7)</f>
        <v>91</v>
      </c>
      <c r="I220">
        <f>+INDEX(Jugadores!$A$2:$H$346,MATCH(Partidos!E220,Jugadores!$A$2:$A$346,0),7)</f>
        <v>161</v>
      </c>
      <c r="J220" t="str">
        <f>VLOOKUP(INDEX(Jugadores!$A$2:$H$346,MATCH(Partidos!D220,Jugadores!$A$2:$A$346,0),8),Condados!A:B,2,FALSE)</f>
        <v>Columbia</v>
      </c>
      <c r="K220" t="str">
        <f>VLOOKUP(INDEX(Jugadores!$A$2:$H$346,MATCH(Partidos!E220,Jugadores!$A$2:$A$346,0),8),Condados!A:B,2,FALSE)</f>
        <v>Snyder</v>
      </c>
      <c r="L220">
        <v>88</v>
      </c>
    </row>
    <row r="221" spans="1:12" x14ac:dyDescent="0.25">
      <c r="A221" t="s">
        <v>14</v>
      </c>
      <c r="B221">
        <v>185</v>
      </c>
      <c r="C221">
        <v>206</v>
      </c>
      <c r="D221">
        <v>28128</v>
      </c>
      <c r="E221">
        <v>3864</v>
      </c>
      <c r="F221" t="str">
        <f>+VLOOKUP(D221,Jugadores!A:B,2,FALSE)</f>
        <v>James M. Manuel</v>
      </c>
      <c r="G221" t="str">
        <f>+VLOOKUP(E221,Jugadores!A:B,2,FALSE)</f>
        <v>Ruben K. Garland</v>
      </c>
      <c r="H221">
        <f>+INDEX(Jugadores!$A$2:$H$346,MATCH(Partidos!D221,Jugadores!$A$2:$A$346,0),7)</f>
        <v>10</v>
      </c>
      <c r="I221">
        <f>+INDEX(Jugadores!$A$2:$H$346,MATCH(Partidos!E221,Jugadores!$A$2:$A$346,0),7)</f>
        <v>116</v>
      </c>
      <c r="J221" t="str">
        <f>VLOOKUP(INDEX(Jugadores!$A$2:$H$346,MATCH(Partidos!D221,Jugadores!$A$2:$A$346,0),8),Condados!A:B,2,FALSE)</f>
        <v>Washington</v>
      </c>
      <c r="K221" t="str">
        <f>VLOOKUP(INDEX(Jugadores!$A$2:$H$346,MATCH(Partidos!E221,Jugadores!$A$2:$A$346,0),8),Condados!A:B,2,FALSE)</f>
        <v>Armstrong</v>
      </c>
      <c r="L221">
        <v>95</v>
      </c>
    </row>
    <row r="222" spans="1:12" x14ac:dyDescent="0.25">
      <c r="A222" t="s">
        <v>14</v>
      </c>
      <c r="B222">
        <v>186</v>
      </c>
      <c r="C222">
        <v>116</v>
      </c>
      <c r="D222">
        <v>4013</v>
      </c>
      <c r="E222">
        <v>15937</v>
      </c>
      <c r="F222" t="str">
        <f>+VLOOKUP(D222,Jugadores!A:B,2,FALSE)</f>
        <v>Homer C. Funderburk</v>
      </c>
      <c r="G222" t="str">
        <f>+VLOOKUP(E222,Jugadores!A:B,2,FALSE)</f>
        <v>Philip S. Rome</v>
      </c>
      <c r="H222">
        <f>+INDEX(Jugadores!$A$2:$H$346,MATCH(Partidos!D222,Jugadores!$A$2:$A$346,0),7)</f>
        <v>28</v>
      </c>
      <c r="I222">
        <f>+INDEX(Jugadores!$A$2:$H$346,MATCH(Partidos!E222,Jugadores!$A$2:$A$346,0),7)</f>
        <v>42</v>
      </c>
      <c r="J222" t="str">
        <f>VLOOKUP(INDEX(Jugadores!$A$2:$H$346,MATCH(Partidos!D222,Jugadores!$A$2:$A$346,0),8),Condados!A:B,2,FALSE)</f>
        <v>Wayne</v>
      </c>
      <c r="K222" t="str">
        <f>VLOOKUP(INDEX(Jugadores!$A$2:$H$346,MATCH(Partidos!E222,Jugadores!$A$2:$A$346,0),8),Condados!A:B,2,FALSE)</f>
        <v>Beaver</v>
      </c>
      <c r="L222">
        <v>109</v>
      </c>
    </row>
    <row r="223" spans="1:12" x14ac:dyDescent="0.25">
      <c r="A223" t="s">
        <v>14</v>
      </c>
      <c r="B223">
        <v>187</v>
      </c>
      <c r="C223">
        <v>111</v>
      </c>
      <c r="D223">
        <v>35111</v>
      </c>
      <c r="E223">
        <v>27430</v>
      </c>
      <c r="F223" t="str">
        <f>+VLOOKUP(D223,Jugadores!A:B,2,FALSE)</f>
        <v>Arthur T. Stevens</v>
      </c>
      <c r="G223" t="str">
        <f>+VLOOKUP(E223,Jugadores!A:B,2,FALSE)</f>
        <v>Brad S. Torres</v>
      </c>
      <c r="H223">
        <f>+INDEX(Jugadores!$A$2:$H$346,MATCH(Partidos!D223,Jugadores!$A$2:$A$346,0),7)</f>
        <v>92</v>
      </c>
      <c r="I223">
        <f>+INDEX(Jugadores!$A$2:$H$346,MATCH(Partidos!E223,Jugadores!$A$2:$A$346,0),7)</f>
        <v>98</v>
      </c>
      <c r="J223" t="str">
        <f>VLOOKUP(INDEX(Jugadores!$A$2:$H$346,MATCH(Partidos!D223,Jugadores!$A$2:$A$346,0),8),Condados!A:B,2,FALSE)</f>
        <v>Beaver</v>
      </c>
      <c r="K223" t="str">
        <f>VLOOKUP(INDEX(Jugadores!$A$2:$H$346,MATCH(Partidos!E223,Jugadores!$A$2:$A$346,0),8),Condados!A:B,2,FALSE)</f>
        <v>Bradford</v>
      </c>
      <c r="L223">
        <v>123</v>
      </c>
    </row>
    <row r="224" spans="1:12" x14ac:dyDescent="0.25">
      <c r="A224" t="s">
        <v>14</v>
      </c>
      <c r="B224">
        <v>188</v>
      </c>
      <c r="C224">
        <v>136</v>
      </c>
      <c r="D224">
        <v>26820</v>
      </c>
      <c r="E224">
        <v>34648</v>
      </c>
      <c r="F224" t="str">
        <f>+VLOOKUP(D224,Jugadores!A:B,2,FALSE)</f>
        <v>Brent C. Gauthier</v>
      </c>
      <c r="G224" t="str">
        <f>+VLOOKUP(E224,Jugadores!A:B,2,FALSE)</f>
        <v>Jack E. Clark</v>
      </c>
      <c r="H224">
        <f>+INDEX(Jugadores!$A$2:$H$346,MATCH(Partidos!D224,Jugadores!$A$2:$A$346,0),7)</f>
        <v>2</v>
      </c>
      <c r="I224">
        <f>+INDEX(Jugadores!$A$2:$H$346,MATCH(Partidos!E224,Jugadores!$A$2:$A$346,0),7)</f>
        <v>64</v>
      </c>
      <c r="J224" t="str">
        <f>VLOOKUP(INDEX(Jugadores!$A$2:$H$346,MATCH(Partidos!D224,Jugadores!$A$2:$A$346,0),8),Condados!A:B,2,FALSE)</f>
        <v>Elk</v>
      </c>
      <c r="K224" t="str">
        <f>VLOOKUP(INDEX(Jugadores!$A$2:$H$346,MATCH(Partidos!E224,Jugadores!$A$2:$A$346,0),8),Condados!A:B,2,FALSE)</f>
        <v>Schuylkill</v>
      </c>
      <c r="L224">
        <v>35</v>
      </c>
    </row>
    <row r="225" spans="1:12" x14ac:dyDescent="0.25">
      <c r="A225" t="s">
        <v>14</v>
      </c>
      <c r="B225">
        <v>189</v>
      </c>
      <c r="C225">
        <v>114</v>
      </c>
      <c r="D225">
        <v>25105</v>
      </c>
      <c r="E225">
        <v>48848</v>
      </c>
      <c r="F225" t="str">
        <f>+VLOOKUP(D225,Jugadores!A:B,2,FALSE)</f>
        <v>Donald M. West</v>
      </c>
      <c r="G225" t="str">
        <f>+VLOOKUP(E225,Jugadores!A:B,2,FALSE)</f>
        <v>Genaro D. Sampson</v>
      </c>
      <c r="H225">
        <f>+INDEX(Jugadores!$A$2:$H$346,MATCH(Partidos!D225,Jugadores!$A$2:$A$346,0),7)</f>
        <v>33</v>
      </c>
      <c r="I225">
        <f>+INDEX(Jugadores!$A$2:$H$346,MATCH(Partidos!E225,Jugadores!$A$2:$A$346,0),7)</f>
        <v>14</v>
      </c>
      <c r="J225" t="str">
        <f>VLOOKUP(INDEX(Jugadores!$A$2:$H$346,MATCH(Partidos!D225,Jugadores!$A$2:$A$346,0),8),Condados!A:B,2,FALSE)</f>
        <v>Northampton</v>
      </c>
      <c r="K225" t="str">
        <f>VLOOKUP(INDEX(Jugadores!$A$2:$H$346,MATCH(Partidos!E225,Jugadores!$A$2:$A$346,0),8),Condados!A:B,2,FALSE)</f>
        <v>Philadelphia</v>
      </c>
      <c r="L225">
        <v>42</v>
      </c>
    </row>
    <row r="226" spans="1:12" x14ac:dyDescent="0.25">
      <c r="A226" t="s">
        <v>14</v>
      </c>
      <c r="B226">
        <v>190</v>
      </c>
      <c r="C226">
        <v>181</v>
      </c>
      <c r="D226">
        <v>4496</v>
      </c>
      <c r="E226">
        <v>12929</v>
      </c>
      <c r="F226" t="str">
        <f>+VLOOKUP(D226,Jugadores!A:B,2,FALSE)</f>
        <v>Carlos L. Grier</v>
      </c>
      <c r="G226" t="str">
        <f>+VLOOKUP(E226,Jugadores!A:B,2,FALSE)</f>
        <v>James S. Evans</v>
      </c>
      <c r="H226">
        <f>+INDEX(Jugadores!$A$2:$H$346,MATCH(Partidos!D226,Jugadores!$A$2:$A$346,0),7)</f>
        <v>93</v>
      </c>
      <c r="I226">
        <f>+INDEX(Jugadores!$A$2:$H$346,MATCH(Partidos!E226,Jugadores!$A$2:$A$346,0),7)</f>
        <v>103</v>
      </c>
      <c r="J226" t="str">
        <f>VLOOKUP(INDEX(Jugadores!$A$2:$H$346,MATCH(Partidos!D226,Jugadores!$A$2:$A$346,0),8),Condados!A:B,2,FALSE)</f>
        <v>Cameron</v>
      </c>
      <c r="K226" t="str">
        <f>VLOOKUP(INDEX(Jugadores!$A$2:$H$346,MATCH(Partidos!E226,Jugadores!$A$2:$A$346,0),8),Condados!A:B,2,FALSE)</f>
        <v>Lebanon</v>
      </c>
      <c r="L226">
        <v>47</v>
      </c>
    </row>
    <row r="227" spans="1:12" x14ac:dyDescent="0.25">
      <c r="A227" t="s">
        <v>14</v>
      </c>
      <c r="B227">
        <v>191</v>
      </c>
      <c r="C227">
        <v>253</v>
      </c>
      <c r="D227">
        <v>33171</v>
      </c>
      <c r="E227">
        <v>20616</v>
      </c>
      <c r="F227" t="str">
        <f>+VLOOKUP(D227,Jugadores!A:B,2,FALSE)</f>
        <v>William Z. Brown</v>
      </c>
      <c r="G227" t="str">
        <f>+VLOOKUP(E227,Jugadores!A:B,2,FALSE)</f>
        <v>Paul L. Leyva</v>
      </c>
      <c r="H227">
        <f>+INDEX(Jugadores!$A$2:$H$346,MATCH(Partidos!D227,Jugadores!$A$2:$A$346,0),7)</f>
        <v>94</v>
      </c>
      <c r="I227">
        <f>+INDEX(Jugadores!$A$2:$H$346,MATCH(Partidos!E227,Jugadores!$A$2:$A$346,0),7)</f>
        <v>54</v>
      </c>
      <c r="J227" t="str">
        <f>VLOOKUP(INDEX(Jugadores!$A$2:$H$346,MATCH(Partidos!D227,Jugadores!$A$2:$A$346,0),8),Condados!A:B,2,FALSE)</f>
        <v>Snyder</v>
      </c>
      <c r="K227" t="str">
        <f>VLOOKUP(INDEX(Jugadores!$A$2:$H$346,MATCH(Partidos!E227,Jugadores!$A$2:$A$346,0),8),Condados!A:B,2,FALSE)</f>
        <v>Clearfield</v>
      </c>
      <c r="L227">
        <v>56</v>
      </c>
    </row>
    <row r="228" spans="1:12" x14ac:dyDescent="0.25">
      <c r="A228" t="s">
        <v>14</v>
      </c>
      <c r="B228">
        <v>192</v>
      </c>
      <c r="C228">
        <v>178</v>
      </c>
      <c r="D228">
        <v>30486</v>
      </c>
      <c r="E228">
        <v>47445</v>
      </c>
      <c r="F228" t="str">
        <f>+VLOOKUP(D228,Jugadores!A:B,2,FALSE)</f>
        <v>Glenn W. Cunningham</v>
      </c>
      <c r="G228" t="str">
        <f>+VLOOKUP(E228,Jugadores!A:B,2,FALSE)</f>
        <v>Douglas B. Washington</v>
      </c>
      <c r="H228">
        <f>+INDEX(Jugadores!$A$2:$H$346,MATCH(Partidos!D228,Jugadores!$A$2:$A$346,0),7)</f>
        <v>3</v>
      </c>
      <c r="I228">
        <f>+INDEX(Jugadores!$A$2:$H$346,MATCH(Partidos!E228,Jugadores!$A$2:$A$346,0),7)</f>
        <v>65</v>
      </c>
      <c r="J228" t="str">
        <f>VLOOKUP(INDEX(Jugadores!$A$2:$H$346,MATCH(Partidos!D228,Jugadores!$A$2:$A$346,0),8),Condados!A:B,2,FALSE)</f>
        <v>Lawrence</v>
      </c>
      <c r="K228" t="str">
        <f>VLOOKUP(INDEX(Jugadores!$A$2:$H$346,MATCH(Partidos!E228,Jugadores!$A$2:$A$346,0),8),Condados!A:B,2,FALSE)</f>
        <v>Montour</v>
      </c>
      <c r="L228">
        <v>102</v>
      </c>
    </row>
    <row r="229" spans="1:12" x14ac:dyDescent="0.25">
      <c r="A229" t="s">
        <v>14</v>
      </c>
      <c r="B229">
        <v>193</v>
      </c>
      <c r="C229">
        <v>200</v>
      </c>
      <c r="D229">
        <v>13729</v>
      </c>
      <c r="E229">
        <v>11585</v>
      </c>
      <c r="F229" t="str">
        <f>+VLOOKUP(D229,Jugadores!A:B,2,FALSE)</f>
        <v>Christian G. Chang</v>
      </c>
      <c r="G229" t="str">
        <f>+VLOOKUP(E229,Jugadores!A:B,2,FALSE)</f>
        <v>Steven S. Davis</v>
      </c>
      <c r="H229">
        <f>+INDEX(Jugadores!$A$2:$H$346,MATCH(Partidos!D229,Jugadores!$A$2:$A$346,0),7)</f>
        <v>7</v>
      </c>
      <c r="I229">
        <f>+INDEX(Jugadores!$A$2:$H$346,MATCH(Partidos!E229,Jugadores!$A$2:$A$346,0),7)</f>
        <v>131</v>
      </c>
      <c r="J229" t="str">
        <f>VLOOKUP(INDEX(Jugadores!$A$2:$H$346,MATCH(Partidos!D229,Jugadores!$A$2:$A$346,0),8),Condados!A:B,2,FALSE)</f>
        <v>Indiana</v>
      </c>
      <c r="K229" t="str">
        <f>VLOOKUP(INDEX(Jugadores!$A$2:$H$346,MATCH(Partidos!E229,Jugadores!$A$2:$A$346,0),8),Condados!A:B,2,FALSE)</f>
        <v>Wyoming</v>
      </c>
      <c r="L229">
        <v>102</v>
      </c>
    </row>
    <row r="230" spans="1:12" x14ac:dyDescent="0.25">
      <c r="A230" t="s">
        <v>14</v>
      </c>
      <c r="B230">
        <v>194</v>
      </c>
      <c r="C230">
        <v>158</v>
      </c>
      <c r="D230">
        <v>7630</v>
      </c>
      <c r="E230">
        <v>44365</v>
      </c>
      <c r="F230" t="str">
        <f>+VLOOKUP(D230,Jugadores!A:B,2,FALSE)</f>
        <v>Charlie M. Downey</v>
      </c>
      <c r="G230" t="str">
        <f>+VLOOKUP(E230,Jugadores!A:B,2,FALSE)</f>
        <v>Robert L. Hughes</v>
      </c>
      <c r="H230">
        <f>+INDEX(Jugadores!$A$2:$H$346,MATCH(Partidos!D230,Jugadores!$A$2:$A$346,0),7)</f>
        <v>15</v>
      </c>
      <c r="I230">
        <f>+INDEX(Jugadores!$A$2:$H$346,MATCH(Partidos!E230,Jugadores!$A$2:$A$346,0),7)</f>
        <v>53</v>
      </c>
      <c r="J230" t="str">
        <f>VLOOKUP(INDEX(Jugadores!$A$2:$H$346,MATCH(Partidos!D230,Jugadores!$A$2:$A$346,0),8),Condados!A:B,2,FALSE)</f>
        <v>Berks</v>
      </c>
      <c r="K230" t="str">
        <f>VLOOKUP(INDEX(Jugadores!$A$2:$H$346,MATCH(Partidos!E230,Jugadores!$A$2:$A$346,0),8),Condados!A:B,2,FALSE)</f>
        <v>Erie</v>
      </c>
      <c r="L230">
        <v>59</v>
      </c>
    </row>
    <row r="231" spans="1:12" x14ac:dyDescent="0.25">
      <c r="A231" t="s">
        <v>14</v>
      </c>
      <c r="B231">
        <v>195</v>
      </c>
      <c r="C231">
        <v>134</v>
      </c>
      <c r="D231">
        <v>12649</v>
      </c>
      <c r="E231">
        <v>43260</v>
      </c>
      <c r="F231" t="str">
        <f>+VLOOKUP(D231,Jugadores!A:B,2,FALSE)</f>
        <v>Ronald F. Lawson</v>
      </c>
      <c r="G231" t="str">
        <f>+VLOOKUP(E231,Jugadores!A:B,2,FALSE)</f>
        <v>David C. Owen</v>
      </c>
      <c r="H231">
        <f>+INDEX(Jugadores!$A$2:$H$346,MATCH(Partidos!D231,Jugadores!$A$2:$A$346,0),7)</f>
        <v>95</v>
      </c>
      <c r="I231">
        <f>+INDEX(Jugadores!$A$2:$H$346,MATCH(Partidos!E231,Jugadores!$A$2:$A$346,0),7)</f>
        <v>112</v>
      </c>
      <c r="J231" t="str">
        <f>VLOOKUP(INDEX(Jugadores!$A$2:$H$346,MATCH(Partidos!D231,Jugadores!$A$2:$A$346,0),8),Condados!A:B,2,FALSE)</f>
        <v>Chester</v>
      </c>
      <c r="K231" t="str">
        <f>VLOOKUP(INDEX(Jugadores!$A$2:$H$346,MATCH(Partidos!E231,Jugadores!$A$2:$A$346,0),8),Condados!A:B,2,FALSE)</f>
        <v>Somerset</v>
      </c>
      <c r="L231">
        <v>70</v>
      </c>
    </row>
    <row r="232" spans="1:12" x14ac:dyDescent="0.25">
      <c r="A232" t="s">
        <v>14</v>
      </c>
      <c r="B232">
        <v>196</v>
      </c>
      <c r="C232">
        <v>136</v>
      </c>
      <c r="D232">
        <v>14970</v>
      </c>
      <c r="E232">
        <v>15164</v>
      </c>
      <c r="F232" t="str">
        <f>+VLOOKUP(D232,Jugadores!A:B,2,FALSE)</f>
        <v>James J. Spears</v>
      </c>
      <c r="G232" t="str">
        <f>+VLOOKUP(E232,Jugadores!A:B,2,FALSE)</f>
        <v>Stephen D. Stoll</v>
      </c>
      <c r="H232">
        <f>+INDEX(Jugadores!$A$2:$H$346,MATCH(Partidos!D232,Jugadores!$A$2:$A$346,0),7)</f>
        <v>1</v>
      </c>
      <c r="I232">
        <f>+INDEX(Jugadores!$A$2:$H$346,MATCH(Partidos!E232,Jugadores!$A$2:$A$346,0),7)</f>
        <v>36</v>
      </c>
      <c r="J232" t="str">
        <f>VLOOKUP(INDEX(Jugadores!$A$2:$H$346,MATCH(Partidos!D232,Jugadores!$A$2:$A$346,0),8),Condados!A:B,2,FALSE)</f>
        <v>Bradford</v>
      </c>
      <c r="K232" t="str">
        <f>VLOOKUP(INDEX(Jugadores!$A$2:$H$346,MATCH(Partidos!E232,Jugadores!$A$2:$A$346,0),8),Condados!A:B,2,FALSE)</f>
        <v>Cumberland</v>
      </c>
      <c r="L232">
        <v>80</v>
      </c>
    </row>
    <row r="233" spans="1:12" x14ac:dyDescent="0.25">
      <c r="A233" t="s">
        <v>14</v>
      </c>
      <c r="B233">
        <v>197</v>
      </c>
      <c r="C233">
        <v>147</v>
      </c>
      <c r="D233">
        <v>45415</v>
      </c>
      <c r="E233">
        <v>4758</v>
      </c>
      <c r="F233" t="str">
        <f>+VLOOKUP(D233,Jugadores!A:B,2,FALSE)</f>
        <v>Bradley T. Peace</v>
      </c>
      <c r="G233" t="str">
        <f>+VLOOKUP(E233,Jugadores!A:B,2,FALSE)</f>
        <v>Eric L. Benavidez</v>
      </c>
      <c r="H233">
        <f>+INDEX(Jugadores!$A$2:$H$346,MATCH(Partidos!D233,Jugadores!$A$2:$A$346,0),7)</f>
        <v>4</v>
      </c>
      <c r="I233">
        <f>+INDEX(Jugadores!$A$2:$H$346,MATCH(Partidos!E233,Jugadores!$A$2:$A$346,0),7)</f>
        <v>72</v>
      </c>
      <c r="J233" t="str">
        <f>VLOOKUP(INDEX(Jugadores!$A$2:$H$346,MATCH(Partidos!D233,Jugadores!$A$2:$A$346,0),8),Condados!A:B,2,FALSE)</f>
        <v>Perry</v>
      </c>
      <c r="K233" t="str">
        <f>VLOOKUP(INDEX(Jugadores!$A$2:$H$346,MATCH(Partidos!E233,Jugadores!$A$2:$A$346,0),8),Condados!A:B,2,FALSE)</f>
        <v>Schuylkill</v>
      </c>
      <c r="L233">
        <v>85</v>
      </c>
    </row>
    <row r="234" spans="1:12" x14ac:dyDescent="0.25">
      <c r="A234" t="s">
        <v>14</v>
      </c>
      <c r="B234">
        <v>198</v>
      </c>
      <c r="C234">
        <v>128</v>
      </c>
      <c r="D234">
        <v>29457</v>
      </c>
      <c r="E234">
        <v>43158</v>
      </c>
      <c r="F234" t="str">
        <f>+VLOOKUP(D234,Jugadores!A:B,2,FALSE)</f>
        <v>Juan M. Drake</v>
      </c>
      <c r="G234" t="str">
        <f>+VLOOKUP(E234,Jugadores!A:B,2,FALSE)</f>
        <v>Joshua E. Sullivan</v>
      </c>
      <c r="H234">
        <f>+INDEX(Jugadores!$A$2:$H$346,MATCH(Partidos!D234,Jugadores!$A$2:$A$346,0),7)</f>
        <v>57</v>
      </c>
      <c r="I234">
        <f>+INDEX(Jugadores!$A$2:$H$346,MATCH(Partidos!E234,Jugadores!$A$2:$A$346,0),7)</f>
        <v>73</v>
      </c>
      <c r="J234" t="str">
        <f>VLOOKUP(INDEX(Jugadores!$A$2:$H$346,MATCH(Partidos!D234,Jugadores!$A$2:$A$346,0),8),Condados!A:B,2,FALSE)</f>
        <v>Lycoming</v>
      </c>
      <c r="K234" t="str">
        <f>VLOOKUP(INDEX(Jugadores!$A$2:$H$346,MATCH(Partidos!E234,Jugadores!$A$2:$A$346,0),8),Condados!A:B,2,FALSE)</f>
        <v>Berks</v>
      </c>
      <c r="L234">
        <v>96</v>
      </c>
    </row>
    <row r="235" spans="1:12" x14ac:dyDescent="0.25">
      <c r="A235" t="s">
        <v>14</v>
      </c>
      <c r="B235">
        <v>199</v>
      </c>
      <c r="C235">
        <v>179</v>
      </c>
      <c r="D235">
        <v>25202</v>
      </c>
      <c r="E235">
        <v>47815</v>
      </c>
      <c r="F235" t="str">
        <f>+VLOOKUP(D235,Jugadores!A:B,2,FALSE)</f>
        <v>Ruben A. Burr</v>
      </c>
      <c r="G235" t="str">
        <f>+VLOOKUP(E235,Jugadores!A:B,2,FALSE)</f>
        <v>Walter F. Carter</v>
      </c>
      <c r="H235">
        <f>+INDEX(Jugadores!$A$2:$H$346,MATCH(Partidos!D235,Jugadores!$A$2:$A$346,0),7)</f>
        <v>8</v>
      </c>
      <c r="I235">
        <f>+INDEX(Jugadores!$A$2:$H$346,MATCH(Partidos!E235,Jugadores!$A$2:$A$346,0),7)</f>
        <v>12</v>
      </c>
      <c r="J235" t="str">
        <f>VLOOKUP(INDEX(Jugadores!$A$2:$H$346,MATCH(Partidos!D235,Jugadores!$A$2:$A$346,0),8),Condados!A:B,2,FALSE)</f>
        <v>Fayette</v>
      </c>
      <c r="K235" t="str">
        <f>VLOOKUP(INDEX(Jugadores!$A$2:$H$346,MATCH(Partidos!E235,Jugadores!$A$2:$A$346,0),8),Condados!A:B,2,FALSE)</f>
        <v>Franklin</v>
      </c>
      <c r="L235">
        <v>110</v>
      </c>
    </row>
    <row r="236" spans="1:12" x14ac:dyDescent="0.25">
      <c r="A236" t="s">
        <v>14</v>
      </c>
      <c r="B236">
        <v>200</v>
      </c>
      <c r="C236">
        <v>251</v>
      </c>
      <c r="D236">
        <v>49008</v>
      </c>
      <c r="E236">
        <v>36116</v>
      </c>
      <c r="F236" t="str">
        <f>+VLOOKUP(D236,Jugadores!A:B,2,FALSE)</f>
        <v>Anthony A. Rodriguez</v>
      </c>
      <c r="G236" t="str">
        <f>+VLOOKUP(E236,Jugadores!A:B,2,FALSE)</f>
        <v>Horace F. Howell</v>
      </c>
      <c r="H236">
        <f>+INDEX(Jugadores!$A$2:$H$346,MATCH(Partidos!D236,Jugadores!$A$2:$A$346,0),7)</f>
        <v>6</v>
      </c>
      <c r="I236">
        <f>+INDEX(Jugadores!$A$2:$H$346,MATCH(Partidos!E236,Jugadores!$A$2:$A$346,0),7)</f>
        <v>66</v>
      </c>
      <c r="J236" t="str">
        <f>VLOOKUP(INDEX(Jugadores!$A$2:$H$346,MATCH(Partidos!D236,Jugadores!$A$2:$A$346,0),8),Condados!A:B,2,FALSE)</f>
        <v>Forest</v>
      </c>
      <c r="K236" t="str">
        <f>VLOOKUP(INDEX(Jugadores!$A$2:$H$346,MATCH(Partidos!E236,Jugadores!$A$2:$A$346,0),8),Condados!A:B,2,FALSE)</f>
        <v>Lebanon</v>
      </c>
      <c r="L236">
        <v>164</v>
      </c>
    </row>
    <row r="237" spans="1:12" x14ac:dyDescent="0.25">
      <c r="A237" t="s">
        <v>14</v>
      </c>
      <c r="B237">
        <v>201</v>
      </c>
      <c r="C237">
        <v>143</v>
      </c>
      <c r="D237">
        <v>1866</v>
      </c>
      <c r="E237">
        <v>47990</v>
      </c>
      <c r="F237" t="str">
        <f>+VLOOKUP(D237,Jugadores!A:B,2,FALSE)</f>
        <v>Milton M. Warren</v>
      </c>
      <c r="G237" t="str">
        <f>+VLOOKUP(E237,Jugadores!A:B,2,FALSE)</f>
        <v>Elwood E. Jarvis</v>
      </c>
      <c r="H237">
        <f>+INDEX(Jugadores!$A$2:$H$346,MATCH(Partidos!D237,Jugadores!$A$2:$A$346,0),7)</f>
        <v>13</v>
      </c>
      <c r="I237">
        <f>+INDEX(Jugadores!$A$2:$H$346,MATCH(Partidos!E237,Jugadores!$A$2:$A$346,0),7)</f>
        <v>74</v>
      </c>
      <c r="J237" t="str">
        <f>VLOOKUP(INDEX(Jugadores!$A$2:$H$346,MATCH(Partidos!D237,Jugadores!$A$2:$A$346,0),8),Condados!A:B,2,FALSE)</f>
        <v>Butler</v>
      </c>
      <c r="K237" t="str">
        <f>VLOOKUP(INDEX(Jugadores!$A$2:$H$346,MATCH(Partidos!E237,Jugadores!$A$2:$A$346,0),8),Condados!A:B,2,FALSE)</f>
        <v>Mercer</v>
      </c>
      <c r="L237">
        <v>189</v>
      </c>
    </row>
    <row r="238" spans="1:12" x14ac:dyDescent="0.25">
      <c r="A238" t="s">
        <v>14</v>
      </c>
      <c r="B238">
        <v>202</v>
      </c>
      <c r="C238">
        <v>129</v>
      </c>
      <c r="D238">
        <v>46698</v>
      </c>
      <c r="E238">
        <v>37462</v>
      </c>
      <c r="F238" t="str">
        <f>+VLOOKUP(D238,Jugadores!A:B,2,FALSE)</f>
        <v>Andy M. Tyler</v>
      </c>
      <c r="G238" t="str">
        <f>+VLOOKUP(E238,Jugadores!A:B,2,FALSE)</f>
        <v>Ronnie C. Sparks</v>
      </c>
      <c r="H238">
        <f>+INDEX(Jugadores!$A$2:$H$346,MATCH(Partidos!D238,Jugadores!$A$2:$A$346,0),7)</f>
        <v>75</v>
      </c>
      <c r="I238">
        <f>+INDEX(Jugadores!$A$2:$H$346,MATCH(Partidos!E238,Jugadores!$A$2:$A$346,0),7)</f>
        <v>45</v>
      </c>
      <c r="J238" t="str">
        <f>VLOOKUP(INDEX(Jugadores!$A$2:$H$346,MATCH(Partidos!D238,Jugadores!$A$2:$A$346,0),8),Condados!A:B,2,FALSE)</f>
        <v>Clarion</v>
      </c>
      <c r="K238" t="str">
        <f>VLOOKUP(INDEX(Jugadores!$A$2:$H$346,MATCH(Partidos!E238,Jugadores!$A$2:$A$346,0),8),Condados!A:B,2,FALSE)</f>
        <v>Fulton</v>
      </c>
      <c r="L238">
        <v>43</v>
      </c>
    </row>
    <row r="239" spans="1:12" x14ac:dyDescent="0.25">
      <c r="A239" t="s">
        <v>14</v>
      </c>
      <c r="B239">
        <v>203</v>
      </c>
      <c r="C239">
        <v>214</v>
      </c>
      <c r="D239">
        <v>18113</v>
      </c>
      <c r="E239">
        <v>27965</v>
      </c>
      <c r="F239" t="str">
        <f>+VLOOKUP(D239,Jugadores!A:B,2,FALSE)</f>
        <v>John M. Link</v>
      </c>
      <c r="G239" t="str">
        <f>+VLOOKUP(E239,Jugadores!A:B,2,FALSE)</f>
        <v>Santiago E. Dvorak</v>
      </c>
      <c r="H239">
        <f>+INDEX(Jugadores!$A$2:$H$346,MATCH(Partidos!D239,Jugadores!$A$2:$A$346,0),7)</f>
        <v>26</v>
      </c>
      <c r="I239">
        <f>+INDEX(Jugadores!$A$2:$H$346,MATCH(Partidos!E239,Jugadores!$A$2:$A$346,0),7)</f>
        <v>11</v>
      </c>
      <c r="J239" t="str">
        <f>VLOOKUP(INDEX(Jugadores!$A$2:$H$346,MATCH(Partidos!D239,Jugadores!$A$2:$A$346,0),8),Condados!A:B,2,FALSE)</f>
        <v>Clinton</v>
      </c>
      <c r="K239" t="str">
        <f>VLOOKUP(INDEX(Jugadores!$A$2:$H$346,MATCH(Partidos!E239,Jugadores!$A$2:$A$346,0),8),Condados!A:B,2,FALSE)</f>
        <v>Venango</v>
      </c>
      <c r="L239">
        <v>63</v>
      </c>
    </row>
    <row r="240" spans="1:12" x14ac:dyDescent="0.25">
      <c r="A240" t="s">
        <v>14</v>
      </c>
      <c r="B240">
        <v>204</v>
      </c>
      <c r="C240">
        <v>208</v>
      </c>
      <c r="D240">
        <v>43571</v>
      </c>
      <c r="E240">
        <v>8656</v>
      </c>
      <c r="F240" t="str">
        <f>+VLOOKUP(D240,Jugadores!A:B,2,FALSE)</f>
        <v>Edward D. Piper</v>
      </c>
      <c r="G240" t="str">
        <f>+VLOOKUP(E240,Jugadores!A:B,2,FALSE)</f>
        <v>Jason D. Burnette</v>
      </c>
      <c r="H240">
        <f>+INDEX(Jugadores!$A$2:$H$346,MATCH(Partidos!D240,Jugadores!$A$2:$A$346,0),7)</f>
        <v>29</v>
      </c>
      <c r="I240">
        <f>+INDEX(Jugadores!$A$2:$H$346,MATCH(Partidos!E240,Jugadores!$A$2:$A$346,0),7)</f>
        <v>58</v>
      </c>
      <c r="J240" t="str">
        <f>VLOOKUP(INDEX(Jugadores!$A$2:$H$346,MATCH(Partidos!D240,Jugadores!$A$2:$A$346,0),8),Condados!A:B,2,FALSE)</f>
        <v>Cambria</v>
      </c>
      <c r="K240" t="str">
        <f>VLOOKUP(INDEX(Jugadores!$A$2:$H$346,MATCH(Partidos!E240,Jugadores!$A$2:$A$346,0),8),Condados!A:B,2,FALSE)</f>
        <v>Wyoming</v>
      </c>
      <c r="L240">
        <v>69</v>
      </c>
    </row>
    <row r="241" spans="1:12" x14ac:dyDescent="0.25">
      <c r="A241" t="s">
        <v>14</v>
      </c>
      <c r="B241">
        <v>205</v>
      </c>
      <c r="C241">
        <v>117</v>
      </c>
      <c r="D241">
        <v>12744</v>
      </c>
      <c r="E241">
        <v>33944</v>
      </c>
      <c r="F241" t="str">
        <f>+VLOOKUP(D241,Jugadores!A:B,2,FALSE)</f>
        <v>James A. Kirk</v>
      </c>
      <c r="G241" t="str">
        <f>+VLOOKUP(E241,Jugadores!A:B,2,FALSE)</f>
        <v>Francis B. Larsen</v>
      </c>
      <c r="H241">
        <f>+INDEX(Jugadores!$A$2:$H$346,MATCH(Partidos!D241,Jugadores!$A$2:$A$346,0),7)</f>
        <v>5</v>
      </c>
      <c r="I241">
        <f>+INDEX(Jugadores!$A$2:$H$346,MATCH(Partidos!E241,Jugadores!$A$2:$A$346,0),7)</f>
        <v>76</v>
      </c>
      <c r="J241" t="str">
        <f>VLOOKUP(INDEX(Jugadores!$A$2:$H$346,MATCH(Partidos!D241,Jugadores!$A$2:$A$346,0),8),Condados!A:B,2,FALSE)</f>
        <v>Lehigh</v>
      </c>
      <c r="K241" t="str">
        <f>VLOOKUP(INDEX(Jugadores!$A$2:$H$346,MATCH(Partidos!E241,Jugadores!$A$2:$A$346,0),8),Condados!A:B,2,FALSE)</f>
        <v>Carbon</v>
      </c>
      <c r="L241">
        <v>71</v>
      </c>
    </row>
    <row r="242" spans="1:12" x14ac:dyDescent="0.25">
      <c r="A242" t="s">
        <v>14</v>
      </c>
      <c r="B242">
        <v>206</v>
      </c>
      <c r="C242">
        <v>116</v>
      </c>
      <c r="D242">
        <v>39822</v>
      </c>
      <c r="E242">
        <v>35447</v>
      </c>
      <c r="F242" t="str">
        <f>+VLOOKUP(D242,Jugadores!A:B,2,FALSE)</f>
        <v>Fred R. Goodman</v>
      </c>
      <c r="G242" t="str">
        <f>+VLOOKUP(E242,Jugadores!A:B,2,FALSE)</f>
        <v>William R. Miles</v>
      </c>
      <c r="H242">
        <f>+INDEX(Jugadores!$A$2:$H$346,MATCH(Partidos!D242,Jugadores!$A$2:$A$346,0),7)</f>
        <v>78</v>
      </c>
      <c r="I242">
        <f>+INDEX(Jugadores!$A$2:$H$346,MATCH(Partidos!E242,Jugadores!$A$2:$A$346,0),7)</f>
        <v>77</v>
      </c>
      <c r="J242" t="str">
        <f>VLOOKUP(INDEX(Jugadores!$A$2:$H$346,MATCH(Partidos!D242,Jugadores!$A$2:$A$346,0),8),Condados!A:B,2,FALSE)</f>
        <v>Warren</v>
      </c>
      <c r="K242" t="str">
        <f>VLOOKUP(INDEX(Jugadores!$A$2:$H$346,MATCH(Partidos!E242,Jugadores!$A$2:$A$346,0),8),Condados!A:B,2,FALSE)</f>
        <v>Lehigh</v>
      </c>
      <c r="L242">
        <v>74</v>
      </c>
    </row>
    <row r="243" spans="1:12" x14ac:dyDescent="0.25">
      <c r="A243" t="s">
        <v>14</v>
      </c>
      <c r="B243">
        <v>207</v>
      </c>
      <c r="C243">
        <v>91</v>
      </c>
      <c r="D243">
        <v>37503</v>
      </c>
      <c r="E243">
        <v>33814</v>
      </c>
      <c r="F243" t="str">
        <f>+VLOOKUP(D243,Jugadores!A:B,2,FALSE)</f>
        <v>Michael S. Sparkman</v>
      </c>
      <c r="G243" t="str">
        <f>+VLOOKUP(E243,Jugadores!A:B,2,FALSE)</f>
        <v>Bobby D. Frias</v>
      </c>
      <c r="H243">
        <f>+INDEX(Jugadores!$A$2:$H$346,MATCH(Partidos!D243,Jugadores!$A$2:$A$346,0),7)</f>
        <v>63</v>
      </c>
      <c r="I243">
        <f>+INDEX(Jugadores!$A$2:$H$346,MATCH(Partidos!E243,Jugadores!$A$2:$A$346,0),7)</f>
        <v>79</v>
      </c>
      <c r="J243" t="str">
        <f>VLOOKUP(INDEX(Jugadores!$A$2:$H$346,MATCH(Partidos!D243,Jugadores!$A$2:$A$346,0),8),Condados!A:B,2,FALSE)</f>
        <v>Bedford</v>
      </c>
      <c r="K243" t="str">
        <f>VLOOKUP(INDEX(Jugadores!$A$2:$H$346,MATCH(Partidos!E243,Jugadores!$A$2:$A$346,0),8),Condados!A:B,2,FALSE)</f>
        <v>Juniata</v>
      </c>
      <c r="L243">
        <v>91</v>
      </c>
    </row>
    <row r="244" spans="1:12" x14ac:dyDescent="0.25">
      <c r="A244" t="s">
        <v>14</v>
      </c>
      <c r="B244">
        <v>208</v>
      </c>
      <c r="C244">
        <v>226</v>
      </c>
      <c r="D244">
        <v>3097</v>
      </c>
      <c r="E244">
        <v>48728</v>
      </c>
      <c r="F244" t="str">
        <f>+VLOOKUP(D244,Jugadores!A:B,2,FALSE)</f>
        <v>Troy M. Johnson</v>
      </c>
      <c r="G244" t="str">
        <f>+VLOOKUP(E244,Jugadores!A:B,2,FALSE)</f>
        <v>Terrance D. Ortiz</v>
      </c>
      <c r="H244">
        <f>+INDEX(Jugadores!$A$2:$H$346,MATCH(Partidos!D244,Jugadores!$A$2:$A$346,0),7)</f>
        <v>43</v>
      </c>
      <c r="I244">
        <f>+INDEX(Jugadores!$A$2:$H$346,MATCH(Partidos!E244,Jugadores!$A$2:$A$346,0),7)</f>
        <v>68</v>
      </c>
      <c r="J244" t="str">
        <f>VLOOKUP(INDEX(Jugadores!$A$2:$H$346,MATCH(Partidos!D244,Jugadores!$A$2:$A$346,0),8),Condados!A:B,2,FALSE)</f>
        <v>Columbia</v>
      </c>
      <c r="K244" t="str">
        <f>VLOOKUP(INDEX(Jugadores!$A$2:$H$346,MATCH(Partidos!E244,Jugadores!$A$2:$A$346,0),8),Condados!A:B,2,FALSE)</f>
        <v>Bucks</v>
      </c>
      <c r="L244">
        <v>95</v>
      </c>
    </row>
    <row r="245" spans="1:12" x14ac:dyDescent="0.25">
      <c r="A245" t="s">
        <v>14</v>
      </c>
      <c r="B245">
        <v>209</v>
      </c>
      <c r="C245">
        <v>177</v>
      </c>
      <c r="D245">
        <v>15688</v>
      </c>
      <c r="E245">
        <v>34631</v>
      </c>
      <c r="F245" t="str">
        <f>+VLOOKUP(D245,Jugadores!A:B,2,FALSE)</f>
        <v>Dennis H. Burt</v>
      </c>
      <c r="G245" t="str">
        <f>+VLOOKUP(E245,Jugadores!A:B,2,FALSE)</f>
        <v>Anthony A. McDermott</v>
      </c>
      <c r="H245">
        <f>+INDEX(Jugadores!$A$2:$H$346,MATCH(Partidos!D245,Jugadores!$A$2:$A$346,0),7)</f>
        <v>9</v>
      </c>
      <c r="I245">
        <f>+INDEX(Jugadores!$A$2:$H$346,MATCH(Partidos!E245,Jugadores!$A$2:$A$346,0),7)</f>
        <v>48</v>
      </c>
      <c r="J245" t="str">
        <f>VLOOKUP(INDEX(Jugadores!$A$2:$H$346,MATCH(Partidos!D245,Jugadores!$A$2:$A$346,0),8),Condados!A:B,2,FALSE)</f>
        <v>Lancaster</v>
      </c>
      <c r="K245" t="str">
        <f>VLOOKUP(INDEX(Jugadores!$A$2:$H$346,MATCH(Partidos!E245,Jugadores!$A$2:$A$346,0),8),Condados!A:B,2,FALSE)</f>
        <v>Potter</v>
      </c>
      <c r="L245">
        <v>100</v>
      </c>
    </row>
    <row r="246" spans="1:12" x14ac:dyDescent="0.25">
      <c r="A246" t="s">
        <v>14</v>
      </c>
      <c r="B246">
        <v>210</v>
      </c>
      <c r="C246">
        <v>104</v>
      </c>
      <c r="D246">
        <v>46356</v>
      </c>
      <c r="E246">
        <v>49688</v>
      </c>
      <c r="F246" t="str">
        <f>+VLOOKUP(D246,Jugadores!A:B,2,FALSE)</f>
        <v>Robert A. Vath</v>
      </c>
      <c r="G246" t="str">
        <f>+VLOOKUP(E246,Jugadores!A:B,2,FALSE)</f>
        <v>James J. Herring</v>
      </c>
      <c r="H246">
        <f>+INDEX(Jugadores!$A$2:$H$346,MATCH(Partidos!D246,Jugadores!$A$2:$A$346,0),7)</f>
        <v>41</v>
      </c>
      <c r="I246">
        <f>+INDEX(Jugadores!$A$2:$H$346,MATCH(Partidos!E246,Jugadores!$A$2:$A$346,0),7)</f>
        <v>80</v>
      </c>
      <c r="J246" t="str">
        <f>VLOOKUP(INDEX(Jugadores!$A$2:$H$346,MATCH(Partidos!D246,Jugadores!$A$2:$A$346,0),8),Condados!A:B,2,FALSE)</f>
        <v>Huntingdon</v>
      </c>
      <c r="K246" t="str">
        <f>VLOOKUP(INDEX(Jugadores!$A$2:$H$346,MATCH(Partidos!E246,Jugadores!$A$2:$A$346,0),8),Condados!A:B,2,FALSE)</f>
        <v>Pike</v>
      </c>
      <c r="L246">
        <v>101</v>
      </c>
    </row>
    <row r="247" spans="1:12" x14ac:dyDescent="0.25">
      <c r="A247" t="s">
        <v>14</v>
      </c>
      <c r="B247">
        <v>211</v>
      </c>
      <c r="C247">
        <v>186</v>
      </c>
      <c r="D247">
        <v>8735</v>
      </c>
      <c r="E247">
        <v>45997</v>
      </c>
      <c r="F247" t="str">
        <f>+VLOOKUP(D247,Jugadores!A:B,2,FALSE)</f>
        <v>Ronald J. Pardo</v>
      </c>
      <c r="G247" t="str">
        <f>+VLOOKUP(E247,Jugadores!A:B,2,FALSE)</f>
        <v>Willie C. Thompson</v>
      </c>
      <c r="H247">
        <f>+INDEX(Jugadores!$A$2:$H$346,MATCH(Partidos!D247,Jugadores!$A$2:$A$346,0),7)</f>
        <v>46</v>
      </c>
      <c r="I247">
        <f>+INDEX(Jugadores!$A$2:$H$346,MATCH(Partidos!E247,Jugadores!$A$2:$A$346,0),7)</f>
        <v>17</v>
      </c>
      <c r="J247" t="str">
        <f>VLOOKUP(INDEX(Jugadores!$A$2:$H$346,MATCH(Partidos!D247,Jugadores!$A$2:$A$346,0),8),Condados!A:B,2,FALSE)</f>
        <v>Mifflin</v>
      </c>
      <c r="K247" t="str">
        <f>VLOOKUP(INDEX(Jugadores!$A$2:$H$346,MATCH(Partidos!E247,Jugadores!$A$2:$A$346,0),8),Condados!A:B,2,FALSE)</f>
        <v>Carbon</v>
      </c>
      <c r="L247">
        <v>244</v>
      </c>
    </row>
    <row r="248" spans="1:12" x14ac:dyDescent="0.25">
      <c r="A248" t="s">
        <v>14</v>
      </c>
      <c r="B248">
        <v>212</v>
      </c>
      <c r="C248">
        <v>137</v>
      </c>
      <c r="D248">
        <v>3227</v>
      </c>
      <c r="E248">
        <v>20473</v>
      </c>
      <c r="F248" t="str">
        <f>+VLOOKUP(D248,Jugadores!A:B,2,FALSE)</f>
        <v>Billie M. Baskin</v>
      </c>
      <c r="G248" t="str">
        <f>+VLOOKUP(E248,Jugadores!A:B,2,FALSE)</f>
        <v>Michael M. Portillo</v>
      </c>
      <c r="H248">
        <f>+INDEX(Jugadores!$A$2:$H$346,MATCH(Partidos!D248,Jugadores!$A$2:$A$346,0),7)</f>
        <v>82</v>
      </c>
      <c r="I248">
        <f>+INDEX(Jugadores!$A$2:$H$346,MATCH(Partidos!E248,Jugadores!$A$2:$A$346,0),7)</f>
        <v>81</v>
      </c>
      <c r="J248" t="str">
        <f>VLOOKUP(INDEX(Jugadores!$A$2:$H$346,MATCH(Partidos!D248,Jugadores!$A$2:$A$346,0),8),Condados!A:B,2,FALSE)</f>
        <v>Westmoreland</v>
      </c>
      <c r="K248" t="str">
        <f>VLOOKUP(INDEX(Jugadores!$A$2:$H$346,MATCH(Partidos!E248,Jugadores!$A$2:$A$346,0),8),Condados!A:B,2,FALSE)</f>
        <v>Washington</v>
      </c>
      <c r="L248">
        <v>92</v>
      </c>
    </row>
    <row r="249" spans="1:12" x14ac:dyDescent="0.25">
      <c r="A249" t="s">
        <v>14</v>
      </c>
      <c r="B249">
        <v>213</v>
      </c>
      <c r="C249">
        <v>205</v>
      </c>
      <c r="D249">
        <v>10505</v>
      </c>
      <c r="E249">
        <v>43424</v>
      </c>
      <c r="F249" t="str">
        <f>+VLOOKUP(D249,Jugadores!A:B,2,FALSE)</f>
        <v>Mark K. Roque</v>
      </c>
      <c r="G249" t="str">
        <f>+VLOOKUP(E249,Jugadores!A:B,2,FALSE)</f>
        <v>Bertram C. Carson</v>
      </c>
      <c r="H249">
        <f>+INDEX(Jugadores!$A$2:$H$346,MATCH(Partidos!D249,Jugadores!$A$2:$A$346,0),7)</f>
        <v>69</v>
      </c>
      <c r="I249">
        <f>+INDEX(Jugadores!$A$2:$H$346,MATCH(Partidos!E249,Jugadores!$A$2:$A$346,0),7)</f>
        <v>83</v>
      </c>
      <c r="J249" t="str">
        <f>VLOOKUP(INDEX(Jugadores!$A$2:$H$346,MATCH(Partidos!D249,Jugadores!$A$2:$A$346,0),8),Condados!A:B,2,FALSE)</f>
        <v>Dauphin</v>
      </c>
      <c r="K249" t="str">
        <f>VLOOKUP(INDEX(Jugadores!$A$2:$H$346,MATCH(Partidos!E249,Jugadores!$A$2:$A$346,0),8),Condados!A:B,2,FALSE)</f>
        <v>Blair</v>
      </c>
      <c r="L249">
        <v>54</v>
      </c>
    </row>
    <row r="250" spans="1:12" x14ac:dyDescent="0.25">
      <c r="A250" t="s">
        <v>14</v>
      </c>
      <c r="B250">
        <v>214</v>
      </c>
      <c r="C250">
        <v>145</v>
      </c>
      <c r="D250">
        <v>929</v>
      </c>
      <c r="E250">
        <v>6720</v>
      </c>
      <c r="F250" t="str">
        <f>+VLOOKUP(D250,Jugadores!A:B,2,FALSE)</f>
        <v>Phillip S. Kucera</v>
      </c>
      <c r="G250" t="str">
        <f>+VLOOKUP(E250,Jugadores!A:B,2,FALSE)</f>
        <v>John A. Williams</v>
      </c>
      <c r="H250">
        <f>+INDEX(Jugadores!$A$2:$H$346,MATCH(Partidos!D250,Jugadores!$A$2:$A$346,0),7)</f>
        <v>60</v>
      </c>
      <c r="I250">
        <f>+INDEX(Jugadores!$A$2:$H$346,MATCH(Partidos!E250,Jugadores!$A$2:$A$346,0),7)</f>
        <v>84</v>
      </c>
      <c r="J250" t="str">
        <f>VLOOKUP(INDEX(Jugadores!$A$2:$H$346,MATCH(Partidos!D250,Jugadores!$A$2:$A$346,0),8),Condados!A:B,2,FALSE)</f>
        <v>Montgomery</v>
      </c>
      <c r="K250" t="str">
        <f>VLOOKUP(INDEX(Jugadores!$A$2:$H$346,MATCH(Partidos!E250,Jugadores!$A$2:$A$346,0),8),Condados!A:B,2,FALSE)</f>
        <v>Lycoming</v>
      </c>
      <c r="L250">
        <v>58</v>
      </c>
    </row>
    <row r="251" spans="1:12" x14ac:dyDescent="0.25">
      <c r="A251" t="s">
        <v>14</v>
      </c>
      <c r="B251">
        <v>215</v>
      </c>
      <c r="C251">
        <v>129</v>
      </c>
      <c r="D251">
        <v>46494</v>
      </c>
      <c r="E251">
        <v>40477</v>
      </c>
      <c r="F251" t="str">
        <f>+VLOOKUP(D251,Jugadores!A:B,2,FALSE)</f>
        <v>Ronald V. Wright</v>
      </c>
      <c r="G251" t="str">
        <f>+VLOOKUP(E251,Jugadores!A:B,2,FALSE)</f>
        <v>Carlos H. Jimenez</v>
      </c>
      <c r="H251">
        <f>+INDEX(Jugadores!$A$2:$H$346,MATCH(Partidos!D251,Jugadores!$A$2:$A$346,0),7)</f>
        <v>34</v>
      </c>
      <c r="I251">
        <f>+INDEX(Jugadores!$A$2:$H$346,MATCH(Partidos!E251,Jugadores!$A$2:$A$346,0),7)</f>
        <v>85</v>
      </c>
      <c r="J251" t="str">
        <f>VLOOKUP(INDEX(Jugadores!$A$2:$H$346,MATCH(Partidos!D251,Jugadores!$A$2:$A$346,0),8),Condados!A:B,2,FALSE)</f>
        <v>Luzerne</v>
      </c>
      <c r="K251" t="str">
        <f>VLOOKUP(INDEX(Jugadores!$A$2:$H$346,MATCH(Partidos!E251,Jugadores!$A$2:$A$346,0),8),Condados!A:B,2,FALSE)</f>
        <v>Erie</v>
      </c>
      <c r="L251">
        <v>91</v>
      </c>
    </row>
    <row r="252" spans="1:12" x14ac:dyDescent="0.25">
      <c r="A252" t="s">
        <v>14</v>
      </c>
      <c r="B252">
        <v>216</v>
      </c>
      <c r="C252">
        <v>228</v>
      </c>
      <c r="D252">
        <v>20217</v>
      </c>
      <c r="E252">
        <v>17656</v>
      </c>
      <c r="F252" t="str">
        <f>+VLOOKUP(D252,Jugadores!A:B,2,FALSE)</f>
        <v>Dennis A. Maness</v>
      </c>
      <c r="G252" t="str">
        <f>+VLOOKUP(E252,Jugadores!A:B,2,FALSE)</f>
        <v>James V. Fudge</v>
      </c>
      <c r="H252">
        <f>+INDEX(Jugadores!$A$2:$H$346,MATCH(Partidos!D252,Jugadores!$A$2:$A$346,0),7)</f>
        <v>23</v>
      </c>
      <c r="I252">
        <f>+INDEX(Jugadores!$A$2:$H$346,MATCH(Partidos!E252,Jugadores!$A$2:$A$346,0),7)</f>
        <v>86</v>
      </c>
      <c r="J252" t="str">
        <f>VLOOKUP(INDEX(Jugadores!$A$2:$H$346,MATCH(Partidos!D252,Jugadores!$A$2:$A$346,0),8),Condados!A:B,2,FALSE)</f>
        <v>Westmoreland</v>
      </c>
      <c r="K252" t="str">
        <f>VLOOKUP(INDEX(Jugadores!$A$2:$H$346,MATCH(Partidos!E252,Jugadores!$A$2:$A$346,0),8),Condados!A:B,2,FALSE)</f>
        <v>Bedford</v>
      </c>
      <c r="L252">
        <v>94</v>
      </c>
    </row>
    <row r="253" spans="1:12" x14ac:dyDescent="0.25">
      <c r="A253" t="s">
        <v>14</v>
      </c>
      <c r="B253">
        <v>217</v>
      </c>
      <c r="C253">
        <v>123</v>
      </c>
      <c r="D253">
        <v>38126</v>
      </c>
      <c r="E253">
        <v>46171</v>
      </c>
      <c r="F253" t="str">
        <f>+VLOOKUP(D253,Jugadores!A:B,2,FALSE)</f>
        <v>David P. Thomas</v>
      </c>
      <c r="G253" t="str">
        <f>+VLOOKUP(E253,Jugadores!A:B,2,FALSE)</f>
        <v>William C. Cohen</v>
      </c>
      <c r="H253">
        <f>+INDEX(Jugadores!$A$2:$H$346,MATCH(Partidos!D253,Jugadores!$A$2:$A$346,0),7)</f>
        <v>47</v>
      </c>
      <c r="I253">
        <f>+INDEX(Jugadores!$A$2:$H$346,MATCH(Partidos!E253,Jugadores!$A$2:$A$346,0),7)</f>
        <v>87</v>
      </c>
      <c r="J253" t="str">
        <f>VLOOKUP(INDEX(Jugadores!$A$2:$H$346,MATCH(Partidos!D253,Jugadores!$A$2:$A$346,0),8),Condados!A:B,2,FALSE)</f>
        <v>Monroe</v>
      </c>
      <c r="K253" t="str">
        <f>VLOOKUP(INDEX(Jugadores!$A$2:$H$346,MATCH(Partidos!E253,Jugadores!$A$2:$A$346,0),8),Condados!A:B,2,FALSE)</f>
        <v>Jefferson</v>
      </c>
      <c r="L253">
        <v>95</v>
      </c>
    </row>
    <row r="254" spans="1:12" x14ac:dyDescent="0.25">
      <c r="A254" t="s">
        <v>14</v>
      </c>
      <c r="B254">
        <v>218</v>
      </c>
      <c r="C254">
        <v>263</v>
      </c>
      <c r="D254">
        <v>10145</v>
      </c>
      <c r="E254">
        <v>36159</v>
      </c>
      <c r="F254" t="str">
        <f>+VLOOKUP(D254,Jugadores!A:B,2,FALSE)</f>
        <v>Reinaldo L. Stines</v>
      </c>
      <c r="G254" t="str">
        <f>+VLOOKUP(E254,Jugadores!A:B,2,FALSE)</f>
        <v>Victor S. Casteel</v>
      </c>
      <c r="H254">
        <f>+INDEX(Jugadores!$A$2:$H$346,MATCH(Partidos!D254,Jugadores!$A$2:$A$346,0),7)</f>
        <v>55</v>
      </c>
      <c r="I254">
        <f>+INDEX(Jugadores!$A$2:$H$346,MATCH(Partidos!E254,Jugadores!$A$2:$A$346,0),7)</f>
        <v>21</v>
      </c>
      <c r="J254" t="str">
        <f>VLOOKUP(INDEX(Jugadores!$A$2:$H$346,MATCH(Partidos!D254,Jugadores!$A$2:$A$346,0),8),Condados!A:B,2,FALSE)</f>
        <v>Northumberland</v>
      </c>
      <c r="K254" t="str">
        <f>VLOOKUP(INDEX(Jugadores!$A$2:$H$346,MATCH(Partidos!E254,Jugadores!$A$2:$A$346,0),8),Condados!A:B,2,FALSE)</f>
        <v>Delaware</v>
      </c>
      <c r="L254">
        <v>106</v>
      </c>
    </row>
    <row r="255" spans="1:12" x14ac:dyDescent="0.25">
      <c r="A255" t="s">
        <v>14</v>
      </c>
      <c r="B255">
        <v>219</v>
      </c>
      <c r="C255">
        <v>151</v>
      </c>
      <c r="D255">
        <v>48908</v>
      </c>
      <c r="E255">
        <v>21858</v>
      </c>
      <c r="F255" t="str">
        <f>+VLOOKUP(D255,Jugadores!A:B,2,FALSE)</f>
        <v>Ronald M. Kennedy</v>
      </c>
      <c r="G255" t="str">
        <f>+VLOOKUP(E255,Jugadores!A:B,2,FALSE)</f>
        <v>Eddie A. Caison</v>
      </c>
      <c r="H255">
        <f>+INDEX(Jugadores!$A$2:$H$346,MATCH(Partidos!D255,Jugadores!$A$2:$A$346,0),7)</f>
        <v>40</v>
      </c>
      <c r="I255">
        <f>+INDEX(Jugadores!$A$2:$H$346,MATCH(Partidos!E255,Jugadores!$A$2:$A$346,0),7)</f>
        <v>31</v>
      </c>
      <c r="J255" t="str">
        <f>VLOOKUP(INDEX(Jugadores!$A$2:$H$346,MATCH(Partidos!D255,Jugadores!$A$2:$A$346,0),8),Condados!A:B,2,FALSE)</f>
        <v>Juniata</v>
      </c>
      <c r="K255" t="str">
        <f>VLOOKUP(INDEX(Jugadores!$A$2:$H$346,MATCH(Partidos!E255,Jugadores!$A$2:$A$346,0),8),Condados!A:B,2,FALSE)</f>
        <v>Centre</v>
      </c>
      <c r="L255">
        <v>66</v>
      </c>
    </row>
    <row r="256" spans="1:12" x14ac:dyDescent="0.25">
      <c r="A256" t="s">
        <v>14</v>
      </c>
      <c r="B256">
        <v>220</v>
      </c>
      <c r="C256">
        <v>92</v>
      </c>
      <c r="D256">
        <v>38395</v>
      </c>
      <c r="E256">
        <v>1939</v>
      </c>
      <c r="F256" t="str">
        <f>+VLOOKUP(D256,Jugadores!A:B,2,FALSE)</f>
        <v>Johnny A. Feeley</v>
      </c>
      <c r="G256" t="str">
        <f>+VLOOKUP(E256,Jugadores!A:B,2,FALSE)</f>
        <v>John E. McElwain</v>
      </c>
      <c r="H256">
        <f>+INDEX(Jugadores!$A$2:$H$346,MATCH(Partidos!D256,Jugadores!$A$2:$A$346,0),7)</f>
        <v>88</v>
      </c>
      <c r="I256">
        <f>+INDEX(Jugadores!$A$2:$H$346,MATCH(Partidos!E256,Jugadores!$A$2:$A$346,0),7)</f>
        <v>51</v>
      </c>
      <c r="J256" t="str">
        <f>VLOOKUP(INDEX(Jugadores!$A$2:$H$346,MATCH(Partidos!D256,Jugadores!$A$2:$A$346,0),8),Condados!A:B,2,FALSE)</f>
        <v>Wayne</v>
      </c>
      <c r="K256" t="str">
        <f>VLOOKUP(INDEX(Jugadores!$A$2:$H$346,MATCH(Partidos!E256,Jugadores!$A$2:$A$346,0),8),Condados!A:B,2,FALSE)</f>
        <v>Pike</v>
      </c>
      <c r="L256">
        <v>72</v>
      </c>
    </row>
    <row r="257" spans="1:12" x14ac:dyDescent="0.25">
      <c r="A257" t="s">
        <v>14</v>
      </c>
      <c r="B257">
        <v>221</v>
      </c>
      <c r="C257">
        <v>5</v>
      </c>
      <c r="D257">
        <v>16745</v>
      </c>
      <c r="E257">
        <v>38585</v>
      </c>
      <c r="F257" t="str">
        <f>+VLOOKUP(D257,Jugadores!A:B,2,FALSE)</f>
        <v>John A. Palmer</v>
      </c>
      <c r="G257" t="str">
        <f>+VLOOKUP(E257,Jugadores!A:B,2,FALSE)</f>
        <v>Jonathan C. Brookins</v>
      </c>
      <c r="H257">
        <f>+INDEX(Jugadores!$A$2:$H$346,MATCH(Partidos!D257,Jugadores!$A$2:$A$346,0),7)</f>
        <v>35</v>
      </c>
      <c r="I257">
        <f>+INDEX(Jugadores!$A$2:$H$346,MATCH(Partidos!E257,Jugadores!$A$2:$A$346,0),7)</f>
        <v>89</v>
      </c>
      <c r="J257" t="str">
        <f>VLOOKUP(INDEX(Jugadores!$A$2:$H$346,MATCH(Partidos!D257,Jugadores!$A$2:$A$346,0),8),Condados!A:B,2,FALSE)</f>
        <v>Jefferson</v>
      </c>
      <c r="K257" t="str">
        <f>VLOOKUP(INDEX(Jugadores!$A$2:$H$346,MATCH(Partidos!E257,Jugadores!$A$2:$A$346,0),8),Condados!A:B,2,FALSE)</f>
        <v>Northumberland</v>
      </c>
      <c r="L257">
        <v>82</v>
      </c>
    </row>
    <row r="258" spans="1:12" x14ac:dyDescent="0.25">
      <c r="A258" t="s">
        <v>14</v>
      </c>
      <c r="B258">
        <v>222</v>
      </c>
      <c r="C258">
        <v>93</v>
      </c>
      <c r="D258">
        <v>48987</v>
      </c>
      <c r="E258">
        <v>16817</v>
      </c>
      <c r="F258" t="str">
        <f>+VLOOKUP(D258,Jugadores!A:B,2,FALSE)</f>
        <v>Patrick P. Taylor</v>
      </c>
      <c r="G258" t="str">
        <f>+VLOOKUP(E258,Jugadores!A:B,2,FALSE)</f>
        <v>Charles B. Bernstein</v>
      </c>
      <c r="H258">
        <f>+INDEX(Jugadores!$A$2:$H$346,MATCH(Partidos!D258,Jugadores!$A$2:$A$346,0),7)</f>
        <v>91</v>
      </c>
      <c r="I258">
        <f>+INDEX(Jugadores!$A$2:$H$346,MATCH(Partidos!E258,Jugadores!$A$2:$A$346,0),7)</f>
        <v>90</v>
      </c>
      <c r="J258" t="str">
        <f>VLOOKUP(INDEX(Jugadores!$A$2:$H$346,MATCH(Partidos!D258,Jugadores!$A$2:$A$346,0),8),Condados!A:B,2,FALSE)</f>
        <v>Columbia</v>
      </c>
      <c r="K258" t="str">
        <f>VLOOKUP(INDEX(Jugadores!$A$2:$H$346,MATCH(Partidos!E258,Jugadores!$A$2:$A$346,0),8),Condados!A:B,2,FALSE)</f>
        <v>Clinton</v>
      </c>
      <c r="L258">
        <v>102</v>
      </c>
    </row>
    <row r="259" spans="1:12" x14ac:dyDescent="0.25">
      <c r="A259" t="s">
        <v>14</v>
      </c>
      <c r="B259">
        <v>223</v>
      </c>
      <c r="C259">
        <v>225</v>
      </c>
      <c r="D259">
        <v>4013</v>
      </c>
      <c r="E259">
        <v>28128</v>
      </c>
      <c r="F259" t="str">
        <f>+VLOOKUP(D259,Jugadores!A:B,2,FALSE)</f>
        <v>Homer C. Funderburk</v>
      </c>
      <c r="G259" t="str">
        <f>+VLOOKUP(E259,Jugadores!A:B,2,FALSE)</f>
        <v>James M. Manuel</v>
      </c>
      <c r="H259">
        <f>+INDEX(Jugadores!$A$2:$H$346,MATCH(Partidos!D259,Jugadores!$A$2:$A$346,0),7)</f>
        <v>28</v>
      </c>
      <c r="I259">
        <f>+INDEX(Jugadores!$A$2:$H$346,MATCH(Partidos!E259,Jugadores!$A$2:$A$346,0),7)</f>
        <v>10</v>
      </c>
      <c r="J259" t="str">
        <f>VLOOKUP(INDEX(Jugadores!$A$2:$H$346,MATCH(Partidos!D259,Jugadores!$A$2:$A$346,0),8),Condados!A:B,2,FALSE)</f>
        <v>Wayne</v>
      </c>
      <c r="K259" t="str">
        <f>VLOOKUP(INDEX(Jugadores!$A$2:$H$346,MATCH(Partidos!E259,Jugadores!$A$2:$A$346,0),8),Condados!A:B,2,FALSE)</f>
        <v>Washington</v>
      </c>
      <c r="L259">
        <v>119</v>
      </c>
    </row>
    <row r="260" spans="1:12" x14ac:dyDescent="0.25">
      <c r="A260" t="s">
        <v>14</v>
      </c>
      <c r="B260">
        <v>224</v>
      </c>
      <c r="C260">
        <v>155</v>
      </c>
      <c r="D260">
        <v>26820</v>
      </c>
      <c r="E260">
        <v>35111</v>
      </c>
      <c r="F260" t="str">
        <f>+VLOOKUP(D260,Jugadores!A:B,2,FALSE)</f>
        <v>Brent C. Gauthier</v>
      </c>
      <c r="G260" t="str">
        <f>+VLOOKUP(E260,Jugadores!A:B,2,FALSE)</f>
        <v>Arthur T. Stevens</v>
      </c>
      <c r="H260">
        <f>+INDEX(Jugadores!$A$2:$H$346,MATCH(Partidos!D260,Jugadores!$A$2:$A$346,0),7)</f>
        <v>2</v>
      </c>
      <c r="I260">
        <f>+INDEX(Jugadores!$A$2:$H$346,MATCH(Partidos!E260,Jugadores!$A$2:$A$346,0),7)</f>
        <v>92</v>
      </c>
      <c r="J260" t="str">
        <f>VLOOKUP(INDEX(Jugadores!$A$2:$H$346,MATCH(Partidos!D260,Jugadores!$A$2:$A$346,0),8),Condados!A:B,2,FALSE)</f>
        <v>Elk</v>
      </c>
      <c r="K260" t="str">
        <f>VLOOKUP(INDEX(Jugadores!$A$2:$H$346,MATCH(Partidos!E260,Jugadores!$A$2:$A$346,0),8),Condados!A:B,2,FALSE)</f>
        <v>Beaver</v>
      </c>
      <c r="L260">
        <v>138</v>
      </c>
    </row>
    <row r="261" spans="1:12" x14ac:dyDescent="0.25">
      <c r="A261" t="s">
        <v>14</v>
      </c>
      <c r="B261">
        <v>225</v>
      </c>
      <c r="C261">
        <v>106</v>
      </c>
      <c r="D261">
        <v>25105</v>
      </c>
      <c r="E261">
        <v>4496</v>
      </c>
      <c r="F261" t="str">
        <f>+VLOOKUP(D261,Jugadores!A:B,2,FALSE)</f>
        <v>Donald M. West</v>
      </c>
      <c r="G261" t="str">
        <f>+VLOOKUP(E261,Jugadores!A:B,2,FALSE)</f>
        <v>Carlos L. Grier</v>
      </c>
      <c r="H261">
        <f>+INDEX(Jugadores!$A$2:$H$346,MATCH(Partidos!D261,Jugadores!$A$2:$A$346,0),7)</f>
        <v>33</v>
      </c>
      <c r="I261">
        <f>+INDEX(Jugadores!$A$2:$H$346,MATCH(Partidos!E261,Jugadores!$A$2:$A$346,0),7)</f>
        <v>93</v>
      </c>
      <c r="J261" t="str">
        <f>VLOOKUP(INDEX(Jugadores!$A$2:$H$346,MATCH(Partidos!D261,Jugadores!$A$2:$A$346,0),8),Condados!A:B,2,FALSE)</f>
        <v>Northampton</v>
      </c>
      <c r="K261" t="str">
        <f>VLOOKUP(INDEX(Jugadores!$A$2:$H$346,MATCH(Partidos!E261,Jugadores!$A$2:$A$346,0),8),Condados!A:B,2,FALSE)</f>
        <v>Cameron</v>
      </c>
      <c r="L261">
        <v>73</v>
      </c>
    </row>
    <row r="262" spans="1:12" x14ac:dyDescent="0.25">
      <c r="A262" t="s">
        <v>14</v>
      </c>
      <c r="B262">
        <v>226</v>
      </c>
      <c r="C262">
        <v>106</v>
      </c>
      <c r="D262">
        <v>30486</v>
      </c>
      <c r="E262">
        <v>33171</v>
      </c>
      <c r="F262" t="str">
        <f>+VLOOKUP(D262,Jugadores!A:B,2,FALSE)</f>
        <v>Glenn W. Cunningham</v>
      </c>
      <c r="G262" t="str">
        <f>+VLOOKUP(E262,Jugadores!A:B,2,FALSE)</f>
        <v>William Z. Brown</v>
      </c>
      <c r="H262">
        <f>+INDEX(Jugadores!$A$2:$H$346,MATCH(Partidos!D262,Jugadores!$A$2:$A$346,0),7)</f>
        <v>3</v>
      </c>
      <c r="I262">
        <f>+INDEX(Jugadores!$A$2:$H$346,MATCH(Partidos!E262,Jugadores!$A$2:$A$346,0),7)</f>
        <v>94</v>
      </c>
      <c r="J262" t="str">
        <f>VLOOKUP(INDEX(Jugadores!$A$2:$H$346,MATCH(Partidos!D262,Jugadores!$A$2:$A$346,0),8),Condados!A:B,2,FALSE)</f>
        <v>Lawrence</v>
      </c>
      <c r="K262" t="str">
        <f>VLOOKUP(INDEX(Jugadores!$A$2:$H$346,MATCH(Partidos!E262,Jugadores!$A$2:$A$346,0),8),Condados!A:B,2,FALSE)</f>
        <v>Snyder</v>
      </c>
      <c r="L262">
        <v>54</v>
      </c>
    </row>
    <row r="263" spans="1:12" x14ac:dyDescent="0.25">
      <c r="A263" t="s">
        <v>14</v>
      </c>
      <c r="B263">
        <v>227</v>
      </c>
      <c r="C263">
        <v>121</v>
      </c>
      <c r="D263">
        <v>7630</v>
      </c>
      <c r="E263">
        <v>13729</v>
      </c>
      <c r="F263" t="str">
        <f>+VLOOKUP(D263,Jugadores!A:B,2,FALSE)</f>
        <v>Charlie M. Downey</v>
      </c>
      <c r="G263" t="str">
        <f>+VLOOKUP(E263,Jugadores!A:B,2,FALSE)</f>
        <v>Christian G. Chang</v>
      </c>
      <c r="H263">
        <f>+INDEX(Jugadores!$A$2:$H$346,MATCH(Partidos!D263,Jugadores!$A$2:$A$346,0),7)</f>
        <v>15</v>
      </c>
      <c r="I263">
        <f>+INDEX(Jugadores!$A$2:$H$346,MATCH(Partidos!E263,Jugadores!$A$2:$A$346,0),7)</f>
        <v>7</v>
      </c>
      <c r="J263" t="str">
        <f>VLOOKUP(INDEX(Jugadores!$A$2:$H$346,MATCH(Partidos!D263,Jugadores!$A$2:$A$346,0),8),Condados!A:B,2,FALSE)</f>
        <v>Berks</v>
      </c>
      <c r="K263" t="str">
        <f>VLOOKUP(INDEX(Jugadores!$A$2:$H$346,MATCH(Partidos!E263,Jugadores!$A$2:$A$346,0),8),Condados!A:B,2,FALSE)</f>
        <v>Indiana</v>
      </c>
      <c r="L263">
        <v>56</v>
      </c>
    </row>
    <row r="264" spans="1:12" x14ac:dyDescent="0.25">
      <c r="A264" t="s">
        <v>14</v>
      </c>
      <c r="B264">
        <v>228</v>
      </c>
      <c r="C264">
        <v>98</v>
      </c>
      <c r="D264">
        <v>14970</v>
      </c>
      <c r="E264">
        <v>12649</v>
      </c>
      <c r="F264" t="str">
        <f>+VLOOKUP(D264,Jugadores!A:B,2,FALSE)</f>
        <v>James J. Spears</v>
      </c>
      <c r="G264" t="str">
        <f>+VLOOKUP(E264,Jugadores!A:B,2,FALSE)</f>
        <v>Ronald F. Lawson</v>
      </c>
      <c r="H264">
        <f>+INDEX(Jugadores!$A$2:$H$346,MATCH(Partidos!D264,Jugadores!$A$2:$A$346,0),7)</f>
        <v>1</v>
      </c>
      <c r="I264">
        <f>+INDEX(Jugadores!$A$2:$H$346,MATCH(Partidos!E264,Jugadores!$A$2:$A$346,0),7)</f>
        <v>95</v>
      </c>
      <c r="J264" t="str">
        <f>VLOOKUP(INDEX(Jugadores!$A$2:$H$346,MATCH(Partidos!D264,Jugadores!$A$2:$A$346,0),8),Condados!A:B,2,FALSE)</f>
        <v>Bradford</v>
      </c>
      <c r="K264" t="str">
        <f>VLOOKUP(INDEX(Jugadores!$A$2:$H$346,MATCH(Partidos!E264,Jugadores!$A$2:$A$346,0),8),Condados!A:B,2,FALSE)</f>
        <v>Chester</v>
      </c>
      <c r="L264">
        <v>60</v>
      </c>
    </row>
    <row r="265" spans="1:12" x14ac:dyDescent="0.25">
      <c r="A265" t="s">
        <v>14</v>
      </c>
      <c r="B265">
        <v>229</v>
      </c>
      <c r="C265">
        <v>98</v>
      </c>
      <c r="D265">
        <v>45415</v>
      </c>
      <c r="E265">
        <v>29457</v>
      </c>
      <c r="F265" t="str">
        <f>+VLOOKUP(D265,Jugadores!A:B,2,FALSE)</f>
        <v>Bradley T. Peace</v>
      </c>
      <c r="G265" t="str">
        <f>+VLOOKUP(E265,Jugadores!A:B,2,FALSE)</f>
        <v>Juan M. Drake</v>
      </c>
      <c r="H265">
        <f>+INDEX(Jugadores!$A$2:$H$346,MATCH(Partidos!D265,Jugadores!$A$2:$A$346,0),7)</f>
        <v>4</v>
      </c>
      <c r="I265">
        <f>+INDEX(Jugadores!$A$2:$H$346,MATCH(Partidos!E265,Jugadores!$A$2:$A$346,0),7)</f>
        <v>57</v>
      </c>
      <c r="J265" t="str">
        <f>VLOOKUP(INDEX(Jugadores!$A$2:$H$346,MATCH(Partidos!D265,Jugadores!$A$2:$A$346,0),8),Condados!A:B,2,FALSE)</f>
        <v>Perry</v>
      </c>
      <c r="K265" t="str">
        <f>VLOOKUP(INDEX(Jugadores!$A$2:$H$346,MATCH(Partidos!E265,Jugadores!$A$2:$A$346,0),8),Condados!A:B,2,FALSE)</f>
        <v>Lycoming</v>
      </c>
      <c r="L265">
        <v>94</v>
      </c>
    </row>
    <row r="266" spans="1:12" x14ac:dyDescent="0.25">
      <c r="A266" t="s">
        <v>14</v>
      </c>
      <c r="B266">
        <v>230</v>
      </c>
      <c r="C266">
        <v>245</v>
      </c>
      <c r="D266">
        <v>25202</v>
      </c>
      <c r="E266">
        <v>49008</v>
      </c>
      <c r="F266" t="str">
        <f>+VLOOKUP(D266,Jugadores!A:B,2,FALSE)</f>
        <v>Ruben A. Burr</v>
      </c>
      <c r="G266" t="str">
        <f>+VLOOKUP(E266,Jugadores!A:B,2,FALSE)</f>
        <v>Anthony A. Rodriguez</v>
      </c>
      <c r="H266">
        <f>+INDEX(Jugadores!$A$2:$H$346,MATCH(Partidos!D266,Jugadores!$A$2:$A$346,0),7)</f>
        <v>8</v>
      </c>
      <c r="I266">
        <f>+INDEX(Jugadores!$A$2:$H$346,MATCH(Partidos!E266,Jugadores!$A$2:$A$346,0),7)</f>
        <v>6</v>
      </c>
      <c r="J266" t="str">
        <f>VLOOKUP(INDEX(Jugadores!$A$2:$H$346,MATCH(Partidos!D266,Jugadores!$A$2:$A$346,0),8),Condados!A:B,2,FALSE)</f>
        <v>Fayette</v>
      </c>
      <c r="K266" t="str">
        <f>VLOOKUP(INDEX(Jugadores!$A$2:$H$346,MATCH(Partidos!E266,Jugadores!$A$2:$A$346,0),8),Condados!A:B,2,FALSE)</f>
        <v>Forest</v>
      </c>
      <c r="L266">
        <v>104</v>
      </c>
    </row>
    <row r="267" spans="1:12" x14ac:dyDescent="0.25">
      <c r="A267" t="s">
        <v>14</v>
      </c>
      <c r="B267">
        <v>231</v>
      </c>
      <c r="C267">
        <v>148</v>
      </c>
      <c r="D267">
        <v>1866</v>
      </c>
      <c r="E267">
        <v>46698</v>
      </c>
      <c r="F267" t="str">
        <f>+VLOOKUP(D267,Jugadores!A:B,2,FALSE)</f>
        <v>Milton M. Warren</v>
      </c>
      <c r="G267" t="str">
        <f>+VLOOKUP(E267,Jugadores!A:B,2,FALSE)</f>
        <v>Andy M. Tyler</v>
      </c>
      <c r="H267">
        <f>+INDEX(Jugadores!$A$2:$H$346,MATCH(Partidos!D267,Jugadores!$A$2:$A$346,0),7)</f>
        <v>13</v>
      </c>
      <c r="I267">
        <f>+INDEX(Jugadores!$A$2:$H$346,MATCH(Partidos!E267,Jugadores!$A$2:$A$346,0),7)</f>
        <v>75</v>
      </c>
      <c r="J267" t="str">
        <f>VLOOKUP(INDEX(Jugadores!$A$2:$H$346,MATCH(Partidos!D267,Jugadores!$A$2:$A$346,0),8),Condados!A:B,2,FALSE)</f>
        <v>Butler</v>
      </c>
      <c r="K267" t="str">
        <f>VLOOKUP(INDEX(Jugadores!$A$2:$H$346,MATCH(Partidos!E267,Jugadores!$A$2:$A$346,0),8),Condados!A:B,2,FALSE)</f>
        <v>Clarion</v>
      </c>
      <c r="L267">
        <v>41</v>
      </c>
    </row>
    <row r="268" spans="1:12" x14ac:dyDescent="0.25">
      <c r="A268" t="s">
        <v>14</v>
      </c>
      <c r="B268">
        <v>232</v>
      </c>
      <c r="C268">
        <v>157</v>
      </c>
      <c r="D268">
        <v>43571</v>
      </c>
      <c r="E268">
        <v>18113</v>
      </c>
      <c r="F268" t="str">
        <f>+VLOOKUP(D268,Jugadores!A:B,2,FALSE)</f>
        <v>Edward D. Piper</v>
      </c>
      <c r="G268" t="str">
        <f>+VLOOKUP(E268,Jugadores!A:B,2,FALSE)</f>
        <v>John M. Link</v>
      </c>
      <c r="H268">
        <f>+INDEX(Jugadores!$A$2:$H$346,MATCH(Partidos!D268,Jugadores!$A$2:$A$346,0),7)</f>
        <v>29</v>
      </c>
      <c r="I268">
        <f>+INDEX(Jugadores!$A$2:$H$346,MATCH(Partidos!E268,Jugadores!$A$2:$A$346,0),7)</f>
        <v>26</v>
      </c>
      <c r="J268" t="str">
        <f>VLOOKUP(INDEX(Jugadores!$A$2:$H$346,MATCH(Partidos!D268,Jugadores!$A$2:$A$346,0),8),Condados!A:B,2,FALSE)</f>
        <v>Cambria</v>
      </c>
      <c r="K268" t="str">
        <f>VLOOKUP(INDEX(Jugadores!$A$2:$H$346,MATCH(Partidos!E268,Jugadores!$A$2:$A$346,0),8),Condados!A:B,2,FALSE)</f>
        <v>Clinton</v>
      </c>
      <c r="L268">
        <v>48</v>
      </c>
    </row>
    <row r="269" spans="1:12" x14ac:dyDescent="0.25">
      <c r="A269" t="s">
        <v>14</v>
      </c>
      <c r="B269">
        <v>233</v>
      </c>
      <c r="C269">
        <v>111</v>
      </c>
      <c r="D269">
        <v>12744</v>
      </c>
      <c r="E269">
        <v>39822</v>
      </c>
      <c r="F269" t="str">
        <f>+VLOOKUP(D269,Jugadores!A:B,2,FALSE)</f>
        <v>James A. Kirk</v>
      </c>
      <c r="G269" t="str">
        <f>+VLOOKUP(E269,Jugadores!A:B,2,FALSE)</f>
        <v>Fred R. Goodman</v>
      </c>
      <c r="H269">
        <f>+INDEX(Jugadores!$A$2:$H$346,MATCH(Partidos!D269,Jugadores!$A$2:$A$346,0),7)</f>
        <v>5</v>
      </c>
      <c r="I269">
        <f>+INDEX(Jugadores!$A$2:$H$346,MATCH(Partidos!E269,Jugadores!$A$2:$A$346,0),7)</f>
        <v>78</v>
      </c>
      <c r="J269" t="str">
        <f>VLOOKUP(INDEX(Jugadores!$A$2:$H$346,MATCH(Partidos!D269,Jugadores!$A$2:$A$346,0),8),Condados!A:B,2,FALSE)</f>
        <v>Lehigh</v>
      </c>
      <c r="K269" t="str">
        <f>VLOOKUP(INDEX(Jugadores!$A$2:$H$346,MATCH(Partidos!E269,Jugadores!$A$2:$A$346,0),8),Condados!A:B,2,FALSE)</f>
        <v>Warren</v>
      </c>
      <c r="L269">
        <v>56</v>
      </c>
    </row>
    <row r="270" spans="1:12" x14ac:dyDescent="0.25">
      <c r="A270" t="s">
        <v>14</v>
      </c>
      <c r="B270">
        <v>234</v>
      </c>
      <c r="C270">
        <v>71</v>
      </c>
      <c r="D270">
        <v>3097</v>
      </c>
      <c r="E270">
        <v>37503</v>
      </c>
      <c r="F270" t="str">
        <f>+VLOOKUP(D270,Jugadores!A:B,2,FALSE)</f>
        <v>Troy M. Johnson</v>
      </c>
      <c r="G270" t="str">
        <f>+VLOOKUP(E270,Jugadores!A:B,2,FALSE)</f>
        <v>Michael S. Sparkman</v>
      </c>
      <c r="H270">
        <f>+INDEX(Jugadores!$A$2:$H$346,MATCH(Partidos!D270,Jugadores!$A$2:$A$346,0),7)</f>
        <v>43</v>
      </c>
      <c r="I270">
        <f>+INDEX(Jugadores!$A$2:$H$346,MATCH(Partidos!E270,Jugadores!$A$2:$A$346,0),7)</f>
        <v>63</v>
      </c>
      <c r="J270" t="str">
        <f>VLOOKUP(INDEX(Jugadores!$A$2:$H$346,MATCH(Partidos!D270,Jugadores!$A$2:$A$346,0),8),Condados!A:B,2,FALSE)</f>
        <v>Columbia</v>
      </c>
      <c r="K270" t="str">
        <f>VLOOKUP(INDEX(Jugadores!$A$2:$H$346,MATCH(Partidos!E270,Jugadores!$A$2:$A$346,0),8),Condados!A:B,2,FALSE)</f>
        <v>Bedford</v>
      </c>
      <c r="L270">
        <v>61</v>
      </c>
    </row>
    <row r="271" spans="1:12" x14ac:dyDescent="0.25">
      <c r="A271" t="s">
        <v>14</v>
      </c>
      <c r="B271">
        <v>235</v>
      </c>
      <c r="C271">
        <v>180</v>
      </c>
      <c r="D271">
        <v>46356</v>
      </c>
      <c r="E271">
        <v>15688</v>
      </c>
      <c r="F271" t="str">
        <f>+VLOOKUP(D271,Jugadores!A:B,2,FALSE)</f>
        <v>Robert A. Vath</v>
      </c>
      <c r="G271" t="str">
        <f>+VLOOKUP(E271,Jugadores!A:B,2,FALSE)</f>
        <v>Dennis H. Burt</v>
      </c>
      <c r="H271">
        <f>+INDEX(Jugadores!$A$2:$H$346,MATCH(Partidos!D271,Jugadores!$A$2:$A$346,0),7)</f>
        <v>41</v>
      </c>
      <c r="I271">
        <f>+INDEX(Jugadores!$A$2:$H$346,MATCH(Partidos!E271,Jugadores!$A$2:$A$346,0),7)</f>
        <v>9</v>
      </c>
      <c r="J271" t="str">
        <f>VLOOKUP(INDEX(Jugadores!$A$2:$H$346,MATCH(Partidos!D271,Jugadores!$A$2:$A$346,0),8),Condados!A:B,2,FALSE)</f>
        <v>Huntingdon</v>
      </c>
      <c r="K271" t="str">
        <f>VLOOKUP(INDEX(Jugadores!$A$2:$H$346,MATCH(Partidos!E271,Jugadores!$A$2:$A$346,0),8),Condados!A:B,2,FALSE)</f>
        <v>Lancaster</v>
      </c>
      <c r="L271">
        <v>70</v>
      </c>
    </row>
    <row r="272" spans="1:12" x14ac:dyDescent="0.25">
      <c r="A272" t="s">
        <v>14</v>
      </c>
      <c r="B272">
        <v>236</v>
      </c>
      <c r="C272">
        <v>114</v>
      </c>
      <c r="D272">
        <v>3227</v>
      </c>
      <c r="E272">
        <v>8735</v>
      </c>
      <c r="F272" t="str">
        <f>+VLOOKUP(D272,Jugadores!A:B,2,FALSE)</f>
        <v>Billie M. Baskin</v>
      </c>
      <c r="G272" t="str">
        <f>+VLOOKUP(E272,Jugadores!A:B,2,FALSE)</f>
        <v>Ronald J. Pardo</v>
      </c>
      <c r="H272">
        <f>+INDEX(Jugadores!$A$2:$H$346,MATCH(Partidos!D272,Jugadores!$A$2:$A$346,0),7)</f>
        <v>82</v>
      </c>
      <c r="I272">
        <f>+INDEX(Jugadores!$A$2:$H$346,MATCH(Partidos!E272,Jugadores!$A$2:$A$346,0),7)</f>
        <v>46</v>
      </c>
      <c r="J272" t="str">
        <f>VLOOKUP(INDEX(Jugadores!$A$2:$H$346,MATCH(Partidos!D272,Jugadores!$A$2:$A$346,0),8),Condados!A:B,2,FALSE)</f>
        <v>Westmoreland</v>
      </c>
      <c r="K272" t="str">
        <f>VLOOKUP(INDEX(Jugadores!$A$2:$H$346,MATCH(Partidos!E272,Jugadores!$A$2:$A$346,0),8),Condados!A:B,2,FALSE)</f>
        <v>Mifflin</v>
      </c>
      <c r="L272">
        <v>74</v>
      </c>
    </row>
    <row r="273" spans="1:12" x14ac:dyDescent="0.25">
      <c r="A273" t="s">
        <v>14</v>
      </c>
      <c r="B273">
        <v>237</v>
      </c>
      <c r="C273">
        <v>117</v>
      </c>
      <c r="D273">
        <v>10505</v>
      </c>
      <c r="E273">
        <v>929</v>
      </c>
      <c r="F273" t="str">
        <f>+VLOOKUP(D273,Jugadores!A:B,2,FALSE)</f>
        <v>Mark K. Roque</v>
      </c>
      <c r="G273" t="str">
        <f>+VLOOKUP(E273,Jugadores!A:B,2,FALSE)</f>
        <v>Phillip S. Kucera</v>
      </c>
      <c r="H273">
        <f>+INDEX(Jugadores!$A$2:$H$346,MATCH(Partidos!D273,Jugadores!$A$2:$A$346,0),7)</f>
        <v>69</v>
      </c>
      <c r="I273">
        <f>+INDEX(Jugadores!$A$2:$H$346,MATCH(Partidos!E273,Jugadores!$A$2:$A$346,0),7)</f>
        <v>60</v>
      </c>
      <c r="J273" t="str">
        <f>VLOOKUP(INDEX(Jugadores!$A$2:$H$346,MATCH(Partidos!D273,Jugadores!$A$2:$A$346,0),8),Condados!A:B,2,FALSE)</f>
        <v>Dauphin</v>
      </c>
      <c r="K273" t="str">
        <f>VLOOKUP(INDEX(Jugadores!$A$2:$H$346,MATCH(Partidos!E273,Jugadores!$A$2:$A$346,0),8),Condados!A:B,2,FALSE)</f>
        <v>Montgomery</v>
      </c>
      <c r="L273">
        <v>119</v>
      </c>
    </row>
    <row r="274" spans="1:12" x14ac:dyDescent="0.25">
      <c r="A274" t="s">
        <v>14</v>
      </c>
      <c r="B274">
        <v>238</v>
      </c>
      <c r="C274">
        <v>136</v>
      </c>
      <c r="D274">
        <v>20217</v>
      </c>
      <c r="E274">
        <v>46494</v>
      </c>
      <c r="F274" t="str">
        <f>+VLOOKUP(D274,Jugadores!A:B,2,FALSE)</f>
        <v>Dennis A. Maness</v>
      </c>
      <c r="G274" t="str">
        <f>+VLOOKUP(E274,Jugadores!A:B,2,FALSE)</f>
        <v>Ronald V. Wright</v>
      </c>
      <c r="H274">
        <f>+INDEX(Jugadores!$A$2:$H$346,MATCH(Partidos!D274,Jugadores!$A$2:$A$346,0),7)</f>
        <v>23</v>
      </c>
      <c r="I274">
        <f>+INDEX(Jugadores!$A$2:$H$346,MATCH(Partidos!E274,Jugadores!$A$2:$A$346,0),7)</f>
        <v>34</v>
      </c>
      <c r="J274" t="str">
        <f>VLOOKUP(INDEX(Jugadores!$A$2:$H$346,MATCH(Partidos!D274,Jugadores!$A$2:$A$346,0),8),Condados!A:B,2,FALSE)</f>
        <v>Westmoreland</v>
      </c>
      <c r="K274" t="str">
        <f>VLOOKUP(INDEX(Jugadores!$A$2:$H$346,MATCH(Partidos!E274,Jugadores!$A$2:$A$346,0),8),Condados!A:B,2,FALSE)</f>
        <v>Luzerne</v>
      </c>
      <c r="L274">
        <v>47</v>
      </c>
    </row>
    <row r="275" spans="1:12" x14ac:dyDescent="0.25">
      <c r="A275" t="s">
        <v>14</v>
      </c>
      <c r="B275">
        <v>239</v>
      </c>
      <c r="C275">
        <v>107</v>
      </c>
      <c r="D275">
        <v>38126</v>
      </c>
      <c r="E275">
        <v>10145</v>
      </c>
      <c r="F275" t="str">
        <f>+VLOOKUP(D275,Jugadores!A:B,2,FALSE)</f>
        <v>David P. Thomas</v>
      </c>
      <c r="G275" t="str">
        <f>+VLOOKUP(E275,Jugadores!A:B,2,FALSE)</f>
        <v>Reinaldo L. Stines</v>
      </c>
      <c r="H275">
        <f>+INDEX(Jugadores!$A$2:$H$346,MATCH(Partidos!D275,Jugadores!$A$2:$A$346,0),7)</f>
        <v>47</v>
      </c>
      <c r="I275">
        <f>+INDEX(Jugadores!$A$2:$H$346,MATCH(Partidos!E275,Jugadores!$A$2:$A$346,0),7)</f>
        <v>55</v>
      </c>
      <c r="J275" t="str">
        <f>VLOOKUP(INDEX(Jugadores!$A$2:$H$346,MATCH(Partidos!D275,Jugadores!$A$2:$A$346,0),8),Condados!A:B,2,FALSE)</f>
        <v>Monroe</v>
      </c>
      <c r="K275" t="str">
        <f>VLOOKUP(INDEX(Jugadores!$A$2:$H$346,MATCH(Partidos!E275,Jugadores!$A$2:$A$346,0),8),Condados!A:B,2,FALSE)</f>
        <v>Northumberland</v>
      </c>
      <c r="L275">
        <v>70</v>
      </c>
    </row>
    <row r="276" spans="1:12" x14ac:dyDescent="0.25">
      <c r="A276" t="s">
        <v>14</v>
      </c>
      <c r="B276">
        <v>240</v>
      </c>
      <c r="C276">
        <v>238</v>
      </c>
      <c r="D276">
        <v>38395</v>
      </c>
      <c r="E276">
        <v>48908</v>
      </c>
      <c r="F276" t="str">
        <f>+VLOOKUP(D276,Jugadores!A:B,2,FALSE)</f>
        <v>Johnny A. Feeley</v>
      </c>
      <c r="G276" t="str">
        <f>+VLOOKUP(E276,Jugadores!A:B,2,FALSE)</f>
        <v>Ronald M. Kennedy</v>
      </c>
      <c r="H276">
        <f>+INDEX(Jugadores!$A$2:$H$346,MATCH(Partidos!D276,Jugadores!$A$2:$A$346,0),7)</f>
        <v>88</v>
      </c>
      <c r="I276">
        <f>+INDEX(Jugadores!$A$2:$H$346,MATCH(Partidos!E276,Jugadores!$A$2:$A$346,0),7)</f>
        <v>40</v>
      </c>
      <c r="J276" t="str">
        <f>VLOOKUP(INDEX(Jugadores!$A$2:$H$346,MATCH(Partidos!D276,Jugadores!$A$2:$A$346,0),8),Condados!A:B,2,FALSE)</f>
        <v>Wayne</v>
      </c>
      <c r="K276" t="str">
        <f>VLOOKUP(INDEX(Jugadores!$A$2:$H$346,MATCH(Partidos!E276,Jugadores!$A$2:$A$346,0),8),Condados!A:B,2,FALSE)</f>
        <v>Juniata</v>
      </c>
      <c r="L276">
        <v>108</v>
      </c>
    </row>
    <row r="277" spans="1:12" x14ac:dyDescent="0.25">
      <c r="A277" t="s">
        <v>14</v>
      </c>
      <c r="B277">
        <v>241</v>
      </c>
      <c r="C277">
        <v>147</v>
      </c>
      <c r="D277">
        <v>48987</v>
      </c>
      <c r="E277">
        <v>16745</v>
      </c>
      <c r="F277" t="str">
        <f>+VLOOKUP(D277,Jugadores!A:B,2,FALSE)</f>
        <v>Patrick P. Taylor</v>
      </c>
      <c r="G277" t="str">
        <f>+VLOOKUP(E277,Jugadores!A:B,2,FALSE)</f>
        <v>John A. Palmer</v>
      </c>
      <c r="H277">
        <f>+INDEX(Jugadores!$A$2:$H$346,MATCH(Partidos!D277,Jugadores!$A$2:$A$346,0),7)</f>
        <v>91</v>
      </c>
      <c r="I277">
        <f>+INDEX(Jugadores!$A$2:$H$346,MATCH(Partidos!E277,Jugadores!$A$2:$A$346,0),7)</f>
        <v>35</v>
      </c>
      <c r="J277" t="str">
        <f>VLOOKUP(INDEX(Jugadores!$A$2:$H$346,MATCH(Partidos!D277,Jugadores!$A$2:$A$346,0),8),Condados!A:B,2,FALSE)</f>
        <v>Columbia</v>
      </c>
      <c r="K277" t="str">
        <f>VLOOKUP(INDEX(Jugadores!$A$2:$H$346,MATCH(Partidos!E277,Jugadores!$A$2:$A$346,0),8),Condados!A:B,2,FALSE)</f>
        <v>Jefferson</v>
      </c>
      <c r="L277">
        <v>129</v>
      </c>
    </row>
    <row r="278" spans="1:12" x14ac:dyDescent="0.25">
      <c r="A278" t="s">
        <v>14</v>
      </c>
      <c r="B278">
        <v>242</v>
      </c>
      <c r="C278">
        <v>268</v>
      </c>
      <c r="D278">
        <v>4013</v>
      </c>
      <c r="E278">
        <v>26820</v>
      </c>
      <c r="F278" t="str">
        <f>+VLOOKUP(D278,Jugadores!A:B,2,FALSE)</f>
        <v>Homer C. Funderburk</v>
      </c>
      <c r="G278" t="str">
        <f>+VLOOKUP(E278,Jugadores!A:B,2,FALSE)</f>
        <v>Brent C. Gauthier</v>
      </c>
      <c r="H278">
        <f>+INDEX(Jugadores!$A$2:$H$346,MATCH(Partidos!D278,Jugadores!$A$2:$A$346,0),7)</f>
        <v>28</v>
      </c>
      <c r="I278">
        <f>+INDEX(Jugadores!$A$2:$H$346,MATCH(Partidos!E278,Jugadores!$A$2:$A$346,0),7)</f>
        <v>2</v>
      </c>
      <c r="J278" t="str">
        <f>VLOOKUP(INDEX(Jugadores!$A$2:$H$346,MATCH(Partidos!D278,Jugadores!$A$2:$A$346,0),8),Condados!A:B,2,FALSE)</f>
        <v>Wayne</v>
      </c>
      <c r="K278" t="str">
        <f>VLOOKUP(INDEX(Jugadores!$A$2:$H$346,MATCH(Partidos!E278,Jugadores!$A$2:$A$346,0),8),Condados!A:B,2,FALSE)</f>
        <v>Elk</v>
      </c>
      <c r="L278">
        <v>59</v>
      </c>
    </row>
    <row r="279" spans="1:12" x14ac:dyDescent="0.25">
      <c r="A279" t="s">
        <v>14</v>
      </c>
      <c r="B279">
        <v>243</v>
      </c>
      <c r="C279">
        <v>135</v>
      </c>
      <c r="D279">
        <v>25105</v>
      </c>
      <c r="E279">
        <v>30486</v>
      </c>
      <c r="F279" t="str">
        <f>+VLOOKUP(D279,Jugadores!A:B,2,FALSE)</f>
        <v>Donald M. West</v>
      </c>
      <c r="G279" t="str">
        <f>+VLOOKUP(E279,Jugadores!A:B,2,FALSE)</f>
        <v>Glenn W. Cunningham</v>
      </c>
      <c r="H279">
        <f>+INDEX(Jugadores!$A$2:$H$346,MATCH(Partidos!D279,Jugadores!$A$2:$A$346,0),7)</f>
        <v>33</v>
      </c>
      <c r="I279">
        <f>+INDEX(Jugadores!$A$2:$H$346,MATCH(Partidos!E279,Jugadores!$A$2:$A$346,0),7)</f>
        <v>3</v>
      </c>
      <c r="J279" t="str">
        <f>VLOOKUP(INDEX(Jugadores!$A$2:$H$346,MATCH(Partidos!D279,Jugadores!$A$2:$A$346,0),8),Condados!A:B,2,FALSE)</f>
        <v>Northampton</v>
      </c>
      <c r="K279" t="str">
        <f>VLOOKUP(INDEX(Jugadores!$A$2:$H$346,MATCH(Partidos!E279,Jugadores!$A$2:$A$346,0),8),Condados!A:B,2,FALSE)</f>
        <v>Lawrence</v>
      </c>
      <c r="L279">
        <v>73</v>
      </c>
    </row>
    <row r="280" spans="1:12" x14ac:dyDescent="0.25">
      <c r="A280" t="s">
        <v>14</v>
      </c>
      <c r="B280">
        <v>244</v>
      </c>
      <c r="C280">
        <v>92</v>
      </c>
      <c r="D280">
        <v>14970</v>
      </c>
      <c r="E280">
        <v>7630</v>
      </c>
      <c r="F280" t="str">
        <f>+VLOOKUP(D280,Jugadores!A:B,2,FALSE)</f>
        <v>James J. Spears</v>
      </c>
      <c r="G280" t="str">
        <f>+VLOOKUP(E280,Jugadores!A:B,2,FALSE)</f>
        <v>Charlie M. Downey</v>
      </c>
      <c r="H280">
        <f>+INDEX(Jugadores!$A$2:$H$346,MATCH(Partidos!D280,Jugadores!$A$2:$A$346,0),7)</f>
        <v>1</v>
      </c>
      <c r="I280">
        <f>+INDEX(Jugadores!$A$2:$H$346,MATCH(Partidos!E280,Jugadores!$A$2:$A$346,0),7)</f>
        <v>15</v>
      </c>
      <c r="J280" t="str">
        <f>VLOOKUP(INDEX(Jugadores!$A$2:$H$346,MATCH(Partidos!D280,Jugadores!$A$2:$A$346,0),8),Condados!A:B,2,FALSE)</f>
        <v>Bradford</v>
      </c>
      <c r="K280" t="str">
        <f>VLOOKUP(INDEX(Jugadores!$A$2:$H$346,MATCH(Partidos!E280,Jugadores!$A$2:$A$346,0),8),Condados!A:B,2,FALSE)</f>
        <v>Berks</v>
      </c>
      <c r="L280">
        <v>79</v>
      </c>
    </row>
    <row r="281" spans="1:12" x14ac:dyDescent="0.25">
      <c r="A281" t="s">
        <v>14</v>
      </c>
      <c r="B281">
        <v>245</v>
      </c>
      <c r="C281">
        <v>221</v>
      </c>
      <c r="D281">
        <v>45415</v>
      </c>
      <c r="E281">
        <v>25202</v>
      </c>
      <c r="F281" t="str">
        <f>+VLOOKUP(D281,Jugadores!A:B,2,FALSE)</f>
        <v>Bradley T. Peace</v>
      </c>
      <c r="G281" t="str">
        <f>+VLOOKUP(E281,Jugadores!A:B,2,FALSE)</f>
        <v>Ruben A. Burr</v>
      </c>
      <c r="H281">
        <f>+INDEX(Jugadores!$A$2:$H$346,MATCH(Partidos!D281,Jugadores!$A$2:$A$346,0),7)</f>
        <v>4</v>
      </c>
      <c r="I281">
        <f>+INDEX(Jugadores!$A$2:$H$346,MATCH(Partidos!E281,Jugadores!$A$2:$A$346,0),7)</f>
        <v>8</v>
      </c>
      <c r="J281" t="str">
        <f>VLOOKUP(INDEX(Jugadores!$A$2:$H$346,MATCH(Partidos!D281,Jugadores!$A$2:$A$346,0),8),Condados!A:B,2,FALSE)</f>
        <v>Perry</v>
      </c>
      <c r="K281" t="str">
        <f>VLOOKUP(INDEX(Jugadores!$A$2:$H$346,MATCH(Partidos!E281,Jugadores!$A$2:$A$346,0),8),Condados!A:B,2,FALSE)</f>
        <v>Fayette</v>
      </c>
      <c r="L281">
        <v>80</v>
      </c>
    </row>
    <row r="282" spans="1:12" x14ac:dyDescent="0.25">
      <c r="A282" t="s">
        <v>14</v>
      </c>
      <c r="B282">
        <v>246</v>
      </c>
      <c r="C282">
        <v>99</v>
      </c>
      <c r="D282">
        <v>43571</v>
      </c>
      <c r="E282">
        <v>1866</v>
      </c>
      <c r="F282" t="str">
        <f>+VLOOKUP(D282,Jugadores!A:B,2,FALSE)</f>
        <v>Edward D. Piper</v>
      </c>
      <c r="G282" t="str">
        <f>+VLOOKUP(E282,Jugadores!A:B,2,FALSE)</f>
        <v>Milton M. Warren</v>
      </c>
      <c r="H282">
        <f>+INDEX(Jugadores!$A$2:$H$346,MATCH(Partidos!D282,Jugadores!$A$2:$A$346,0),7)</f>
        <v>29</v>
      </c>
      <c r="I282">
        <f>+INDEX(Jugadores!$A$2:$H$346,MATCH(Partidos!E282,Jugadores!$A$2:$A$346,0),7)</f>
        <v>13</v>
      </c>
      <c r="J282" t="str">
        <f>VLOOKUP(INDEX(Jugadores!$A$2:$H$346,MATCH(Partidos!D282,Jugadores!$A$2:$A$346,0),8),Condados!A:B,2,FALSE)</f>
        <v>Cambria</v>
      </c>
      <c r="K282" t="str">
        <f>VLOOKUP(INDEX(Jugadores!$A$2:$H$346,MATCH(Partidos!E282,Jugadores!$A$2:$A$346,0),8),Condados!A:B,2,FALSE)</f>
        <v>Butler</v>
      </c>
      <c r="L282">
        <v>93</v>
      </c>
    </row>
    <row r="283" spans="1:12" x14ac:dyDescent="0.25">
      <c r="A283" t="s">
        <v>14</v>
      </c>
      <c r="B283">
        <v>247</v>
      </c>
      <c r="C283">
        <v>203</v>
      </c>
      <c r="D283">
        <v>3097</v>
      </c>
      <c r="E283">
        <v>12744</v>
      </c>
      <c r="F283" t="str">
        <f>+VLOOKUP(D283,Jugadores!A:B,2,FALSE)</f>
        <v>Troy M. Johnson</v>
      </c>
      <c r="G283" t="str">
        <f>+VLOOKUP(E283,Jugadores!A:B,2,FALSE)</f>
        <v>James A. Kirk</v>
      </c>
      <c r="H283">
        <f>+INDEX(Jugadores!$A$2:$H$346,MATCH(Partidos!D283,Jugadores!$A$2:$A$346,0),7)</f>
        <v>43</v>
      </c>
      <c r="I283">
        <f>+INDEX(Jugadores!$A$2:$H$346,MATCH(Partidos!E283,Jugadores!$A$2:$A$346,0),7)</f>
        <v>5</v>
      </c>
      <c r="J283" t="str">
        <f>VLOOKUP(INDEX(Jugadores!$A$2:$H$346,MATCH(Partidos!D283,Jugadores!$A$2:$A$346,0),8),Condados!A:B,2,FALSE)</f>
        <v>Columbia</v>
      </c>
      <c r="K283" t="str">
        <f>VLOOKUP(INDEX(Jugadores!$A$2:$H$346,MATCH(Partidos!E283,Jugadores!$A$2:$A$346,0),8),Condados!A:B,2,FALSE)</f>
        <v>Lehigh</v>
      </c>
      <c r="L283">
        <v>116</v>
      </c>
    </row>
    <row r="284" spans="1:12" x14ac:dyDescent="0.25">
      <c r="A284" t="s">
        <v>14</v>
      </c>
      <c r="B284">
        <v>248</v>
      </c>
      <c r="C284">
        <v>107</v>
      </c>
      <c r="D284">
        <v>3227</v>
      </c>
      <c r="E284">
        <v>46356</v>
      </c>
      <c r="F284" t="str">
        <f>+VLOOKUP(D284,Jugadores!A:B,2,FALSE)</f>
        <v>Billie M. Baskin</v>
      </c>
      <c r="G284" t="str">
        <f>+VLOOKUP(E284,Jugadores!A:B,2,FALSE)</f>
        <v>Robert A. Vath</v>
      </c>
      <c r="H284">
        <f>+INDEX(Jugadores!$A$2:$H$346,MATCH(Partidos!D284,Jugadores!$A$2:$A$346,0),7)</f>
        <v>82</v>
      </c>
      <c r="I284">
        <f>+INDEX(Jugadores!$A$2:$H$346,MATCH(Partidos!E284,Jugadores!$A$2:$A$346,0),7)</f>
        <v>41</v>
      </c>
      <c r="J284" t="str">
        <f>VLOOKUP(INDEX(Jugadores!$A$2:$H$346,MATCH(Partidos!D284,Jugadores!$A$2:$A$346,0),8),Condados!A:B,2,FALSE)</f>
        <v>Westmoreland</v>
      </c>
      <c r="K284" t="str">
        <f>VLOOKUP(INDEX(Jugadores!$A$2:$H$346,MATCH(Partidos!E284,Jugadores!$A$2:$A$346,0),8),Condados!A:B,2,FALSE)</f>
        <v>Huntingdon</v>
      </c>
      <c r="L284">
        <v>137</v>
      </c>
    </row>
    <row r="285" spans="1:12" x14ac:dyDescent="0.25">
      <c r="A285" t="s">
        <v>14</v>
      </c>
      <c r="B285">
        <v>249</v>
      </c>
      <c r="C285">
        <v>195</v>
      </c>
      <c r="D285">
        <v>10505</v>
      </c>
      <c r="E285">
        <v>20217</v>
      </c>
      <c r="F285" t="str">
        <f>+VLOOKUP(D285,Jugadores!A:B,2,FALSE)</f>
        <v>Mark K. Roque</v>
      </c>
      <c r="G285" t="str">
        <f>+VLOOKUP(E285,Jugadores!A:B,2,FALSE)</f>
        <v>Dennis A. Maness</v>
      </c>
      <c r="H285">
        <f>+INDEX(Jugadores!$A$2:$H$346,MATCH(Partidos!D285,Jugadores!$A$2:$A$346,0),7)</f>
        <v>69</v>
      </c>
      <c r="I285">
        <f>+INDEX(Jugadores!$A$2:$H$346,MATCH(Partidos!E285,Jugadores!$A$2:$A$346,0),7)</f>
        <v>23</v>
      </c>
      <c r="J285" t="str">
        <f>VLOOKUP(INDEX(Jugadores!$A$2:$H$346,MATCH(Partidos!D285,Jugadores!$A$2:$A$346,0),8),Condados!A:B,2,FALSE)</f>
        <v>Dauphin</v>
      </c>
      <c r="K285" t="str">
        <f>VLOOKUP(INDEX(Jugadores!$A$2:$H$346,MATCH(Partidos!E285,Jugadores!$A$2:$A$346,0),8),Condados!A:B,2,FALSE)</f>
        <v>Westmoreland</v>
      </c>
      <c r="L285">
        <v>42</v>
      </c>
    </row>
    <row r="286" spans="1:12" x14ac:dyDescent="0.25">
      <c r="A286" t="s">
        <v>14</v>
      </c>
      <c r="B286">
        <v>250</v>
      </c>
      <c r="C286">
        <v>122</v>
      </c>
      <c r="D286">
        <v>38395</v>
      </c>
      <c r="E286">
        <v>38126</v>
      </c>
      <c r="F286" t="str">
        <f>+VLOOKUP(D286,Jugadores!A:B,2,FALSE)</f>
        <v>Johnny A. Feeley</v>
      </c>
      <c r="G286" t="str">
        <f>+VLOOKUP(E286,Jugadores!A:B,2,FALSE)</f>
        <v>David P. Thomas</v>
      </c>
      <c r="H286">
        <f>+INDEX(Jugadores!$A$2:$H$346,MATCH(Partidos!D286,Jugadores!$A$2:$A$346,0),7)</f>
        <v>88</v>
      </c>
      <c r="I286">
        <f>+INDEX(Jugadores!$A$2:$H$346,MATCH(Partidos!E286,Jugadores!$A$2:$A$346,0),7)</f>
        <v>47</v>
      </c>
      <c r="J286" t="str">
        <f>VLOOKUP(INDEX(Jugadores!$A$2:$H$346,MATCH(Partidos!D286,Jugadores!$A$2:$A$346,0),8),Condados!A:B,2,FALSE)</f>
        <v>Wayne</v>
      </c>
      <c r="K286" t="str">
        <f>VLOOKUP(INDEX(Jugadores!$A$2:$H$346,MATCH(Partidos!E286,Jugadores!$A$2:$A$346,0),8),Condados!A:B,2,FALSE)</f>
        <v>Monroe</v>
      </c>
      <c r="L286">
        <v>44</v>
      </c>
    </row>
    <row r="287" spans="1:12" x14ac:dyDescent="0.25">
      <c r="A287" t="s">
        <v>14</v>
      </c>
      <c r="B287">
        <v>251</v>
      </c>
      <c r="C287">
        <v>133</v>
      </c>
      <c r="D287">
        <v>48987</v>
      </c>
      <c r="E287">
        <v>4013</v>
      </c>
      <c r="F287" t="str">
        <f>+VLOOKUP(D287,Jugadores!A:B,2,FALSE)</f>
        <v>Patrick P. Taylor</v>
      </c>
      <c r="G287" t="str">
        <f>+VLOOKUP(E287,Jugadores!A:B,2,FALSE)</f>
        <v>Homer C. Funderburk</v>
      </c>
      <c r="H287">
        <f>+INDEX(Jugadores!$A$2:$H$346,MATCH(Partidos!D287,Jugadores!$A$2:$A$346,0),7)</f>
        <v>91</v>
      </c>
      <c r="I287">
        <f>+INDEX(Jugadores!$A$2:$H$346,MATCH(Partidos!E287,Jugadores!$A$2:$A$346,0),7)</f>
        <v>28</v>
      </c>
      <c r="J287" t="str">
        <f>VLOOKUP(INDEX(Jugadores!$A$2:$H$346,MATCH(Partidos!D287,Jugadores!$A$2:$A$346,0),8),Condados!A:B,2,FALSE)</f>
        <v>Columbia</v>
      </c>
      <c r="K287" t="str">
        <f>VLOOKUP(INDEX(Jugadores!$A$2:$H$346,MATCH(Partidos!E287,Jugadores!$A$2:$A$346,0),8),Condados!A:B,2,FALSE)</f>
        <v>Wayne</v>
      </c>
      <c r="L287">
        <v>48</v>
      </c>
    </row>
    <row r="288" spans="1:12" x14ac:dyDescent="0.25">
      <c r="A288" t="s">
        <v>14</v>
      </c>
      <c r="B288">
        <v>252</v>
      </c>
      <c r="C288">
        <v>123</v>
      </c>
      <c r="D288">
        <v>14970</v>
      </c>
      <c r="E288">
        <v>25105</v>
      </c>
      <c r="F288" t="str">
        <f>+VLOOKUP(D288,Jugadores!A:B,2,FALSE)</f>
        <v>James J. Spears</v>
      </c>
      <c r="G288" t="str">
        <f>+VLOOKUP(E288,Jugadores!A:B,2,FALSE)</f>
        <v>Donald M. West</v>
      </c>
      <c r="H288">
        <f>+INDEX(Jugadores!$A$2:$H$346,MATCH(Partidos!D288,Jugadores!$A$2:$A$346,0),7)</f>
        <v>1</v>
      </c>
      <c r="I288">
        <f>+INDEX(Jugadores!$A$2:$H$346,MATCH(Partidos!E288,Jugadores!$A$2:$A$346,0),7)</f>
        <v>33</v>
      </c>
      <c r="J288" t="str">
        <f>VLOOKUP(INDEX(Jugadores!$A$2:$H$346,MATCH(Partidos!D288,Jugadores!$A$2:$A$346,0),8),Condados!A:B,2,FALSE)</f>
        <v>Bradford</v>
      </c>
      <c r="K288" t="str">
        <f>VLOOKUP(INDEX(Jugadores!$A$2:$H$346,MATCH(Partidos!E288,Jugadores!$A$2:$A$346,0),8),Condados!A:B,2,FALSE)</f>
        <v>Northampton</v>
      </c>
      <c r="L288">
        <v>57</v>
      </c>
    </row>
    <row r="289" spans="1:12" x14ac:dyDescent="0.25">
      <c r="A289" t="s">
        <v>14</v>
      </c>
      <c r="B289">
        <v>253</v>
      </c>
      <c r="C289">
        <v>226</v>
      </c>
      <c r="D289">
        <v>43571</v>
      </c>
      <c r="E289">
        <v>45415</v>
      </c>
      <c r="F289" t="str">
        <f>+VLOOKUP(D289,Jugadores!A:B,2,FALSE)</f>
        <v>Edward D. Piper</v>
      </c>
      <c r="G289" t="str">
        <f>+VLOOKUP(E289,Jugadores!A:B,2,FALSE)</f>
        <v>Bradley T. Peace</v>
      </c>
      <c r="H289">
        <f>+INDEX(Jugadores!$A$2:$H$346,MATCH(Partidos!D289,Jugadores!$A$2:$A$346,0),7)</f>
        <v>29</v>
      </c>
      <c r="I289">
        <f>+INDEX(Jugadores!$A$2:$H$346,MATCH(Partidos!E289,Jugadores!$A$2:$A$346,0),7)</f>
        <v>4</v>
      </c>
      <c r="J289" t="str">
        <f>VLOOKUP(INDEX(Jugadores!$A$2:$H$346,MATCH(Partidos!D289,Jugadores!$A$2:$A$346,0),8),Condados!A:B,2,FALSE)</f>
        <v>Cambria</v>
      </c>
      <c r="K289" t="str">
        <f>VLOOKUP(INDEX(Jugadores!$A$2:$H$346,MATCH(Partidos!E289,Jugadores!$A$2:$A$346,0),8),Condados!A:B,2,FALSE)</f>
        <v>Perry</v>
      </c>
      <c r="L289">
        <v>82</v>
      </c>
    </row>
    <row r="290" spans="1:12" x14ac:dyDescent="0.25">
      <c r="A290" t="s">
        <v>14</v>
      </c>
      <c r="B290">
        <v>254</v>
      </c>
      <c r="C290">
        <v>151</v>
      </c>
      <c r="D290">
        <v>3227</v>
      </c>
      <c r="E290">
        <v>3097</v>
      </c>
      <c r="F290" t="str">
        <f>+VLOOKUP(D290,Jugadores!A:B,2,FALSE)</f>
        <v>Billie M. Baskin</v>
      </c>
      <c r="G290" t="str">
        <f>+VLOOKUP(E290,Jugadores!A:B,2,FALSE)</f>
        <v>Troy M. Johnson</v>
      </c>
      <c r="H290">
        <f>+INDEX(Jugadores!$A$2:$H$346,MATCH(Partidos!D290,Jugadores!$A$2:$A$346,0),7)</f>
        <v>82</v>
      </c>
      <c r="I290">
        <f>+INDEX(Jugadores!$A$2:$H$346,MATCH(Partidos!E290,Jugadores!$A$2:$A$346,0),7)</f>
        <v>43</v>
      </c>
      <c r="J290" t="str">
        <f>VLOOKUP(INDEX(Jugadores!$A$2:$H$346,MATCH(Partidos!D290,Jugadores!$A$2:$A$346,0),8),Condados!A:B,2,FALSE)</f>
        <v>Westmoreland</v>
      </c>
      <c r="K290" t="str">
        <f>VLOOKUP(INDEX(Jugadores!$A$2:$H$346,MATCH(Partidos!E290,Jugadores!$A$2:$A$346,0),8),Condados!A:B,2,FALSE)</f>
        <v>Columbia</v>
      </c>
      <c r="L290">
        <v>163</v>
      </c>
    </row>
    <row r="291" spans="1:12" x14ac:dyDescent="0.25">
      <c r="A291" t="s">
        <v>14</v>
      </c>
      <c r="B291">
        <v>255</v>
      </c>
      <c r="C291">
        <v>221</v>
      </c>
      <c r="D291">
        <v>38395</v>
      </c>
      <c r="E291">
        <v>10505</v>
      </c>
      <c r="F291" t="str">
        <f>+VLOOKUP(D291,Jugadores!A:B,2,FALSE)</f>
        <v>Johnny A. Feeley</v>
      </c>
      <c r="G291" t="str">
        <f>+VLOOKUP(E291,Jugadores!A:B,2,FALSE)</f>
        <v>Mark K. Roque</v>
      </c>
      <c r="H291">
        <f>+INDEX(Jugadores!$A$2:$H$346,MATCH(Partidos!D291,Jugadores!$A$2:$A$346,0),7)</f>
        <v>88</v>
      </c>
      <c r="I291">
        <f>+INDEX(Jugadores!$A$2:$H$346,MATCH(Partidos!E291,Jugadores!$A$2:$A$346,0),7)</f>
        <v>69</v>
      </c>
      <c r="J291" t="str">
        <f>VLOOKUP(INDEX(Jugadores!$A$2:$H$346,MATCH(Partidos!D291,Jugadores!$A$2:$A$346,0),8),Condados!A:B,2,FALSE)</f>
        <v>Wayne</v>
      </c>
      <c r="K291" t="str">
        <f>VLOOKUP(INDEX(Jugadores!$A$2:$H$346,MATCH(Partidos!E291,Jugadores!$A$2:$A$346,0),8),Condados!A:B,2,FALSE)</f>
        <v>Dauphin</v>
      </c>
      <c r="L291">
        <v>48</v>
      </c>
    </row>
    <row r="292" spans="1:12" x14ac:dyDescent="0.25">
      <c r="A292" t="s">
        <v>14</v>
      </c>
      <c r="B292">
        <v>256</v>
      </c>
      <c r="C292">
        <v>178</v>
      </c>
      <c r="D292">
        <v>14970</v>
      </c>
      <c r="E292">
        <v>48987</v>
      </c>
      <c r="F292" t="str">
        <f>+VLOOKUP(D292,Jugadores!A:B,2,FALSE)</f>
        <v>James J. Spears</v>
      </c>
      <c r="G292" t="str">
        <f>+VLOOKUP(E292,Jugadores!A:B,2,FALSE)</f>
        <v>Patrick P. Taylor</v>
      </c>
      <c r="H292">
        <f>+INDEX(Jugadores!$A$2:$H$346,MATCH(Partidos!D292,Jugadores!$A$2:$A$346,0),7)</f>
        <v>1</v>
      </c>
      <c r="I292">
        <f>+INDEX(Jugadores!$A$2:$H$346,MATCH(Partidos!E292,Jugadores!$A$2:$A$346,0),7)</f>
        <v>91</v>
      </c>
      <c r="J292" t="str">
        <f>VLOOKUP(INDEX(Jugadores!$A$2:$H$346,MATCH(Partidos!D292,Jugadores!$A$2:$A$346,0),8),Condados!A:B,2,FALSE)</f>
        <v>Bradford</v>
      </c>
      <c r="K292" t="str">
        <f>VLOOKUP(INDEX(Jugadores!$A$2:$H$346,MATCH(Partidos!E292,Jugadores!$A$2:$A$346,0),8),Condados!A:B,2,FALSE)</f>
        <v>Columbia</v>
      </c>
      <c r="L292">
        <v>49</v>
      </c>
    </row>
    <row r="293" spans="1:12" x14ac:dyDescent="0.25">
      <c r="A293" t="s">
        <v>14</v>
      </c>
      <c r="B293">
        <v>257</v>
      </c>
      <c r="C293">
        <v>203</v>
      </c>
      <c r="D293">
        <v>43571</v>
      </c>
      <c r="E293">
        <v>3227</v>
      </c>
      <c r="F293" t="str">
        <f>+VLOOKUP(D293,Jugadores!A:B,2,FALSE)</f>
        <v>Edward D. Piper</v>
      </c>
      <c r="G293" t="str">
        <f>+VLOOKUP(E293,Jugadores!A:B,2,FALSE)</f>
        <v>Billie M. Baskin</v>
      </c>
      <c r="H293">
        <f>+INDEX(Jugadores!$A$2:$H$346,MATCH(Partidos!D293,Jugadores!$A$2:$A$346,0),7)</f>
        <v>29</v>
      </c>
      <c r="I293">
        <f>+INDEX(Jugadores!$A$2:$H$346,MATCH(Partidos!E293,Jugadores!$A$2:$A$346,0),7)</f>
        <v>82</v>
      </c>
      <c r="J293" t="str">
        <f>VLOOKUP(INDEX(Jugadores!$A$2:$H$346,MATCH(Partidos!D293,Jugadores!$A$2:$A$346,0),8),Condados!A:B,2,FALSE)</f>
        <v>Cambria</v>
      </c>
      <c r="K293" t="str">
        <f>VLOOKUP(INDEX(Jugadores!$A$2:$H$346,MATCH(Partidos!E293,Jugadores!$A$2:$A$346,0),8),Condados!A:B,2,FALSE)</f>
        <v>Westmoreland</v>
      </c>
      <c r="L293">
        <v>60</v>
      </c>
    </row>
    <row r="294" spans="1:12" x14ac:dyDescent="0.25">
      <c r="A294" t="s">
        <v>14</v>
      </c>
      <c r="B294">
        <v>258</v>
      </c>
      <c r="C294">
        <v>133</v>
      </c>
      <c r="D294">
        <v>14970</v>
      </c>
      <c r="E294">
        <v>38395</v>
      </c>
      <c r="F294" t="str">
        <f>+VLOOKUP(D294,Jugadores!A:B,2,FALSE)</f>
        <v>James J. Spears</v>
      </c>
      <c r="G294" t="str">
        <f>+VLOOKUP(E294,Jugadores!A:B,2,FALSE)</f>
        <v>Johnny A. Feeley</v>
      </c>
      <c r="H294">
        <f>+INDEX(Jugadores!$A$2:$H$346,MATCH(Partidos!D294,Jugadores!$A$2:$A$346,0),7)</f>
        <v>1</v>
      </c>
      <c r="I294">
        <f>+INDEX(Jugadores!$A$2:$H$346,MATCH(Partidos!E294,Jugadores!$A$2:$A$346,0),7)</f>
        <v>88</v>
      </c>
      <c r="J294" t="str">
        <f>VLOOKUP(INDEX(Jugadores!$A$2:$H$346,MATCH(Partidos!D294,Jugadores!$A$2:$A$346,0),8),Condados!A:B,2,FALSE)</f>
        <v>Bradford</v>
      </c>
      <c r="K294" t="str">
        <f>VLOOKUP(INDEX(Jugadores!$A$2:$H$346,MATCH(Partidos!E294,Jugadores!$A$2:$A$346,0),8),Condados!A:B,2,FALSE)</f>
        <v>Wayne</v>
      </c>
      <c r="L294">
        <v>64</v>
      </c>
    </row>
    <row r="295" spans="1:12" x14ac:dyDescent="0.25">
      <c r="A295" t="s">
        <v>14</v>
      </c>
      <c r="B295">
        <v>259</v>
      </c>
      <c r="C295">
        <v>247</v>
      </c>
      <c r="D295">
        <v>14970</v>
      </c>
      <c r="E295">
        <v>43571</v>
      </c>
      <c r="F295" t="str">
        <f>+VLOOKUP(D295,Jugadores!A:B,2,FALSE)</f>
        <v>James J. Spears</v>
      </c>
      <c r="G295" t="str">
        <f>+VLOOKUP(E295,Jugadores!A:B,2,FALSE)</f>
        <v>Edward D. Piper</v>
      </c>
      <c r="H295">
        <f>+INDEX(Jugadores!$A$2:$H$346,MATCH(Partidos!D295,Jugadores!$A$2:$A$346,0),7)</f>
        <v>1</v>
      </c>
      <c r="I295">
        <f>+INDEX(Jugadores!$A$2:$H$346,MATCH(Partidos!E295,Jugadores!$A$2:$A$346,0),7)</f>
        <v>29</v>
      </c>
      <c r="J295" t="str">
        <f>VLOOKUP(INDEX(Jugadores!$A$2:$H$346,MATCH(Partidos!D295,Jugadores!$A$2:$A$346,0),8),Condados!A:B,2,FALSE)</f>
        <v>Bradford</v>
      </c>
      <c r="K295" t="str">
        <f>VLOOKUP(INDEX(Jugadores!$A$2:$H$346,MATCH(Partidos!E295,Jugadores!$A$2:$A$346,0),8),Condados!A:B,2,FALSE)</f>
        <v>Cambria</v>
      </c>
      <c r="L295">
        <v>73</v>
      </c>
    </row>
    <row r="296" spans="1:12" x14ac:dyDescent="0.25">
      <c r="A296" t="s">
        <v>15</v>
      </c>
      <c r="B296">
        <v>333</v>
      </c>
      <c r="C296">
        <v>137</v>
      </c>
      <c r="D296">
        <v>16817</v>
      </c>
      <c r="E296">
        <v>25105</v>
      </c>
      <c r="F296" t="str">
        <f>+VLOOKUP(D296,Jugadores!A:B,2,FALSE)</f>
        <v>Charles B. Bernstein</v>
      </c>
      <c r="G296" t="str">
        <f>+VLOOKUP(E296,Jugadores!A:B,2,FALSE)</f>
        <v>Donald M. West</v>
      </c>
      <c r="H296">
        <f>+INDEX(Jugadores!$A$2:$H$346,MATCH(Partidos!D296,Jugadores!$A$2:$A$346,0),7)</f>
        <v>90</v>
      </c>
      <c r="I296">
        <f>+INDEX(Jugadores!$A$2:$H$346,MATCH(Partidos!E296,Jugadores!$A$2:$A$346,0),7)</f>
        <v>33</v>
      </c>
      <c r="J296" t="str">
        <f>VLOOKUP(INDEX(Jugadores!$A$2:$H$346,MATCH(Partidos!D296,Jugadores!$A$2:$A$346,0),8),Condados!A:B,2,FALSE)</f>
        <v>Clinton</v>
      </c>
      <c r="K296" t="str">
        <f>VLOOKUP(INDEX(Jugadores!$A$2:$H$346,MATCH(Partidos!E296,Jugadores!$A$2:$A$346,0),8),Condados!A:B,2,FALSE)</f>
        <v>Northampton</v>
      </c>
      <c r="L296">
        <v>95</v>
      </c>
    </row>
    <row r="297" spans="1:12" x14ac:dyDescent="0.25">
      <c r="A297" t="s">
        <v>15</v>
      </c>
      <c r="B297">
        <v>332</v>
      </c>
      <c r="C297">
        <v>114</v>
      </c>
      <c r="D297">
        <v>25105</v>
      </c>
      <c r="E297">
        <v>44365</v>
      </c>
      <c r="F297" t="str">
        <f>+VLOOKUP(D297,Jugadores!A:B,2,FALSE)</f>
        <v>Donald M. West</v>
      </c>
      <c r="G297" t="str">
        <f>+VLOOKUP(E297,Jugadores!A:B,2,FALSE)</f>
        <v>Robert L. Hughes</v>
      </c>
      <c r="H297">
        <f>+INDEX(Jugadores!$A$2:$H$346,MATCH(Partidos!D297,Jugadores!$A$2:$A$346,0),7)</f>
        <v>33</v>
      </c>
      <c r="I297">
        <f>+INDEX(Jugadores!$A$2:$H$346,MATCH(Partidos!E297,Jugadores!$A$2:$A$346,0),7)</f>
        <v>53</v>
      </c>
      <c r="J297" t="str">
        <f>VLOOKUP(INDEX(Jugadores!$A$2:$H$346,MATCH(Partidos!D297,Jugadores!$A$2:$A$346,0),8),Condados!A:B,2,FALSE)</f>
        <v>Northampton</v>
      </c>
      <c r="K297" t="str">
        <f>VLOOKUP(INDEX(Jugadores!$A$2:$H$346,MATCH(Partidos!E297,Jugadores!$A$2:$A$346,0),8),Condados!A:B,2,FALSE)</f>
        <v>Erie</v>
      </c>
      <c r="L297">
        <v>110</v>
      </c>
    </row>
    <row r="298" spans="1:12" x14ac:dyDescent="0.25">
      <c r="A298" t="s">
        <v>15</v>
      </c>
      <c r="B298">
        <v>331</v>
      </c>
      <c r="C298">
        <v>116</v>
      </c>
      <c r="D298">
        <v>16817</v>
      </c>
      <c r="E298">
        <v>15877</v>
      </c>
      <c r="F298" t="str">
        <f>+VLOOKUP(D298,Jugadores!A:B,2,FALSE)</f>
        <v>Charles B. Bernstein</v>
      </c>
      <c r="G298" t="str">
        <f>+VLOOKUP(E298,Jugadores!A:B,2,FALSE)</f>
        <v>James H. Funches</v>
      </c>
      <c r="H298">
        <f>+INDEX(Jugadores!$A$2:$H$346,MATCH(Partidos!D298,Jugadores!$A$2:$A$346,0),7)</f>
        <v>90</v>
      </c>
      <c r="I298">
        <f>+INDEX(Jugadores!$A$2:$H$346,MATCH(Partidos!E298,Jugadores!$A$2:$A$346,0),7)</f>
        <v>96</v>
      </c>
      <c r="J298" t="str">
        <f>VLOOKUP(INDEX(Jugadores!$A$2:$H$346,MATCH(Partidos!D298,Jugadores!$A$2:$A$346,0),8),Condados!A:B,2,FALSE)</f>
        <v>Clinton</v>
      </c>
      <c r="K298" t="str">
        <f>VLOOKUP(INDEX(Jugadores!$A$2:$H$346,MATCH(Partidos!E298,Jugadores!$A$2:$A$346,0),8),Condados!A:B,2,FALSE)</f>
        <v>Franklin</v>
      </c>
      <c r="L298">
        <v>110</v>
      </c>
    </row>
    <row r="299" spans="1:12" x14ac:dyDescent="0.25">
      <c r="A299" t="s">
        <v>15</v>
      </c>
      <c r="B299">
        <v>330</v>
      </c>
      <c r="C299">
        <v>98</v>
      </c>
      <c r="D299">
        <v>25105</v>
      </c>
      <c r="E299">
        <v>39231</v>
      </c>
      <c r="F299" t="str">
        <f>+VLOOKUP(D299,Jugadores!A:B,2,FALSE)</f>
        <v>Donald M. West</v>
      </c>
      <c r="G299" t="str">
        <f>+VLOOKUP(E299,Jugadores!A:B,2,FALSE)</f>
        <v>Brandon F. Gavin</v>
      </c>
      <c r="H299">
        <f>+INDEX(Jugadores!$A$2:$H$346,MATCH(Partidos!D299,Jugadores!$A$2:$A$346,0),7)</f>
        <v>33</v>
      </c>
      <c r="I299">
        <f>+INDEX(Jugadores!$A$2:$H$346,MATCH(Partidos!E299,Jugadores!$A$2:$A$346,0),7)</f>
        <v>56</v>
      </c>
      <c r="J299" t="str">
        <f>VLOOKUP(INDEX(Jugadores!$A$2:$H$346,MATCH(Partidos!D299,Jugadores!$A$2:$A$346,0),8),Condados!A:B,2,FALSE)</f>
        <v>Northampton</v>
      </c>
      <c r="K299" t="str">
        <f>VLOOKUP(INDEX(Jugadores!$A$2:$H$346,MATCH(Partidos!E299,Jugadores!$A$2:$A$346,0),8),Condados!A:B,2,FALSE)</f>
        <v>McKean</v>
      </c>
      <c r="L299">
        <v>186</v>
      </c>
    </row>
    <row r="300" spans="1:12" x14ac:dyDescent="0.25">
      <c r="A300" t="s">
        <v>15</v>
      </c>
      <c r="B300">
        <v>329</v>
      </c>
      <c r="C300">
        <v>158</v>
      </c>
      <c r="D300">
        <v>44365</v>
      </c>
      <c r="E300">
        <v>7711</v>
      </c>
      <c r="F300" t="str">
        <f>+VLOOKUP(D300,Jugadores!A:B,2,FALSE)</f>
        <v>Robert L. Hughes</v>
      </c>
      <c r="G300" t="str">
        <f>+VLOOKUP(E300,Jugadores!A:B,2,FALSE)</f>
        <v>Eldon E. Ramirez</v>
      </c>
      <c r="H300">
        <f>+INDEX(Jugadores!$A$2:$H$346,MATCH(Partidos!D300,Jugadores!$A$2:$A$346,0),7)</f>
        <v>53</v>
      </c>
      <c r="I300">
        <f>+INDEX(Jugadores!$A$2:$H$346,MATCH(Partidos!E300,Jugadores!$A$2:$A$346,0),7)</f>
        <v>97</v>
      </c>
      <c r="J300" t="str">
        <f>VLOOKUP(INDEX(Jugadores!$A$2:$H$346,MATCH(Partidos!D300,Jugadores!$A$2:$A$346,0),8),Condados!A:B,2,FALSE)</f>
        <v>Erie</v>
      </c>
      <c r="K300" t="str">
        <f>VLOOKUP(INDEX(Jugadores!$A$2:$H$346,MATCH(Partidos!E300,Jugadores!$A$2:$A$346,0),8),Condados!A:B,2,FALSE)</f>
        <v>Elk</v>
      </c>
      <c r="L300">
        <v>47</v>
      </c>
    </row>
    <row r="301" spans="1:12" x14ac:dyDescent="0.25">
      <c r="A301" t="s">
        <v>15</v>
      </c>
      <c r="B301">
        <v>328</v>
      </c>
      <c r="C301">
        <v>129</v>
      </c>
      <c r="D301">
        <v>16817</v>
      </c>
      <c r="E301">
        <v>31902</v>
      </c>
      <c r="F301" t="str">
        <f>+VLOOKUP(D301,Jugadores!A:B,2,FALSE)</f>
        <v>Charles B. Bernstein</v>
      </c>
      <c r="G301" t="str">
        <f>+VLOOKUP(E301,Jugadores!A:B,2,FALSE)</f>
        <v>Jeffrey L. McCoy</v>
      </c>
      <c r="H301">
        <f>+INDEX(Jugadores!$A$2:$H$346,MATCH(Partidos!D301,Jugadores!$A$2:$A$346,0),7)</f>
        <v>90</v>
      </c>
      <c r="I301">
        <f>+INDEX(Jugadores!$A$2:$H$346,MATCH(Partidos!E301,Jugadores!$A$2:$A$346,0),7)</f>
        <v>59</v>
      </c>
      <c r="J301" t="str">
        <f>VLOOKUP(INDEX(Jugadores!$A$2:$H$346,MATCH(Partidos!D301,Jugadores!$A$2:$A$346,0),8),Condados!A:B,2,FALSE)</f>
        <v>Clinton</v>
      </c>
      <c r="K301" t="str">
        <f>VLOOKUP(INDEX(Jugadores!$A$2:$H$346,MATCH(Partidos!E301,Jugadores!$A$2:$A$346,0),8),Condados!A:B,2,FALSE)</f>
        <v>Armstrong</v>
      </c>
      <c r="L301">
        <v>49</v>
      </c>
    </row>
    <row r="302" spans="1:12" x14ac:dyDescent="0.25">
      <c r="A302" t="s">
        <v>15</v>
      </c>
      <c r="B302">
        <v>327</v>
      </c>
      <c r="C302">
        <v>91</v>
      </c>
      <c r="D302">
        <v>15877</v>
      </c>
      <c r="E302">
        <v>15937</v>
      </c>
      <c r="F302" t="str">
        <f>+VLOOKUP(D302,Jugadores!A:B,2,FALSE)</f>
        <v>James H. Funches</v>
      </c>
      <c r="G302" t="str">
        <f>+VLOOKUP(E302,Jugadores!A:B,2,FALSE)</f>
        <v>Philip S. Rome</v>
      </c>
      <c r="H302">
        <f>+INDEX(Jugadores!$A$2:$H$346,MATCH(Partidos!D302,Jugadores!$A$2:$A$346,0),7)</f>
        <v>96</v>
      </c>
      <c r="I302">
        <f>+INDEX(Jugadores!$A$2:$H$346,MATCH(Partidos!E302,Jugadores!$A$2:$A$346,0),7)</f>
        <v>42</v>
      </c>
      <c r="J302" t="str">
        <f>VLOOKUP(INDEX(Jugadores!$A$2:$H$346,MATCH(Partidos!D302,Jugadores!$A$2:$A$346,0),8),Condados!A:B,2,FALSE)</f>
        <v>Franklin</v>
      </c>
      <c r="K302" t="str">
        <f>VLOOKUP(INDEX(Jugadores!$A$2:$H$346,MATCH(Partidos!E302,Jugadores!$A$2:$A$346,0),8),Condados!A:B,2,FALSE)</f>
        <v>Beaver</v>
      </c>
      <c r="L302">
        <v>54</v>
      </c>
    </row>
    <row r="303" spans="1:12" x14ac:dyDescent="0.25">
      <c r="A303" t="s">
        <v>15</v>
      </c>
      <c r="B303">
        <v>326</v>
      </c>
      <c r="C303">
        <v>100</v>
      </c>
      <c r="D303">
        <v>25105</v>
      </c>
      <c r="E303">
        <v>35447</v>
      </c>
      <c r="F303" t="str">
        <f>+VLOOKUP(D303,Jugadores!A:B,2,FALSE)</f>
        <v>Donald M. West</v>
      </c>
      <c r="G303" t="str">
        <f>+VLOOKUP(E303,Jugadores!A:B,2,FALSE)</f>
        <v>William R. Miles</v>
      </c>
      <c r="H303">
        <f>+INDEX(Jugadores!$A$2:$H$346,MATCH(Partidos!D303,Jugadores!$A$2:$A$346,0),7)</f>
        <v>33</v>
      </c>
      <c r="I303">
        <f>+INDEX(Jugadores!$A$2:$H$346,MATCH(Partidos!E303,Jugadores!$A$2:$A$346,0),7)</f>
        <v>77</v>
      </c>
      <c r="J303" t="str">
        <f>VLOOKUP(INDEX(Jugadores!$A$2:$H$346,MATCH(Partidos!D303,Jugadores!$A$2:$A$346,0),8),Condados!A:B,2,FALSE)</f>
        <v>Northampton</v>
      </c>
      <c r="K303" t="str">
        <f>VLOOKUP(INDEX(Jugadores!$A$2:$H$346,MATCH(Partidos!E303,Jugadores!$A$2:$A$346,0),8),Condados!A:B,2,FALSE)</f>
        <v>Lehigh</v>
      </c>
      <c r="L303">
        <v>61</v>
      </c>
    </row>
    <row r="304" spans="1:12" x14ac:dyDescent="0.25">
      <c r="A304" t="s">
        <v>15</v>
      </c>
      <c r="B304">
        <v>325</v>
      </c>
      <c r="C304">
        <v>202</v>
      </c>
      <c r="D304">
        <v>39231</v>
      </c>
      <c r="E304">
        <v>27430</v>
      </c>
      <c r="F304" t="str">
        <f>+VLOOKUP(D304,Jugadores!A:B,2,FALSE)</f>
        <v>Brandon F. Gavin</v>
      </c>
      <c r="G304" t="str">
        <f>+VLOOKUP(E304,Jugadores!A:B,2,FALSE)</f>
        <v>Brad S. Torres</v>
      </c>
      <c r="H304">
        <f>+INDEX(Jugadores!$A$2:$H$346,MATCH(Partidos!D304,Jugadores!$A$2:$A$346,0),7)</f>
        <v>56</v>
      </c>
      <c r="I304">
        <f>+INDEX(Jugadores!$A$2:$H$346,MATCH(Partidos!E304,Jugadores!$A$2:$A$346,0),7)</f>
        <v>98</v>
      </c>
      <c r="J304" t="str">
        <f>VLOOKUP(INDEX(Jugadores!$A$2:$H$346,MATCH(Partidos!D304,Jugadores!$A$2:$A$346,0),8),Condados!A:B,2,FALSE)</f>
        <v>McKean</v>
      </c>
      <c r="K304" t="str">
        <f>VLOOKUP(INDEX(Jugadores!$A$2:$H$346,MATCH(Partidos!E304,Jugadores!$A$2:$A$346,0),8),Condados!A:B,2,FALSE)</f>
        <v>Bradford</v>
      </c>
      <c r="L304">
        <v>81</v>
      </c>
    </row>
    <row r="305" spans="1:12" x14ac:dyDescent="0.25">
      <c r="A305" t="s">
        <v>15</v>
      </c>
      <c r="B305">
        <v>324</v>
      </c>
      <c r="C305">
        <v>93</v>
      </c>
      <c r="D305">
        <v>44365</v>
      </c>
      <c r="E305">
        <v>33944</v>
      </c>
      <c r="F305" t="str">
        <f>+VLOOKUP(D305,Jugadores!A:B,2,FALSE)</f>
        <v>Robert L. Hughes</v>
      </c>
      <c r="G305" t="str">
        <f>+VLOOKUP(E305,Jugadores!A:B,2,FALSE)</f>
        <v>Francis B. Larsen</v>
      </c>
      <c r="H305">
        <f>+INDEX(Jugadores!$A$2:$H$346,MATCH(Partidos!D305,Jugadores!$A$2:$A$346,0),7)</f>
        <v>53</v>
      </c>
      <c r="I305">
        <f>+INDEX(Jugadores!$A$2:$H$346,MATCH(Partidos!E305,Jugadores!$A$2:$A$346,0),7)</f>
        <v>76</v>
      </c>
      <c r="J305" t="str">
        <f>VLOOKUP(INDEX(Jugadores!$A$2:$H$346,MATCH(Partidos!D305,Jugadores!$A$2:$A$346,0),8),Condados!A:B,2,FALSE)</f>
        <v>Erie</v>
      </c>
      <c r="K305" t="str">
        <f>VLOOKUP(INDEX(Jugadores!$A$2:$H$346,MATCH(Partidos!E305,Jugadores!$A$2:$A$346,0),8),Condados!A:B,2,FALSE)</f>
        <v>Carbon</v>
      </c>
      <c r="L305">
        <v>113</v>
      </c>
    </row>
    <row r="306" spans="1:12" x14ac:dyDescent="0.25">
      <c r="A306" t="s">
        <v>15</v>
      </c>
      <c r="B306">
        <v>323</v>
      </c>
      <c r="C306">
        <v>81</v>
      </c>
      <c r="D306">
        <v>7711</v>
      </c>
      <c r="E306">
        <v>25932</v>
      </c>
      <c r="F306" t="str">
        <f>+VLOOKUP(D306,Jugadores!A:B,2,FALSE)</f>
        <v>Eldon E. Ramirez</v>
      </c>
      <c r="G306" t="str">
        <f>+VLOOKUP(E306,Jugadores!A:B,2,FALSE)</f>
        <v>Scott R. Grill</v>
      </c>
      <c r="H306">
        <f>+INDEX(Jugadores!$A$2:$H$346,MATCH(Partidos!D306,Jugadores!$A$2:$A$346,0),7)</f>
        <v>97</v>
      </c>
      <c r="I306">
        <f>+INDEX(Jugadores!$A$2:$H$346,MATCH(Partidos!E306,Jugadores!$A$2:$A$346,0),7)</f>
        <v>99</v>
      </c>
      <c r="J306" t="str">
        <f>VLOOKUP(INDEX(Jugadores!$A$2:$H$346,MATCH(Partidos!D306,Jugadores!$A$2:$A$346,0),8),Condados!A:B,2,FALSE)</f>
        <v>Elk</v>
      </c>
      <c r="K306" t="str">
        <f>VLOOKUP(INDEX(Jugadores!$A$2:$H$346,MATCH(Partidos!E306,Jugadores!$A$2:$A$346,0),8),Condados!A:B,2,FALSE)</f>
        <v>Allegheny</v>
      </c>
      <c r="L306">
        <v>48</v>
      </c>
    </row>
    <row r="307" spans="1:12" x14ac:dyDescent="0.25">
      <c r="A307" t="s">
        <v>15</v>
      </c>
      <c r="B307">
        <v>322</v>
      </c>
      <c r="C307">
        <v>146</v>
      </c>
      <c r="D307">
        <v>31902</v>
      </c>
      <c r="E307">
        <v>36655</v>
      </c>
      <c r="F307" t="str">
        <f>+VLOOKUP(D307,Jugadores!A:B,2,FALSE)</f>
        <v>Jeffrey L. McCoy</v>
      </c>
      <c r="G307" t="str">
        <f>+VLOOKUP(E307,Jugadores!A:B,2,FALSE)</f>
        <v>Frederick S. Clark</v>
      </c>
      <c r="H307">
        <f>+INDEX(Jugadores!$A$2:$H$346,MATCH(Partidos!D307,Jugadores!$A$2:$A$346,0),7)</f>
        <v>59</v>
      </c>
      <c r="I307">
        <f>+INDEX(Jugadores!$A$2:$H$346,MATCH(Partidos!E307,Jugadores!$A$2:$A$346,0),7)</f>
        <v>100</v>
      </c>
      <c r="J307" t="str">
        <f>VLOOKUP(INDEX(Jugadores!$A$2:$H$346,MATCH(Partidos!D307,Jugadores!$A$2:$A$346,0),8),Condados!A:B,2,FALSE)</f>
        <v>Armstrong</v>
      </c>
      <c r="K307" t="str">
        <f>VLOOKUP(INDEX(Jugadores!$A$2:$H$346,MATCH(Partidos!E307,Jugadores!$A$2:$A$346,0),8),Condados!A:B,2,FALSE)</f>
        <v>Adams</v>
      </c>
      <c r="L307">
        <v>68</v>
      </c>
    </row>
    <row r="308" spans="1:12" x14ac:dyDescent="0.25">
      <c r="A308" t="s">
        <v>15</v>
      </c>
      <c r="B308">
        <v>321</v>
      </c>
      <c r="C308">
        <v>62</v>
      </c>
      <c r="D308">
        <v>16817</v>
      </c>
      <c r="E308">
        <v>28445</v>
      </c>
      <c r="F308" t="str">
        <f>+VLOOKUP(D308,Jugadores!A:B,2,FALSE)</f>
        <v>Charles B. Bernstein</v>
      </c>
      <c r="G308" t="str">
        <f>+VLOOKUP(E308,Jugadores!A:B,2,FALSE)</f>
        <v>Craig H. Walsh</v>
      </c>
      <c r="H308">
        <f>+INDEX(Jugadores!$A$2:$H$346,MATCH(Partidos!D308,Jugadores!$A$2:$A$346,0),7)</f>
        <v>90</v>
      </c>
      <c r="I308">
        <f>+INDEX(Jugadores!$A$2:$H$346,MATCH(Partidos!E308,Jugadores!$A$2:$A$346,0),7)</f>
        <v>101</v>
      </c>
      <c r="J308" t="str">
        <f>VLOOKUP(INDEX(Jugadores!$A$2:$H$346,MATCH(Partidos!D308,Jugadores!$A$2:$A$346,0),8),Condados!A:B,2,FALSE)</f>
        <v>Clinton</v>
      </c>
      <c r="K308" t="str">
        <f>VLOOKUP(INDEX(Jugadores!$A$2:$H$346,MATCH(Partidos!E308,Jugadores!$A$2:$A$346,0),8),Condados!A:B,2,FALSE)</f>
        <v>Forest</v>
      </c>
      <c r="L308">
        <v>90</v>
      </c>
    </row>
    <row r="309" spans="1:12" x14ac:dyDescent="0.25">
      <c r="A309" t="s">
        <v>15</v>
      </c>
      <c r="B309">
        <v>320</v>
      </c>
      <c r="C309">
        <v>112</v>
      </c>
      <c r="D309">
        <v>15877</v>
      </c>
      <c r="E309">
        <v>43051</v>
      </c>
      <c r="F309" t="str">
        <f>+VLOOKUP(D309,Jugadores!A:B,2,FALSE)</f>
        <v>James H. Funches</v>
      </c>
      <c r="G309" t="str">
        <f>+VLOOKUP(E309,Jugadores!A:B,2,FALSE)</f>
        <v>Robert H. Jackson</v>
      </c>
      <c r="H309">
        <f>+INDEX(Jugadores!$A$2:$H$346,MATCH(Partidos!D309,Jugadores!$A$2:$A$346,0),7)</f>
        <v>96</v>
      </c>
      <c r="I309">
        <f>+INDEX(Jugadores!$A$2:$H$346,MATCH(Partidos!E309,Jugadores!$A$2:$A$346,0),7)</f>
        <v>102</v>
      </c>
      <c r="J309" t="str">
        <f>VLOOKUP(INDEX(Jugadores!$A$2:$H$346,MATCH(Partidos!D309,Jugadores!$A$2:$A$346,0),8),Condados!A:B,2,FALSE)</f>
        <v>Franklin</v>
      </c>
      <c r="K309" t="str">
        <f>VLOOKUP(INDEX(Jugadores!$A$2:$H$346,MATCH(Partidos!E309,Jugadores!$A$2:$A$346,0),8),Condados!A:B,2,FALSE)</f>
        <v>Perry</v>
      </c>
      <c r="L309">
        <v>92</v>
      </c>
    </row>
    <row r="310" spans="1:12" x14ac:dyDescent="0.25">
      <c r="A310" t="s">
        <v>15</v>
      </c>
      <c r="B310">
        <v>319</v>
      </c>
      <c r="C310">
        <v>185</v>
      </c>
      <c r="D310">
        <v>15937</v>
      </c>
      <c r="E310">
        <v>46494</v>
      </c>
      <c r="F310" t="str">
        <f>+VLOOKUP(D310,Jugadores!A:B,2,FALSE)</f>
        <v>Philip S. Rome</v>
      </c>
      <c r="G310" t="str">
        <f>+VLOOKUP(E310,Jugadores!A:B,2,FALSE)</f>
        <v>Ronald V. Wright</v>
      </c>
      <c r="H310">
        <f>+INDEX(Jugadores!$A$2:$H$346,MATCH(Partidos!D310,Jugadores!$A$2:$A$346,0),7)</f>
        <v>42</v>
      </c>
      <c r="I310">
        <f>+INDEX(Jugadores!$A$2:$H$346,MATCH(Partidos!E310,Jugadores!$A$2:$A$346,0),7)</f>
        <v>34</v>
      </c>
      <c r="J310" t="str">
        <f>VLOOKUP(INDEX(Jugadores!$A$2:$H$346,MATCH(Partidos!D310,Jugadores!$A$2:$A$346,0),8),Condados!A:B,2,FALSE)</f>
        <v>Beaver</v>
      </c>
      <c r="K310" t="str">
        <f>VLOOKUP(INDEX(Jugadores!$A$2:$H$346,MATCH(Partidos!E310,Jugadores!$A$2:$A$346,0),8),Condados!A:B,2,FALSE)</f>
        <v>Luzerne</v>
      </c>
      <c r="L310">
        <v>37</v>
      </c>
    </row>
    <row r="311" spans="1:12" x14ac:dyDescent="0.25">
      <c r="A311" t="s">
        <v>15</v>
      </c>
      <c r="B311">
        <v>317</v>
      </c>
      <c r="C311">
        <v>80</v>
      </c>
      <c r="D311">
        <v>35447</v>
      </c>
      <c r="E311">
        <v>7560</v>
      </c>
      <c r="F311" t="str">
        <f>+VLOOKUP(D311,Jugadores!A:B,2,FALSE)</f>
        <v>William R. Miles</v>
      </c>
      <c r="G311" t="str">
        <f>+VLOOKUP(E311,Jugadores!A:B,2,FALSE)</f>
        <v>Kevin C. Seymour</v>
      </c>
      <c r="H311">
        <f>+INDEX(Jugadores!$A$2:$H$346,MATCH(Partidos!D311,Jugadores!$A$2:$A$346,0),7)</f>
        <v>77</v>
      </c>
      <c r="I311">
        <f>+INDEX(Jugadores!$A$2:$H$346,MATCH(Partidos!E311,Jugadores!$A$2:$A$346,0),7)</f>
        <v>240</v>
      </c>
      <c r="J311" t="str">
        <f>VLOOKUP(INDEX(Jugadores!$A$2:$H$346,MATCH(Partidos!D311,Jugadores!$A$2:$A$346,0),8),Condados!A:B,2,FALSE)</f>
        <v>Lehigh</v>
      </c>
      <c r="K311" t="str">
        <f>VLOOKUP(INDEX(Jugadores!$A$2:$H$346,MATCH(Partidos!E311,Jugadores!$A$2:$A$346,0),8),Condados!A:B,2,FALSE)</f>
        <v>Northumberland</v>
      </c>
      <c r="L311">
        <v>38</v>
      </c>
    </row>
    <row r="312" spans="1:12" x14ac:dyDescent="0.25">
      <c r="A312" t="s">
        <v>15</v>
      </c>
      <c r="B312">
        <v>316</v>
      </c>
      <c r="C312">
        <v>79</v>
      </c>
      <c r="D312">
        <v>27430</v>
      </c>
      <c r="E312">
        <v>20409</v>
      </c>
      <c r="F312" t="str">
        <f>+VLOOKUP(D312,Jugadores!A:B,2,FALSE)</f>
        <v>Brad S. Torres</v>
      </c>
      <c r="G312" t="str">
        <f>+VLOOKUP(E312,Jugadores!A:B,2,FALSE)</f>
        <v>James E. Merrick</v>
      </c>
      <c r="H312">
        <f>+INDEX(Jugadores!$A$2:$H$346,MATCH(Partidos!D312,Jugadores!$A$2:$A$346,0),7)</f>
        <v>98</v>
      </c>
      <c r="I312">
        <f>+INDEX(Jugadores!$A$2:$H$346,MATCH(Partidos!E312,Jugadores!$A$2:$A$346,0),7)</f>
        <v>251</v>
      </c>
      <c r="J312" t="str">
        <f>VLOOKUP(INDEX(Jugadores!$A$2:$H$346,MATCH(Partidos!D312,Jugadores!$A$2:$A$346,0),8),Condados!A:B,2,FALSE)</f>
        <v>Bradford</v>
      </c>
      <c r="K312" t="str">
        <f>VLOOKUP(INDEX(Jugadores!$A$2:$H$346,MATCH(Partidos!E312,Jugadores!$A$2:$A$346,0),8),Condados!A:B,2,FALSE)</f>
        <v>Adams</v>
      </c>
      <c r="L312">
        <v>53</v>
      </c>
    </row>
    <row r="313" spans="1:12" x14ac:dyDescent="0.25">
      <c r="A313" t="s">
        <v>15</v>
      </c>
      <c r="B313">
        <v>315</v>
      </c>
      <c r="C313">
        <v>115</v>
      </c>
      <c r="D313">
        <v>39231</v>
      </c>
      <c r="E313">
        <v>35775</v>
      </c>
      <c r="F313" t="str">
        <f>+VLOOKUP(D313,Jugadores!A:B,2,FALSE)</f>
        <v>Brandon F. Gavin</v>
      </c>
      <c r="G313" t="str">
        <f>+VLOOKUP(E313,Jugadores!A:B,2,FALSE)</f>
        <v>Gary R. Johnson</v>
      </c>
      <c r="H313">
        <f>+INDEX(Jugadores!$A$2:$H$346,MATCH(Partidos!D313,Jugadores!$A$2:$A$346,0),7)</f>
        <v>56</v>
      </c>
      <c r="I313">
        <f>+INDEX(Jugadores!$A$2:$H$346,MATCH(Partidos!E313,Jugadores!$A$2:$A$346,0),7)</f>
        <v>120</v>
      </c>
      <c r="J313" t="str">
        <f>VLOOKUP(INDEX(Jugadores!$A$2:$H$346,MATCH(Partidos!D313,Jugadores!$A$2:$A$346,0),8),Condados!A:B,2,FALSE)</f>
        <v>McKean</v>
      </c>
      <c r="K313" t="str">
        <f>VLOOKUP(INDEX(Jugadores!$A$2:$H$346,MATCH(Partidos!E313,Jugadores!$A$2:$A$346,0),8),Condados!A:B,2,FALSE)</f>
        <v>Butler</v>
      </c>
      <c r="L313">
        <v>58</v>
      </c>
    </row>
    <row r="314" spans="1:12" x14ac:dyDescent="0.25">
      <c r="A314" t="s">
        <v>15</v>
      </c>
      <c r="B314">
        <v>313</v>
      </c>
      <c r="C314">
        <v>120</v>
      </c>
      <c r="D314">
        <v>33944</v>
      </c>
      <c r="E314">
        <v>32286</v>
      </c>
      <c r="F314" t="str">
        <f>+VLOOKUP(D314,Jugadores!A:B,2,FALSE)</f>
        <v>Francis B. Larsen</v>
      </c>
      <c r="G314" t="str">
        <f>+VLOOKUP(E314,Jugadores!A:B,2,FALSE)</f>
        <v>Tim J. Braziel</v>
      </c>
      <c r="H314">
        <f>+INDEX(Jugadores!$A$2:$H$346,MATCH(Partidos!D314,Jugadores!$A$2:$A$346,0),7)</f>
        <v>76</v>
      </c>
      <c r="I314">
        <f>+INDEX(Jugadores!$A$2:$H$346,MATCH(Partidos!E314,Jugadores!$A$2:$A$346,0),7)</f>
        <v>252</v>
      </c>
      <c r="J314" t="str">
        <f>VLOOKUP(INDEX(Jugadores!$A$2:$H$346,MATCH(Partidos!D314,Jugadores!$A$2:$A$346,0),8),Condados!A:B,2,FALSE)</f>
        <v>Carbon</v>
      </c>
      <c r="K314" t="str">
        <f>VLOOKUP(INDEX(Jugadores!$A$2:$H$346,MATCH(Partidos!E314,Jugadores!$A$2:$A$346,0),8),Condados!A:B,2,FALSE)</f>
        <v>Forest</v>
      </c>
      <c r="L314">
        <v>70</v>
      </c>
    </row>
    <row r="315" spans="1:12" x14ac:dyDescent="0.25">
      <c r="A315" t="s">
        <v>15</v>
      </c>
      <c r="B315">
        <v>312</v>
      </c>
      <c r="C315">
        <v>54</v>
      </c>
      <c r="D315">
        <v>25932</v>
      </c>
      <c r="E315">
        <v>28435</v>
      </c>
      <c r="F315" t="str">
        <f>+VLOOKUP(D315,Jugadores!A:B,2,FALSE)</f>
        <v>Scott R. Grill</v>
      </c>
      <c r="G315" t="str">
        <f>+VLOOKUP(E315,Jugadores!A:B,2,FALSE)</f>
        <v>Andrew B. Bell</v>
      </c>
      <c r="H315">
        <f>+INDEX(Jugadores!$A$2:$H$346,MATCH(Partidos!D315,Jugadores!$A$2:$A$346,0),7)</f>
        <v>99</v>
      </c>
      <c r="I315">
        <f>+INDEX(Jugadores!$A$2:$H$346,MATCH(Partidos!E315,Jugadores!$A$2:$A$346,0),7)</f>
        <v>140</v>
      </c>
      <c r="J315" t="str">
        <f>VLOOKUP(INDEX(Jugadores!$A$2:$H$346,MATCH(Partidos!D315,Jugadores!$A$2:$A$346,0),8),Condados!A:B,2,FALSE)</f>
        <v>Allegheny</v>
      </c>
      <c r="K315" t="str">
        <f>VLOOKUP(INDEX(Jugadores!$A$2:$H$346,MATCH(Partidos!E315,Jugadores!$A$2:$A$346,0),8),Condados!A:B,2,FALSE)</f>
        <v>Berks</v>
      </c>
      <c r="L315">
        <v>72</v>
      </c>
    </row>
    <row r="316" spans="1:12" x14ac:dyDescent="0.25">
      <c r="A316" t="s">
        <v>15</v>
      </c>
      <c r="B316">
        <v>311</v>
      </c>
      <c r="C316">
        <v>74</v>
      </c>
      <c r="D316">
        <v>7711</v>
      </c>
      <c r="E316">
        <v>41033</v>
      </c>
      <c r="F316" t="str">
        <f>+VLOOKUP(D316,Jugadores!A:B,2,FALSE)</f>
        <v>Eldon E. Ramirez</v>
      </c>
      <c r="G316" t="str">
        <f>+VLOOKUP(E316,Jugadores!A:B,2,FALSE)</f>
        <v>Robert B. Knight</v>
      </c>
      <c r="H316">
        <f>+INDEX(Jugadores!$A$2:$H$346,MATCH(Partidos!D316,Jugadores!$A$2:$A$346,0),7)</f>
        <v>97</v>
      </c>
      <c r="I316">
        <f>+INDEX(Jugadores!$A$2:$H$346,MATCH(Partidos!E316,Jugadores!$A$2:$A$346,0),7)</f>
        <v>70</v>
      </c>
      <c r="J316" t="str">
        <f>VLOOKUP(INDEX(Jugadores!$A$2:$H$346,MATCH(Partidos!D316,Jugadores!$A$2:$A$346,0),8),Condados!A:B,2,FALSE)</f>
        <v>Elk</v>
      </c>
      <c r="K316" t="str">
        <f>VLOOKUP(INDEX(Jugadores!$A$2:$H$346,MATCH(Partidos!E316,Jugadores!$A$2:$A$346,0),8),Condados!A:B,2,FALSE)</f>
        <v>Fulton</v>
      </c>
      <c r="L316">
        <v>83</v>
      </c>
    </row>
    <row r="317" spans="1:12" x14ac:dyDescent="0.25">
      <c r="A317" t="s">
        <v>15</v>
      </c>
      <c r="B317">
        <v>310</v>
      </c>
      <c r="C317">
        <v>86</v>
      </c>
      <c r="D317">
        <v>31902</v>
      </c>
      <c r="E317">
        <v>4758</v>
      </c>
      <c r="F317" t="str">
        <f>+VLOOKUP(D317,Jugadores!A:B,2,FALSE)</f>
        <v>Jeffrey L. McCoy</v>
      </c>
      <c r="G317" t="str">
        <f>+VLOOKUP(E317,Jugadores!A:B,2,FALSE)</f>
        <v>Eric L. Benavidez</v>
      </c>
      <c r="H317">
        <f>+INDEX(Jugadores!$A$2:$H$346,MATCH(Partidos!D317,Jugadores!$A$2:$A$346,0),7)</f>
        <v>59</v>
      </c>
      <c r="I317">
        <f>+INDEX(Jugadores!$A$2:$H$346,MATCH(Partidos!E317,Jugadores!$A$2:$A$346,0),7)</f>
        <v>72</v>
      </c>
      <c r="J317" t="str">
        <f>VLOOKUP(INDEX(Jugadores!$A$2:$H$346,MATCH(Partidos!D317,Jugadores!$A$2:$A$346,0),8),Condados!A:B,2,FALSE)</f>
        <v>Armstrong</v>
      </c>
      <c r="K317" t="str">
        <f>VLOOKUP(INDEX(Jugadores!$A$2:$H$346,MATCH(Partidos!E317,Jugadores!$A$2:$A$346,0),8),Condados!A:B,2,FALSE)</f>
        <v>Schuylkill</v>
      </c>
      <c r="L317">
        <v>85</v>
      </c>
    </row>
    <row r="318" spans="1:12" x14ac:dyDescent="0.25">
      <c r="A318" t="s">
        <v>15</v>
      </c>
      <c r="B318">
        <v>309</v>
      </c>
      <c r="C318">
        <v>91</v>
      </c>
      <c r="D318">
        <v>36655</v>
      </c>
      <c r="E318">
        <v>38264</v>
      </c>
      <c r="F318" t="str">
        <f>+VLOOKUP(D318,Jugadores!A:B,2,FALSE)</f>
        <v>Frederick S. Clark</v>
      </c>
      <c r="G318" t="str">
        <f>+VLOOKUP(E318,Jugadores!A:B,2,FALSE)</f>
        <v>Thomas G. Lindsay</v>
      </c>
      <c r="H318">
        <f>+INDEX(Jugadores!$A$2:$H$346,MATCH(Partidos!D318,Jugadores!$A$2:$A$346,0),7)</f>
        <v>100</v>
      </c>
      <c r="I318">
        <f>+INDEX(Jugadores!$A$2:$H$346,MATCH(Partidos!E318,Jugadores!$A$2:$A$346,0),7)</f>
        <v>253</v>
      </c>
      <c r="J318" t="str">
        <f>VLOOKUP(INDEX(Jugadores!$A$2:$H$346,MATCH(Partidos!D318,Jugadores!$A$2:$A$346,0),8),Condados!A:B,2,FALSE)</f>
        <v>Adams</v>
      </c>
      <c r="K318" t="str">
        <f>VLOOKUP(INDEX(Jugadores!$A$2:$H$346,MATCH(Partidos!E318,Jugadores!$A$2:$A$346,0),8),Condados!A:B,2,FALSE)</f>
        <v>Perry</v>
      </c>
      <c r="L318">
        <v>74</v>
      </c>
    </row>
    <row r="319" spans="1:12" x14ac:dyDescent="0.25">
      <c r="A319" t="s">
        <v>15</v>
      </c>
      <c r="B319">
        <v>308</v>
      </c>
      <c r="C319">
        <v>124</v>
      </c>
      <c r="D319">
        <v>28445</v>
      </c>
      <c r="E319">
        <v>1727</v>
      </c>
      <c r="F319" t="str">
        <f>+VLOOKUP(D319,Jugadores!A:B,2,FALSE)</f>
        <v>Craig H. Walsh</v>
      </c>
      <c r="G319" t="str">
        <f>+VLOOKUP(E319,Jugadores!A:B,2,FALSE)</f>
        <v>Leland T. Moore</v>
      </c>
      <c r="H319">
        <f>+INDEX(Jugadores!$A$2:$H$346,MATCH(Partidos!D319,Jugadores!$A$2:$A$346,0),7)</f>
        <v>101</v>
      </c>
      <c r="I319">
        <f>+INDEX(Jugadores!$A$2:$H$346,MATCH(Partidos!E319,Jugadores!$A$2:$A$346,0),7)</f>
        <v>134</v>
      </c>
      <c r="J319" t="str">
        <f>VLOOKUP(INDEX(Jugadores!$A$2:$H$346,MATCH(Partidos!D319,Jugadores!$A$2:$A$346,0),8),Condados!A:B,2,FALSE)</f>
        <v>Forest</v>
      </c>
      <c r="K319" t="str">
        <f>VLOOKUP(INDEX(Jugadores!$A$2:$H$346,MATCH(Partidos!E319,Jugadores!$A$2:$A$346,0),8),Condados!A:B,2,FALSE)</f>
        <v>Union</v>
      </c>
      <c r="L319">
        <v>79</v>
      </c>
    </row>
    <row r="320" spans="1:12" x14ac:dyDescent="0.25">
      <c r="A320" t="s">
        <v>15</v>
      </c>
      <c r="B320">
        <v>306</v>
      </c>
      <c r="C320">
        <v>111</v>
      </c>
      <c r="D320">
        <v>43051</v>
      </c>
      <c r="E320">
        <v>8735</v>
      </c>
      <c r="F320" t="str">
        <f>+VLOOKUP(D320,Jugadores!A:B,2,FALSE)</f>
        <v>Robert H. Jackson</v>
      </c>
      <c r="G320" t="str">
        <f>+VLOOKUP(E320,Jugadores!A:B,2,FALSE)</f>
        <v>Ronald J. Pardo</v>
      </c>
      <c r="H320">
        <f>+INDEX(Jugadores!$A$2:$H$346,MATCH(Partidos!D320,Jugadores!$A$2:$A$346,0),7)</f>
        <v>102</v>
      </c>
      <c r="I320">
        <f>+INDEX(Jugadores!$A$2:$H$346,MATCH(Partidos!E320,Jugadores!$A$2:$A$346,0),7)</f>
        <v>46</v>
      </c>
      <c r="J320" t="str">
        <f>VLOOKUP(INDEX(Jugadores!$A$2:$H$346,MATCH(Partidos!D320,Jugadores!$A$2:$A$346,0),8),Condados!A:B,2,FALSE)</f>
        <v>Perry</v>
      </c>
      <c r="K320" t="str">
        <f>VLOOKUP(INDEX(Jugadores!$A$2:$H$346,MATCH(Partidos!E320,Jugadores!$A$2:$A$346,0),8),Condados!A:B,2,FALSE)</f>
        <v>Mifflin</v>
      </c>
      <c r="L320">
        <v>90</v>
      </c>
    </row>
    <row r="321" spans="1:12" x14ac:dyDescent="0.25">
      <c r="A321" t="s">
        <v>15</v>
      </c>
      <c r="B321">
        <v>305</v>
      </c>
      <c r="C321">
        <v>140</v>
      </c>
      <c r="D321">
        <v>15877</v>
      </c>
      <c r="E321">
        <v>35979</v>
      </c>
      <c r="F321" t="str">
        <f>+VLOOKUP(D321,Jugadores!A:B,2,FALSE)</f>
        <v>James H. Funches</v>
      </c>
      <c r="G321" t="str">
        <f>+VLOOKUP(E321,Jugadores!A:B,2,FALSE)</f>
        <v>Jerry L. Williams</v>
      </c>
      <c r="H321">
        <f>+INDEX(Jugadores!$A$2:$H$346,MATCH(Partidos!D321,Jugadores!$A$2:$A$346,0),7)</f>
        <v>96</v>
      </c>
      <c r="I321">
        <f>+INDEX(Jugadores!$A$2:$H$346,MATCH(Partidos!E321,Jugadores!$A$2:$A$346,0),7)</f>
        <v>133</v>
      </c>
      <c r="J321" t="str">
        <f>VLOOKUP(INDEX(Jugadores!$A$2:$H$346,MATCH(Partidos!D321,Jugadores!$A$2:$A$346,0),8),Condados!A:B,2,FALSE)</f>
        <v>Franklin</v>
      </c>
      <c r="K321" t="str">
        <f>VLOOKUP(INDEX(Jugadores!$A$2:$H$346,MATCH(Partidos!E321,Jugadores!$A$2:$A$346,0),8),Condados!A:B,2,FALSE)</f>
        <v>Fayette</v>
      </c>
      <c r="L321">
        <v>56</v>
      </c>
    </row>
    <row r="322" spans="1:12" x14ac:dyDescent="0.25">
      <c r="A322" t="s">
        <v>15</v>
      </c>
      <c r="B322">
        <v>304</v>
      </c>
      <c r="C322">
        <v>76</v>
      </c>
      <c r="D322">
        <v>15937</v>
      </c>
      <c r="E322">
        <v>22014</v>
      </c>
      <c r="F322" t="str">
        <f>+VLOOKUP(D322,Jugadores!A:B,2,FALSE)</f>
        <v>Philip S. Rome</v>
      </c>
      <c r="G322" t="str">
        <f>+VLOOKUP(E322,Jugadores!A:B,2,FALSE)</f>
        <v>David S. Hamilton</v>
      </c>
      <c r="H322">
        <f>+INDEX(Jugadores!$A$2:$H$346,MATCH(Partidos!D322,Jugadores!$A$2:$A$346,0),7)</f>
        <v>42</v>
      </c>
      <c r="I322">
        <f>+INDEX(Jugadores!$A$2:$H$346,MATCH(Partidos!E322,Jugadores!$A$2:$A$346,0),7)</f>
        <v>67</v>
      </c>
      <c r="J322" t="str">
        <f>VLOOKUP(INDEX(Jugadores!$A$2:$H$346,MATCH(Partidos!D322,Jugadores!$A$2:$A$346,0),8),Condados!A:B,2,FALSE)</f>
        <v>Beaver</v>
      </c>
      <c r="K322" t="str">
        <f>VLOOKUP(INDEX(Jugadores!$A$2:$H$346,MATCH(Partidos!E322,Jugadores!$A$2:$A$346,0),8),Condados!A:B,2,FALSE)</f>
        <v>Somerset</v>
      </c>
      <c r="L322">
        <v>59</v>
      </c>
    </row>
    <row r="323" spans="1:12" x14ac:dyDescent="0.25">
      <c r="A323" t="s">
        <v>15</v>
      </c>
      <c r="B323">
        <v>333</v>
      </c>
      <c r="C323">
        <v>98</v>
      </c>
      <c r="D323">
        <v>1866</v>
      </c>
      <c r="E323">
        <v>37031</v>
      </c>
      <c r="F323" t="str">
        <f>+VLOOKUP(D323,Jugadores!A:B,2,FALSE)</f>
        <v>Milton M. Warren</v>
      </c>
      <c r="G323" t="str">
        <f>+VLOOKUP(E323,Jugadores!A:B,2,FALSE)</f>
        <v>Henry M. McCue</v>
      </c>
      <c r="H323">
        <f>+INDEX(Jugadores!$A$2:$H$346,MATCH(Partidos!D323,Jugadores!$A$2:$A$346,0),7)</f>
        <v>13</v>
      </c>
      <c r="I323">
        <f>+INDEX(Jugadores!$A$2:$H$346,MATCH(Partidos!E323,Jugadores!$A$2:$A$346,0),7)</f>
        <v>71</v>
      </c>
      <c r="J323" t="str">
        <f>VLOOKUP(INDEX(Jugadores!$A$2:$H$346,MATCH(Partidos!D323,Jugadores!$A$2:$A$346,0),8),Condados!A:B,2,FALSE)</f>
        <v>Butler</v>
      </c>
      <c r="K323" t="str">
        <f>VLOOKUP(INDEX(Jugadores!$A$2:$H$346,MATCH(Partidos!E323,Jugadores!$A$2:$A$346,0),8),Condados!A:B,2,FALSE)</f>
        <v>Greene</v>
      </c>
      <c r="L323">
        <v>66</v>
      </c>
    </row>
    <row r="324" spans="1:12" x14ac:dyDescent="0.25">
      <c r="A324" t="s">
        <v>15</v>
      </c>
      <c r="B324">
        <v>332</v>
      </c>
      <c r="C324">
        <v>83</v>
      </c>
      <c r="D324">
        <v>1866</v>
      </c>
      <c r="E324">
        <v>1939</v>
      </c>
      <c r="F324" t="str">
        <f>+VLOOKUP(D324,Jugadores!A:B,2,FALSE)</f>
        <v>Milton M. Warren</v>
      </c>
      <c r="G324" t="str">
        <f>+VLOOKUP(E324,Jugadores!A:B,2,FALSE)</f>
        <v>John E. McElwain</v>
      </c>
      <c r="H324">
        <f>+INDEX(Jugadores!$A$2:$H$346,MATCH(Partidos!D324,Jugadores!$A$2:$A$346,0),7)</f>
        <v>13</v>
      </c>
      <c r="I324">
        <f>+INDEX(Jugadores!$A$2:$H$346,MATCH(Partidos!E324,Jugadores!$A$2:$A$346,0),7)</f>
        <v>51</v>
      </c>
      <c r="J324" t="str">
        <f>VLOOKUP(INDEX(Jugadores!$A$2:$H$346,MATCH(Partidos!D324,Jugadores!$A$2:$A$346,0),8),Condados!A:B,2,FALSE)</f>
        <v>Butler</v>
      </c>
      <c r="K324" t="str">
        <f>VLOOKUP(INDEX(Jugadores!$A$2:$H$346,MATCH(Partidos!E324,Jugadores!$A$2:$A$346,0),8),Condados!A:B,2,FALSE)</f>
        <v>Pike</v>
      </c>
      <c r="L324">
        <v>75</v>
      </c>
    </row>
    <row r="325" spans="1:12" x14ac:dyDescent="0.25">
      <c r="A325" t="s">
        <v>15</v>
      </c>
      <c r="B325">
        <v>331</v>
      </c>
      <c r="C325">
        <v>154</v>
      </c>
      <c r="D325">
        <v>37031</v>
      </c>
      <c r="E325">
        <v>15688</v>
      </c>
      <c r="F325" t="str">
        <f>+VLOOKUP(D325,Jugadores!A:B,2,FALSE)</f>
        <v>Henry M. McCue</v>
      </c>
      <c r="G325" t="str">
        <f>+VLOOKUP(E325,Jugadores!A:B,2,FALSE)</f>
        <v>Dennis H. Burt</v>
      </c>
      <c r="H325">
        <f>+INDEX(Jugadores!$A$2:$H$346,MATCH(Partidos!D325,Jugadores!$A$2:$A$346,0),7)</f>
        <v>71</v>
      </c>
      <c r="I325">
        <f>+INDEX(Jugadores!$A$2:$H$346,MATCH(Partidos!E325,Jugadores!$A$2:$A$346,0),7)</f>
        <v>9</v>
      </c>
      <c r="J325" t="str">
        <f>VLOOKUP(INDEX(Jugadores!$A$2:$H$346,MATCH(Partidos!D325,Jugadores!$A$2:$A$346,0),8),Condados!A:B,2,FALSE)</f>
        <v>Greene</v>
      </c>
      <c r="K325" t="str">
        <f>VLOOKUP(INDEX(Jugadores!$A$2:$H$346,MATCH(Partidos!E325,Jugadores!$A$2:$A$346,0),8),Condados!A:B,2,FALSE)</f>
        <v>Lancaster</v>
      </c>
      <c r="L325">
        <v>98</v>
      </c>
    </row>
    <row r="326" spans="1:12" x14ac:dyDescent="0.25">
      <c r="A326" t="s">
        <v>15</v>
      </c>
      <c r="B326">
        <v>330</v>
      </c>
      <c r="C326">
        <v>74</v>
      </c>
      <c r="D326">
        <v>1866</v>
      </c>
      <c r="E326">
        <v>12929</v>
      </c>
      <c r="F326" t="str">
        <f>+VLOOKUP(D326,Jugadores!A:B,2,FALSE)</f>
        <v>Milton M. Warren</v>
      </c>
      <c r="G326" t="str">
        <f>+VLOOKUP(E326,Jugadores!A:B,2,FALSE)</f>
        <v>James S. Evans</v>
      </c>
      <c r="H326">
        <f>+INDEX(Jugadores!$A$2:$H$346,MATCH(Partidos!D326,Jugadores!$A$2:$A$346,0),7)</f>
        <v>13</v>
      </c>
      <c r="I326">
        <f>+INDEX(Jugadores!$A$2:$H$346,MATCH(Partidos!E326,Jugadores!$A$2:$A$346,0),7)</f>
        <v>103</v>
      </c>
      <c r="J326" t="str">
        <f>VLOOKUP(INDEX(Jugadores!$A$2:$H$346,MATCH(Partidos!D326,Jugadores!$A$2:$A$346,0),8),Condados!A:B,2,FALSE)</f>
        <v>Butler</v>
      </c>
      <c r="K326" t="str">
        <f>VLOOKUP(INDEX(Jugadores!$A$2:$H$346,MATCH(Partidos!E326,Jugadores!$A$2:$A$346,0),8),Condados!A:B,2,FALSE)</f>
        <v>Lebanon</v>
      </c>
      <c r="L326">
        <v>163</v>
      </c>
    </row>
    <row r="327" spans="1:12" x14ac:dyDescent="0.25">
      <c r="A327" t="s">
        <v>15</v>
      </c>
      <c r="B327">
        <v>329</v>
      </c>
      <c r="C327">
        <v>73</v>
      </c>
      <c r="D327">
        <v>1939</v>
      </c>
      <c r="E327">
        <v>40477</v>
      </c>
      <c r="F327" t="str">
        <f>+VLOOKUP(D327,Jugadores!A:B,2,FALSE)</f>
        <v>John E. McElwain</v>
      </c>
      <c r="G327" t="str">
        <f>+VLOOKUP(E327,Jugadores!A:B,2,FALSE)</f>
        <v>Carlos H. Jimenez</v>
      </c>
      <c r="H327">
        <f>+INDEX(Jugadores!$A$2:$H$346,MATCH(Partidos!D327,Jugadores!$A$2:$A$346,0),7)</f>
        <v>51</v>
      </c>
      <c r="I327">
        <f>+INDEX(Jugadores!$A$2:$H$346,MATCH(Partidos!E327,Jugadores!$A$2:$A$346,0),7)</f>
        <v>85</v>
      </c>
      <c r="J327" t="str">
        <f>VLOOKUP(INDEX(Jugadores!$A$2:$H$346,MATCH(Partidos!D327,Jugadores!$A$2:$A$346,0),8),Condados!A:B,2,FALSE)</f>
        <v>Pike</v>
      </c>
      <c r="K327" t="str">
        <f>VLOOKUP(INDEX(Jugadores!$A$2:$H$346,MATCH(Partidos!E327,Jugadores!$A$2:$A$346,0),8),Condados!A:B,2,FALSE)</f>
        <v>Erie</v>
      </c>
      <c r="L327">
        <v>38</v>
      </c>
    </row>
    <row r="328" spans="1:12" x14ac:dyDescent="0.25">
      <c r="A328" t="s">
        <v>15</v>
      </c>
      <c r="B328">
        <v>328</v>
      </c>
      <c r="C328">
        <v>27</v>
      </c>
      <c r="D328">
        <v>37031</v>
      </c>
      <c r="E328">
        <v>35769</v>
      </c>
      <c r="F328" t="str">
        <f>+VLOOKUP(D328,Jugadores!A:B,2,FALSE)</f>
        <v>Henry M. McCue</v>
      </c>
      <c r="G328" t="str">
        <f>+VLOOKUP(E328,Jugadores!A:B,2,FALSE)</f>
        <v>Dave T. Gowins</v>
      </c>
      <c r="H328">
        <f>+INDEX(Jugadores!$A$2:$H$346,MATCH(Partidos!D328,Jugadores!$A$2:$A$346,0),7)</f>
        <v>71</v>
      </c>
      <c r="I328">
        <f>+INDEX(Jugadores!$A$2:$H$346,MATCH(Partidos!E328,Jugadores!$A$2:$A$346,0),7)</f>
        <v>104</v>
      </c>
      <c r="J328" t="str">
        <f>VLOOKUP(INDEX(Jugadores!$A$2:$H$346,MATCH(Partidos!D328,Jugadores!$A$2:$A$346,0),8),Condados!A:B,2,FALSE)</f>
        <v>Greene</v>
      </c>
      <c r="K328" t="str">
        <f>VLOOKUP(INDEX(Jugadores!$A$2:$H$346,MATCH(Partidos!E328,Jugadores!$A$2:$A$346,0),8),Condados!A:B,2,FALSE)</f>
        <v>Cumberland</v>
      </c>
      <c r="L328">
        <v>43</v>
      </c>
    </row>
    <row r="329" spans="1:12" x14ac:dyDescent="0.25">
      <c r="A329" t="s">
        <v>15</v>
      </c>
      <c r="B329">
        <v>327</v>
      </c>
      <c r="C329">
        <v>97</v>
      </c>
      <c r="D329">
        <v>15688</v>
      </c>
      <c r="E329">
        <v>34631</v>
      </c>
      <c r="F329" t="str">
        <f>+VLOOKUP(D329,Jugadores!A:B,2,FALSE)</f>
        <v>Dennis H. Burt</v>
      </c>
      <c r="G329" t="str">
        <f>+VLOOKUP(E329,Jugadores!A:B,2,FALSE)</f>
        <v>Anthony A. McDermott</v>
      </c>
      <c r="H329">
        <f>+INDEX(Jugadores!$A$2:$H$346,MATCH(Partidos!D329,Jugadores!$A$2:$A$346,0),7)</f>
        <v>9</v>
      </c>
      <c r="I329">
        <f>+INDEX(Jugadores!$A$2:$H$346,MATCH(Partidos!E329,Jugadores!$A$2:$A$346,0),7)</f>
        <v>48</v>
      </c>
      <c r="J329" t="str">
        <f>VLOOKUP(INDEX(Jugadores!$A$2:$H$346,MATCH(Partidos!D329,Jugadores!$A$2:$A$346,0),8),Condados!A:B,2,FALSE)</f>
        <v>Lancaster</v>
      </c>
      <c r="K329" t="str">
        <f>VLOOKUP(INDEX(Jugadores!$A$2:$H$346,MATCH(Partidos!E329,Jugadores!$A$2:$A$346,0),8),Condados!A:B,2,FALSE)</f>
        <v>Potter</v>
      </c>
      <c r="L329">
        <v>53</v>
      </c>
    </row>
    <row r="330" spans="1:12" x14ac:dyDescent="0.25">
      <c r="A330" t="s">
        <v>15</v>
      </c>
      <c r="B330">
        <v>326</v>
      </c>
      <c r="C330">
        <v>109</v>
      </c>
      <c r="D330">
        <v>1866</v>
      </c>
      <c r="E330">
        <v>13807</v>
      </c>
      <c r="F330" t="str">
        <f>+VLOOKUP(D330,Jugadores!A:B,2,FALSE)</f>
        <v>Milton M. Warren</v>
      </c>
      <c r="G330" t="str">
        <f>+VLOOKUP(E330,Jugadores!A:B,2,FALSE)</f>
        <v>John E. McCoy</v>
      </c>
      <c r="H330">
        <f>+INDEX(Jugadores!$A$2:$H$346,MATCH(Partidos!D330,Jugadores!$A$2:$A$346,0),7)</f>
        <v>13</v>
      </c>
      <c r="I330">
        <f>+INDEX(Jugadores!$A$2:$H$346,MATCH(Partidos!E330,Jugadores!$A$2:$A$346,0),7)</f>
        <v>105</v>
      </c>
      <c r="J330" t="str">
        <f>VLOOKUP(INDEX(Jugadores!$A$2:$H$346,MATCH(Partidos!D330,Jugadores!$A$2:$A$346,0),8),Condados!A:B,2,FALSE)</f>
        <v>Butler</v>
      </c>
      <c r="K330" t="str">
        <f>VLOOKUP(INDEX(Jugadores!$A$2:$H$346,MATCH(Partidos!E330,Jugadores!$A$2:$A$346,0),8),Condados!A:B,2,FALSE)</f>
        <v>McKean</v>
      </c>
      <c r="L330">
        <v>54</v>
      </c>
    </row>
    <row r="331" spans="1:12" x14ac:dyDescent="0.25">
      <c r="A331" t="s">
        <v>15</v>
      </c>
      <c r="B331">
        <v>325</v>
      </c>
      <c r="C331">
        <v>71</v>
      </c>
      <c r="D331">
        <v>12929</v>
      </c>
      <c r="E331">
        <v>11716</v>
      </c>
      <c r="F331" t="str">
        <f>+VLOOKUP(D331,Jugadores!A:B,2,FALSE)</f>
        <v>James S. Evans</v>
      </c>
      <c r="G331" t="str">
        <f>+VLOOKUP(E331,Jugadores!A:B,2,FALSE)</f>
        <v>James M. Schreiber</v>
      </c>
      <c r="H331">
        <f>+INDEX(Jugadores!$A$2:$H$346,MATCH(Partidos!D331,Jugadores!$A$2:$A$346,0),7)</f>
        <v>103</v>
      </c>
      <c r="I331">
        <f>+INDEX(Jugadores!$A$2:$H$346,MATCH(Partidos!E331,Jugadores!$A$2:$A$346,0),7)</f>
        <v>106</v>
      </c>
      <c r="J331" t="str">
        <f>VLOOKUP(INDEX(Jugadores!$A$2:$H$346,MATCH(Partidos!D331,Jugadores!$A$2:$A$346,0),8),Condados!A:B,2,FALSE)</f>
        <v>Lebanon</v>
      </c>
      <c r="K331" t="str">
        <f>VLOOKUP(INDEX(Jugadores!$A$2:$H$346,MATCH(Partidos!E331,Jugadores!$A$2:$A$346,0),8),Condados!A:B,2,FALSE)</f>
        <v>Huntingdon</v>
      </c>
      <c r="L331">
        <v>56</v>
      </c>
    </row>
    <row r="332" spans="1:12" x14ac:dyDescent="0.25">
      <c r="A332" t="s">
        <v>15</v>
      </c>
      <c r="B332">
        <v>324</v>
      </c>
      <c r="C332">
        <v>154</v>
      </c>
      <c r="D332">
        <v>40477</v>
      </c>
      <c r="E332">
        <v>36159</v>
      </c>
      <c r="F332" t="str">
        <f>+VLOOKUP(D332,Jugadores!A:B,2,FALSE)</f>
        <v>Carlos H. Jimenez</v>
      </c>
      <c r="G332" t="str">
        <f>+VLOOKUP(E332,Jugadores!A:B,2,FALSE)</f>
        <v>Victor S. Casteel</v>
      </c>
      <c r="H332">
        <f>+INDEX(Jugadores!$A$2:$H$346,MATCH(Partidos!D332,Jugadores!$A$2:$A$346,0),7)</f>
        <v>85</v>
      </c>
      <c r="I332">
        <f>+INDEX(Jugadores!$A$2:$H$346,MATCH(Partidos!E332,Jugadores!$A$2:$A$346,0),7)</f>
        <v>21</v>
      </c>
      <c r="J332" t="str">
        <f>VLOOKUP(INDEX(Jugadores!$A$2:$H$346,MATCH(Partidos!D332,Jugadores!$A$2:$A$346,0),8),Condados!A:B,2,FALSE)</f>
        <v>Erie</v>
      </c>
      <c r="K332" t="str">
        <f>VLOOKUP(INDEX(Jugadores!$A$2:$H$346,MATCH(Partidos!E332,Jugadores!$A$2:$A$346,0),8),Condados!A:B,2,FALSE)</f>
        <v>Delaware</v>
      </c>
      <c r="L332">
        <v>57</v>
      </c>
    </row>
    <row r="333" spans="1:12" x14ac:dyDescent="0.25">
      <c r="A333" t="s">
        <v>15</v>
      </c>
      <c r="B333">
        <v>323</v>
      </c>
      <c r="C333">
        <v>83</v>
      </c>
      <c r="D333">
        <v>1939</v>
      </c>
      <c r="E333">
        <v>36116</v>
      </c>
      <c r="F333" t="str">
        <f>+VLOOKUP(D333,Jugadores!A:B,2,FALSE)</f>
        <v>John E. McElwain</v>
      </c>
      <c r="G333" t="str">
        <f>+VLOOKUP(E333,Jugadores!A:B,2,FALSE)</f>
        <v>Horace F. Howell</v>
      </c>
      <c r="H333">
        <f>+INDEX(Jugadores!$A$2:$H$346,MATCH(Partidos!D333,Jugadores!$A$2:$A$346,0),7)</f>
        <v>51</v>
      </c>
      <c r="I333">
        <f>+INDEX(Jugadores!$A$2:$H$346,MATCH(Partidos!E333,Jugadores!$A$2:$A$346,0),7)</f>
        <v>66</v>
      </c>
      <c r="J333" t="str">
        <f>VLOOKUP(INDEX(Jugadores!$A$2:$H$346,MATCH(Partidos!D333,Jugadores!$A$2:$A$346,0),8),Condados!A:B,2,FALSE)</f>
        <v>Pike</v>
      </c>
      <c r="K333" t="str">
        <f>VLOOKUP(INDEX(Jugadores!$A$2:$H$346,MATCH(Partidos!E333,Jugadores!$A$2:$A$346,0),8),Condados!A:B,2,FALSE)</f>
        <v>Lebanon</v>
      </c>
      <c r="L333">
        <v>62</v>
      </c>
    </row>
    <row r="334" spans="1:12" x14ac:dyDescent="0.25">
      <c r="A334" t="s">
        <v>15</v>
      </c>
      <c r="B334">
        <v>322</v>
      </c>
      <c r="C334">
        <v>126</v>
      </c>
      <c r="D334">
        <v>35769</v>
      </c>
      <c r="E334">
        <v>34648</v>
      </c>
      <c r="F334" t="str">
        <f>+VLOOKUP(D334,Jugadores!A:B,2,FALSE)</f>
        <v>Dave T. Gowins</v>
      </c>
      <c r="G334" t="str">
        <f>+VLOOKUP(E334,Jugadores!A:B,2,FALSE)</f>
        <v>Jack E. Clark</v>
      </c>
      <c r="H334">
        <f>+INDEX(Jugadores!$A$2:$H$346,MATCH(Partidos!D334,Jugadores!$A$2:$A$346,0),7)</f>
        <v>104</v>
      </c>
      <c r="I334">
        <f>+INDEX(Jugadores!$A$2:$H$346,MATCH(Partidos!E334,Jugadores!$A$2:$A$346,0),7)</f>
        <v>64</v>
      </c>
      <c r="J334" t="str">
        <f>VLOOKUP(INDEX(Jugadores!$A$2:$H$346,MATCH(Partidos!D334,Jugadores!$A$2:$A$346,0),8),Condados!A:B,2,FALSE)</f>
        <v>Cumberland</v>
      </c>
      <c r="K334" t="str">
        <f>VLOOKUP(INDEX(Jugadores!$A$2:$H$346,MATCH(Partidos!E334,Jugadores!$A$2:$A$346,0),8),Condados!A:B,2,FALSE)</f>
        <v>Schuylkill</v>
      </c>
      <c r="L334">
        <v>85</v>
      </c>
    </row>
    <row r="335" spans="1:12" x14ac:dyDescent="0.25">
      <c r="A335" t="s">
        <v>15</v>
      </c>
      <c r="B335">
        <v>321</v>
      </c>
      <c r="C335">
        <v>56</v>
      </c>
      <c r="D335">
        <v>37031</v>
      </c>
      <c r="E335">
        <v>962</v>
      </c>
      <c r="F335" t="str">
        <f>+VLOOKUP(D335,Jugadores!A:B,2,FALSE)</f>
        <v>Henry M. McCue</v>
      </c>
      <c r="G335" t="str">
        <f>+VLOOKUP(E335,Jugadores!A:B,2,FALSE)</f>
        <v>Andrew M. Shanklin</v>
      </c>
      <c r="H335">
        <f>+INDEX(Jugadores!$A$2:$H$346,MATCH(Partidos!D335,Jugadores!$A$2:$A$346,0),7)</f>
        <v>71</v>
      </c>
      <c r="I335">
        <f>+INDEX(Jugadores!$A$2:$H$346,MATCH(Partidos!E335,Jugadores!$A$2:$A$346,0),7)</f>
        <v>37</v>
      </c>
      <c r="J335" t="str">
        <f>VLOOKUP(INDEX(Jugadores!$A$2:$H$346,MATCH(Partidos!D335,Jugadores!$A$2:$A$346,0),8),Condados!A:B,2,FALSE)</f>
        <v>Greene</v>
      </c>
      <c r="K335" t="str">
        <f>VLOOKUP(INDEX(Jugadores!$A$2:$H$346,MATCH(Partidos!E335,Jugadores!$A$2:$A$346,0),8),Condados!A:B,2,FALSE)</f>
        <v>Snyder</v>
      </c>
      <c r="L335">
        <v>109</v>
      </c>
    </row>
    <row r="336" spans="1:12" x14ac:dyDescent="0.25">
      <c r="A336" t="s">
        <v>15</v>
      </c>
      <c r="B336">
        <v>320</v>
      </c>
      <c r="C336">
        <v>116</v>
      </c>
      <c r="D336">
        <v>34631</v>
      </c>
      <c r="E336">
        <v>3867</v>
      </c>
      <c r="F336" t="str">
        <f>+VLOOKUP(D336,Jugadores!A:B,2,FALSE)</f>
        <v>Anthony A. McDermott</v>
      </c>
      <c r="G336" t="str">
        <f>+VLOOKUP(E336,Jugadores!A:B,2,FALSE)</f>
        <v>Kenneth J. Broyles</v>
      </c>
      <c r="H336">
        <f>+INDEX(Jugadores!$A$2:$H$346,MATCH(Partidos!D336,Jugadores!$A$2:$A$346,0),7)</f>
        <v>48</v>
      </c>
      <c r="I336">
        <f>+INDEX(Jugadores!$A$2:$H$346,MATCH(Partidos!E336,Jugadores!$A$2:$A$346,0),7)</f>
        <v>39</v>
      </c>
      <c r="J336" t="str">
        <f>VLOOKUP(INDEX(Jugadores!$A$2:$H$346,MATCH(Partidos!D336,Jugadores!$A$2:$A$346,0),8),Condados!A:B,2,FALSE)</f>
        <v>Potter</v>
      </c>
      <c r="K336" t="str">
        <f>VLOOKUP(INDEX(Jugadores!$A$2:$H$346,MATCH(Partidos!E336,Jugadores!$A$2:$A$346,0),8),Condados!A:B,2,FALSE)</f>
        <v>York</v>
      </c>
      <c r="L336">
        <v>76</v>
      </c>
    </row>
    <row r="337" spans="1:12" x14ac:dyDescent="0.25">
      <c r="A337" t="s">
        <v>15</v>
      </c>
      <c r="B337">
        <v>319</v>
      </c>
      <c r="C337">
        <v>103</v>
      </c>
      <c r="D337">
        <v>15688</v>
      </c>
      <c r="E337">
        <v>44152</v>
      </c>
      <c r="F337" t="str">
        <f>+VLOOKUP(D337,Jugadores!A:B,2,FALSE)</f>
        <v>Dennis H. Burt</v>
      </c>
      <c r="G337" t="str">
        <f>+VLOOKUP(E337,Jugadores!A:B,2,FALSE)</f>
        <v>William V. Phillips</v>
      </c>
      <c r="H337">
        <f>+INDEX(Jugadores!$A$2:$H$346,MATCH(Partidos!D337,Jugadores!$A$2:$A$346,0),7)</f>
        <v>9</v>
      </c>
      <c r="I337">
        <f>+INDEX(Jugadores!$A$2:$H$346,MATCH(Partidos!E337,Jugadores!$A$2:$A$346,0),7)</f>
        <v>50</v>
      </c>
      <c r="J337" t="str">
        <f>VLOOKUP(INDEX(Jugadores!$A$2:$H$346,MATCH(Partidos!D337,Jugadores!$A$2:$A$346,0),8),Condados!A:B,2,FALSE)</f>
        <v>Lancaster</v>
      </c>
      <c r="K337" t="str">
        <f>VLOOKUP(INDEX(Jugadores!$A$2:$H$346,MATCH(Partidos!E337,Jugadores!$A$2:$A$346,0),8),Condados!A:B,2,FALSE)</f>
        <v>Chester</v>
      </c>
      <c r="L337">
        <v>77</v>
      </c>
    </row>
    <row r="338" spans="1:12" x14ac:dyDescent="0.25">
      <c r="A338" t="s">
        <v>15</v>
      </c>
      <c r="B338">
        <v>317</v>
      </c>
      <c r="C338">
        <v>118</v>
      </c>
      <c r="D338">
        <v>13807</v>
      </c>
      <c r="E338">
        <v>39822</v>
      </c>
      <c r="F338" t="str">
        <f>+VLOOKUP(D338,Jugadores!A:B,2,FALSE)</f>
        <v>John E. McCoy</v>
      </c>
      <c r="G338" t="str">
        <f>+VLOOKUP(E338,Jugadores!A:B,2,FALSE)</f>
        <v>Fred R. Goodman</v>
      </c>
      <c r="H338">
        <f>+INDEX(Jugadores!$A$2:$H$346,MATCH(Partidos!D338,Jugadores!$A$2:$A$346,0),7)</f>
        <v>105</v>
      </c>
      <c r="I338">
        <f>+INDEX(Jugadores!$A$2:$H$346,MATCH(Partidos!E338,Jugadores!$A$2:$A$346,0),7)</f>
        <v>78</v>
      </c>
      <c r="J338" t="str">
        <f>VLOOKUP(INDEX(Jugadores!$A$2:$H$346,MATCH(Partidos!D338,Jugadores!$A$2:$A$346,0),8),Condados!A:B,2,FALSE)</f>
        <v>McKean</v>
      </c>
      <c r="K338" t="str">
        <f>VLOOKUP(INDEX(Jugadores!$A$2:$H$346,MATCH(Partidos!E338,Jugadores!$A$2:$A$346,0),8),Condados!A:B,2,FALSE)</f>
        <v>Warren</v>
      </c>
      <c r="L338">
        <v>87</v>
      </c>
    </row>
    <row r="339" spans="1:12" x14ac:dyDescent="0.25">
      <c r="A339" t="s">
        <v>15</v>
      </c>
      <c r="B339">
        <v>316</v>
      </c>
      <c r="C339">
        <v>112</v>
      </c>
      <c r="D339">
        <v>11716</v>
      </c>
      <c r="E339">
        <v>32108</v>
      </c>
      <c r="F339" t="str">
        <f>+VLOOKUP(D339,Jugadores!A:B,2,FALSE)</f>
        <v>James M. Schreiber</v>
      </c>
      <c r="G339" t="str">
        <f>+VLOOKUP(E339,Jugadores!A:B,2,FALSE)</f>
        <v>Steve L. Messner</v>
      </c>
      <c r="H339">
        <f>+INDEX(Jugadores!$A$2:$H$346,MATCH(Partidos!D339,Jugadores!$A$2:$A$346,0),7)</f>
        <v>106</v>
      </c>
      <c r="I339">
        <f>+INDEX(Jugadores!$A$2:$H$346,MATCH(Partidos!E339,Jugadores!$A$2:$A$346,0),7)</f>
        <v>30</v>
      </c>
      <c r="J339" t="str">
        <f>VLOOKUP(INDEX(Jugadores!$A$2:$H$346,MATCH(Partidos!D339,Jugadores!$A$2:$A$346,0),8),Condados!A:B,2,FALSE)</f>
        <v>Huntingdon</v>
      </c>
      <c r="K339" t="str">
        <f>VLOOKUP(INDEX(Jugadores!$A$2:$H$346,MATCH(Partidos!E339,Jugadores!$A$2:$A$346,0),8),Condados!A:B,2,FALSE)</f>
        <v>Warren</v>
      </c>
      <c r="L339">
        <v>58</v>
      </c>
    </row>
    <row r="340" spans="1:12" x14ac:dyDescent="0.25">
      <c r="A340" t="s">
        <v>15</v>
      </c>
      <c r="B340">
        <v>315</v>
      </c>
      <c r="C340">
        <v>107</v>
      </c>
      <c r="D340">
        <v>12929</v>
      </c>
      <c r="E340">
        <v>29457</v>
      </c>
      <c r="F340" t="str">
        <f>+VLOOKUP(D340,Jugadores!A:B,2,FALSE)</f>
        <v>James S. Evans</v>
      </c>
      <c r="G340" t="str">
        <f>+VLOOKUP(E340,Jugadores!A:B,2,FALSE)</f>
        <v>Juan M. Drake</v>
      </c>
      <c r="H340">
        <f>+INDEX(Jugadores!$A$2:$H$346,MATCH(Partidos!D340,Jugadores!$A$2:$A$346,0),7)</f>
        <v>103</v>
      </c>
      <c r="I340">
        <f>+INDEX(Jugadores!$A$2:$H$346,MATCH(Partidos!E340,Jugadores!$A$2:$A$346,0),7)</f>
        <v>57</v>
      </c>
      <c r="J340" t="str">
        <f>VLOOKUP(INDEX(Jugadores!$A$2:$H$346,MATCH(Partidos!D340,Jugadores!$A$2:$A$346,0),8),Condados!A:B,2,FALSE)</f>
        <v>Lebanon</v>
      </c>
      <c r="K340" t="str">
        <f>VLOOKUP(INDEX(Jugadores!$A$2:$H$346,MATCH(Partidos!E340,Jugadores!$A$2:$A$346,0),8),Condados!A:B,2,FALSE)</f>
        <v>Lycoming</v>
      </c>
      <c r="L340">
        <v>61</v>
      </c>
    </row>
    <row r="341" spans="1:12" x14ac:dyDescent="0.25">
      <c r="A341" t="s">
        <v>15</v>
      </c>
      <c r="B341">
        <v>313</v>
      </c>
      <c r="C341">
        <v>113</v>
      </c>
      <c r="D341">
        <v>40477</v>
      </c>
      <c r="E341">
        <v>19733</v>
      </c>
      <c r="F341" t="str">
        <f>+VLOOKUP(D341,Jugadores!A:B,2,FALSE)</f>
        <v>Carlos H. Jimenez</v>
      </c>
      <c r="G341" t="str">
        <f>+VLOOKUP(E341,Jugadores!A:B,2,FALSE)</f>
        <v>Richard P. Salvatore</v>
      </c>
      <c r="H341">
        <f>+INDEX(Jugadores!$A$2:$H$346,MATCH(Partidos!D341,Jugadores!$A$2:$A$346,0),7)</f>
        <v>85</v>
      </c>
      <c r="I341">
        <f>+INDEX(Jugadores!$A$2:$H$346,MATCH(Partidos!E341,Jugadores!$A$2:$A$346,0),7)</f>
        <v>185</v>
      </c>
      <c r="J341" t="str">
        <f>VLOOKUP(INDEX(Jugadores!$A$2:$H$346,MATCH(Partidos!D341,Jugadores!$A$2:$A$346,0),8),Condados!A:B,2,FALSE)</f>
        <v>Erie</v>
      </c>
      <c r="K341" t="str">
        <f>VLOOKUP(INDEX(Jugadores!$A$2:$H$346,MATCH(Partidos!E341,Jugadores!$A$2:$A$346,0),8),Condados!A:B,2,FALSE)</f>
        <v>Carbon</v>
      </c>
      <c r="L341">
        <v>95</v>
      </c>
    </row>
    <row r="342" spans="1:12" x14ac:dyDescent="0.25">
      <c r="A342" t="s">
        <v>15</v>
      </c>
      <c r="B342">
        <v>312</v>
      </c>
      <c r="C342">
        <v>76</v>
      </c>
      <c r="D342">
        <v>36116</v>
      </c>
      <c r="E342">
        <v>46171</v>
      </c>
      <c r="F342" t="str">
        <f>+VLOOKUP(D342,Jugadores!A:B,2,FALSE)</f>
        <v>Horace F. Howell</v>
      </c>
      <c r="G342" t="str">
        <f>+VLOOKUP(E342,Jugadores!A:B,2,FALSE)</f>
        <v>William C. Cohen</v>
      </c>
      <c r="H342">
        <f>+INDEX(Jugadores!$A$2:$H$346,MATCH(Partidos!D342,Jugadores!$A$2:$A$346,0),7)</f>
        <v>66</v>
      </c>
      <c r="I342">
        <f>+INDEX(Jugadores!$A$2:$H$346,MATCH(Partidos!E342,Jugadores!$A$2:$A$346,0),7)</f>
        <v>87</v>
      </c>
      <c r="J342" t="str">
        <f>VLOOKUP(INDEX(Jugadores!$A$2:$H$346,MATCH(Partidos!D342,Jugadores!$A$2:$A$346,0),8),Condados!A:B,2,FALSE)</f>
        <v>Lebanon</v>
      </c>
      <c r="K342" t="str">
        <f>VLOOKUP(INDEX(Jugadores!$A$2:$H$346,MATCH(Partidos!E342,Jugadores!$A$2:$A$346,0),8),Condados!A:B,2,FALSE)</f>
        <v>Jefferson</v>
      </c>
      <c r="L342">
        <v>99</v>
      </c>
    </row>
    <row r="343" spans="1:12" x14ac:dyDescent="0.25">
      <c r="A343" t="s">
        <v>15</v>
      </c>
      <c r="B343">
        <v>311</v>
      </c>
      <c r="C343">
        <v>88</v>
      </c>
      <c r="D343">
        <v>1939</v>
      </c>
      <c r="E343">
        <v>18520</v>
      </c>
      <c r="F343" t="str">
        <f>+VLOOKUP(D343,Jugadores!A:B,2,FALSE)</f>
        <v>John E. McElwain</v>
      </c>
      <c r="G343" t="str">
        <f>+VLOOKUP(E343,Jugadores!A:B,2,FALSE)</f>
        <v>August M. Pendergraft</v>
      </c>
      <c r="H343">
        <f>+INDEX(Jugadores!$A$2:$H$346,MATCH(Partidos!D343,Jugadores!$A$2:$A$346,0),7)</f>
        <v>51</v>
      </c>
      <c r="I343">
        <f>+INDEX(Jugadores!$A$2:$H$346,MATCH(Partidos!E343,Jugadores!$A$2:$A$346,0),7)</f>
        <v>254</v>
      </c>
      <c r="J343" t="str">
        <f>VLOOKUP(INDEX(Jugadores!$A$2:$H$346,MATCH(Partidos!D343,Jugadores!$A$2:$A$346,0),8),Condados!A:B,2,FALSE)</f>
        <v>Pike</v>
      </c>
      <c r="K343" t="str">
        <f>VLOOKUP(INDEX(Jugadores!$A$2:$H$346,MATCH(Partidos!E343,Jugadores!$A$2:$A$346,0),8),Condados!A:B,2,FALSE)</f>
        <v>Lebanon</v>
      </c>
      <c r="L343">
        <v>107</v>
      </c>
    </row>
    <row r="344" spans="1:12" x14ac:dyDescent="0.25">
      <c r="A344" t="s">
        <v>15</v>
      </c>
      <c r="B344">
        <v>310</v>
      </c>
      <c r="C344">
        <v>74</v>
      </c>
      <c r="D344">
        <v>34648</v>
      </c>
      <c r="E344">
        <v>15447</v>
      </c>
      <c r="F344" t="str">
        <f>+VLOOKUP(D344,Jugadores!A:B,2,FALSE)</f>
        <v>Jack E. Clark</v>
      </c>
      <c r="G344" t="str">
        <f>+VLOOKUP(E344,Jugadores!A:B,2,FALSE)</f>
        <v>Avery M. Morgan</v>
      </c>
      <c r="H344">
        <f>+INDEX(Jugadores!$A$2:$H$346,MATCH(Partidos!D344,Jugadores!$A$2:$A$346,0),7)</f>
        <v>64</v>
      </c>
      <c r="I344">
        <f>+INDEX(Jugadores!$A$2:$H$346,MATCH(Partidos!E344,Jugadores!$A$2:$A$346,0),7)</f>
        <v>62</v>
      </c>
      <c r="J344" t="str">
        <f>VLOOKUP(INDEX(Jugadores!$A$2:$H$346,MATCH(Partidos!D344,Jugadores!$A$2:$A$346,0),8),Condados!A:B,2,FALSE)</f>
        <v>Schuylkill</v>
      </c>
      <c r="K344" t="str">
        <f>VLOOKUP(INDEX(Jugadores!$A$2:$H$346,MATCH(Partidos!E344,Jugadores!$A$2:$A$346,0),8),Condados!A:B,2,FALSE)</f>
        <v>Susquehanna</v>
      </c>
      <c r="L344">
        <v>114</v>
      </c>
    </row>
    <row r="345" spans="1:12" x14ac:dyDescent="0.25">
      <c r="A345" t="s">
        <v>15</v>
      </c>
      <c r="B345">
        <v>309</v>
      </c>
      <c r="C345">
        <v>86</v>
      </c>
      <c r="D345">
        <v>35769</v>
      </c>
      <c r="E345">
        <v>47815</v>
      </c>
      <c r="F345" t="str">
        <f>+VLOOKUP(D345,Jugadores!A:B,2,FALSE)</f>
        <v>Dave T. Gowins</v>
      </c>
      <c r="G345" t="str">
        <f>+VLOOKUP(E345,Jugadores!A:B,2,FALSE)</f>
        <v>Walter F. Carter</v>
      </c>
      <c r="H345">
        <f>+INDEX(Jugadores!$A$2:$H$346,MATCH(Partidos!D345,Jugadores!$A$2:$A$346,0),7)</f>
        <v>104</v>
      </c>
      <c r="I345">
        <f>+INDEX(Jugadores!$A$2:$H$346,MATCH(Partidos!E345,Jugadores!$A$2:$A$346,0),7)</f>
        <v>12</v>
      </c>
      <c r="J345" t="str">
        <f>VLOOKUP(INDEX(Jugadores!$A$2:$H$346,MATCH(Partidos!D345,Jugadores!$A$2:$A$346,0),8),Condados!A:B,2,FALSE)</f>
        <v>Cumberland</v>
      </c>
      <c r="K345" t="str">
        <f>VLOOKUP(INDEX(Jugadores!$A$2:$H$346,MATCH(Partidos!E345,Jugadores!$A$2:$A$346,0),8),Condados!A:B,2,FALSE)</f>
        <v>Franklin</v>
      </c>
      <c r="L345">
        <v>51</v>
      </c>
    </row>
    <row r="346" spans="1:12" x14ac:dyDescent="0.25">
      <c r="A346" t="s">
        <v>15</v>
      </c>
      <c r="B346">
        <v>308</v>
      </c>
      <c r="C346">
        <v>84</v>
      </c>
      <c r="D346">
        <v>37031</v>
      </c>
      <c r="E346">
        <v>37462</v>
      </c>
      <c r="F346" t="str">
        <f>+VLOOKUP(D346,Jugadores!A:B,2,FALSE)</f>
        <v>Henry M. McCue</v>
      </c>
      <c r="G346" t="str">
        <f>+VLOOKUP(E346,Jugadores!A:B,2,FALSE)</f>
        <v>Ronnie C. Sparks</v>
      </c>
      <c r="H346">
        <f>+INDEX(Jugadores!$A$2:$H$346,MATCH(Partidos!D346,Jugadores!$A$2:$A$346,0),7)</f>
        <v>71</v>
      </c>
      <c r="I346">
        <f>+INDEX(Jugadores!$A$2:$H$346,MATCH(Partidos!E346,Jugadores!$A$2:$A$346,0),7)</f>
        <v>45</v>
      </c>
      <c r="J346" t="str">
        <f>VLOOKUP(INDEX(Jugadores!$A$2:$H$346,MATCH(Partidos!D346,Jugadores!$A$2:$A$346,0),8),Condados!A:B,2,FALSE)</f>
        <v>Greene</v>
      </c>
      <c r="K346" t="str">
        <f>VLOOKUP(INDEX(Jugadores!$A$2:$H$346,MATCH(Partidos!E346,Jugadores!$A$2:$A$346,0),8),Condados!A:B,2,FALSE)</f>
        <v>Fulton</v>
      </c>
      <c r="L346">
        <v>87</v>
      </c>
    </row>
    <row r="347" spans="1:12" x14ac:dyDescent="0.25">
      <c r="A347" t="s">
        <v>15</v>
      </c>
      <c r="B347">
        <v>306</v>
      </c>
      <c r="C347">
        <v>151</v>
      </c>
      <c r="D347">
        <v>3867</v>
      </c>
      <c r="E347">
        <v>28244</v>
      </c>
      <c r="F347" t="str">
        <f>+VLOOKUP(D347,Jugadores!A:B,2,FALSE)</f>
        <v>Kenneth J. Broyles</v>
      </c>
      <c r="G347" t="str">
        <f>+VLOOKUP(E347,Jugadores!A:B,2,FALSE)</f>
        <v>Ethan E. Palumbo</v>
      </c>
      <c r="H347">
        <f>+INDEX(Jugadores!$A$2:$H$346,MATCH(Partidos!D347,Jugadores!$A$2:$A$346,0),7)</f>
        <v>39</v>
      </c>
      <c r="I347">
        <f>+INDEX(Jugadores!$A$2:$H$346,MATCH(Partidos!E347,Jugadores!$A$2:$A$346,0),7)</f>
        <v>180</v>
      </c>
      <c r="J347" t="str">
        <f>VLOOKUP(INDEX(Jugadores!$A$2:$H$346,MATCH(Partidos!D347,Jugadores!$A$2:$A$346,0),8),Condados!A:B,2,FALSE)</f>
        <v>York</v>
      </c>
      <c r="K347" t="str">
        <f>VLOOKUP(INDEX(Jugadores!$A$2:$H$346,MATCH(Partidos!E347,Jugadores!$A$2:$A$346,0),8),Condados!A:B,2,FALSE)</f>
        <v>Greene</v>
      </c>
      <c r="L347">
        <v>171</v>
      </c>
    </row>
    <row r="348" spans="1:12" x14ac:dyDescent="0.25">
      <c r="A348" t="s">
        <v>15</v>
      </c>
      <c r="B348">
        <v>305</v>
      </c>
      <c r="C348">
        <v>99</v>
      </c>
      <c r="D348">
        <v>34631</v>
      </c>
      <c r="E348">
        <v>36727</v>
      </c>
      <c r="F348" t="str">
        <f>+VLOOKUP(D348,Jugadores!A:B,2,FALSE)</f>
        <v>Anthony A. McDermott</v>
      </c>
      <c r="G348" t="str">
        <f>+VLOOKUP(E348,Jugadores!A:B,2,FALSE)</f>
        <v>Saul E. Judkins</v>
      </c>
      <c r="H348">
        <f>+INDEX(Jugadores!$A$2:$H$346,MATCH(Partidos!D348,Jugadores!$A$2:$A$346,0),7)</f>
        <v>48</v>
      </c>
      <c r="I348">
        <f>+INDEX(Jugadores!$A$2:$H$346,MATCH(Partidos!E348,Jugadores!$A$2:$A$346,0),7)</f>
        <v>198</v>
      </c>
      <c r="J348" t="str">
        <f>VLOOKUP(INDEX(Jugadores!$A$2:$H$346,MATCH(Partidos!D348,Jugadores!$A$2:$A$346,0),8),Condados!A:B,2,FALSE)</f>
        <v>Potter</v>
      </c>
      <c r="K348" t="str">
        <f>VLOOKUP(INDEX(Jugadores!$A$2:$H$346,MATCH(Partidos!E348,Jugadores!$A$2:$A$346,0),8),Condados!A:B,2,FALSE)</f>
        <v>Northumberland</v>
      </c>
      <c r="L348">
        <v>40</v>
      </c>
    </row>
    <row r="349" spans="1:12" x14ac:dyDescent="0.25">
      <c r="A349" t="s">
        <v>15</v>
      </c>
      <c r="B349">
        <v>304</v>
      </c>
      <c r="C349">
        <v>137</v>
      </c>
      <c r="D349">
        <v>44152</v>
      </c>
      <c r="E349">
        <v>4082</v>
      </c>
      <c r="F349" t="str">
        <f>+VLOOKUP(D349,Jugadores!A:B,2,FALSE)</f>
        <v>William V. Phillips</v>
      </c>
      <c r="G349" t="str">
        <f>+VLOOKUP(E349,Jugadores!A:B,2,FALSE)</f>
        <v>Quentin L. Watts</v>
      </c>
      <c r="H349">
        <f>+INDEX(Jugadores!$A$2:$H$346,MATCH(Partidos!D349,Jugadores!$A$2:$A$346,0),7)</f>
        <v>50</v>
      </c>
      <c r="I349">
        <f>+INDEX(Jugadores!$A$2:$H$346,MATCH(Partidos!E349,Jugadores!$A$2:$A$346,0),7)</f>
        <v>166</v>
      </c>
      <c r="J349" t="str">
        <f>VLOOKUP(INDEX(Jugadores!$A$2:$H$346,MATCH(Partidos!D349,Jugadores!$A$2:$A$346,0),8),Condados!A:B,2,FALSE)</f>
        <v>Chester</v>
      </c>
      <c r="K349" t="str">
        <f>VLOOKUP(INDEX(Jugadores!$A$2:$H$346,MATCH(Partidos!E349,Jugadores!$A$2:$A$346,0),8),Condados!A:B,2,FALSE)</f>
        <v>Allegheny</v>
      </c>
      <c r="L349">
        <v>51</v>
      </c>
    </row>
    <row r="350" spans="1:12" x14ac:dyDescent="0.25">
      <c r="A350" t="s">
        <v>15</v>
      </c>
      <c r="B350">
        <v>333</v>
      </c>
      <c r="C350">
        <v>130</v>
      </c>
      <c r="D350">
        <v>26064</v>
      </c>
      <c r="E350">
        <v>20473</v>
      </c>
      <c r="F350" t="str">
        <f>+VLOOKUP(D350,Jugadores!A:B,2,FALSE)</f>
        <v>Glenn S. Barrett</v>
      </c>
      <c r="G350" t="str">
        <f>+VLOOKUP(E350,Jugadores!A:B,2,FALSE)</f>
        <v>Michael M. Portillo</v>
      </c>
      <c r="H350">
        <f>+INDEX(Jugadores!$A$2:$H$346,MATCH(Partidos!D350,Jugadores!$A$2:$A$346,0),7)</f>
        <v>107</v>
      </c>
      <c r="I350">
        <f>+INDEX(Jugadores!$A$2:$H$346,MATCH(Partidos!E350,Jugadores!$A$2:$A$346,0),7)</f>
        <v>81</v>
      </c>
      <c r="J350" t="str">
        <f>VLOOKUP(INDEX(Jugadores!$A$2:$H$346,MATCH(Partidos!D350,Jugadores!$A$2:$A$346,0),8),Condados!A:B,2,FALSE)</f>
        <v>Philadelphia</v>
      </c>
      <c r="K350" t="str">
        <f>VLOOKUP(INDEX(Jugadores!$A$2:$H$346,MATCH(Partidos!E350,Jugadores!$A$2:$A$346,0),8),Condados!A:B,2,FALSE)</f>
        <v>Washington</v>
      </c>
      <c r="L350">
        <v>110</v>
      </c>
    </row>
    <row r="351" spans="1:12" x14ac:dyDescent="0.25">
      <c r="A351" t="s">
        <v>15</v>
      </c>
      <c r="B351">
        <v>332</v>
      </c>
      <c r="C351">
        <v>88</v>
      </c>
      <c r="D351">
        <v>20473</v>
      </c>
      <c r="E351">
        <v>45159</v>
      </c>
      <c r="F351" t="str">
        <f>+VLOOKUP(D351,Jugadores!A:B,2,FALSE)</f>
        <v>Michael M. Portillo</v>
      </c>
      <c r="G351" t="str">
        <f>+VLOOKUP(E351,Jugadores!A:B,2,FALSE)</f>
        <v>Christopher N. Jones</v>
      </c>
      <c r="H351">
        <f>+INDEX(Jugadores!$A$2:$H$346,MATCH(Partidos!D351,Jugadores!$A$2:$A$346,0),7)</f>
        <v>81</v>
      </c>
      <c r="I351">
        <f>+INDEX(Jugadores!$A$2:$H$346,MATCH(Partidos!E351,Jugadores!$A$2:$A$346,0),7)</f>
        <v>61</v>
      </c>
      <c r="J351" t="str">
        <f>VLOOKUP(INDEX(Jugadores!$A$2:$H$346,MATCH(Partidos!D351,Jugadores!$A$2:$A$346,0),8),Condados!A:B,2,FALSE)</f>
        <v>Washington</v>
      </c>
      <c r="K351" t="str">
        <f>VLOOKUP(INDEX(Jugadores!$A$2:$H$346,MATCH(Partidos!E351,Jugadores!$A$2:$A$346,0),8),Condados!A:B,2,FALSE)</f>
        <v>Greene</v>
      </c>
      <c r="L351">
        <v>201</v>
      </c>
    </row>
    <row r="352" spans="1:12" x14ac:dyDescent="0.25">
      <c r="A352" t="s">
        <v>15</v>
      </c>
      <c r="B352">
        <v>331</v>
      </c>
      <c r="C352">
        <v>166</v>
      </c>
      <c r="D352">
        <v>26064</v>
      </c>
      <c r="E352">
        <v>6720</v>
      </c>
      <c r="F352" t="str">
        <f>+VLOOKUP(D352,Jugadores!A:B,2,FALSE)</f>
        <v>Glenn S. Barrett</v>
      </c>
      <c r="G352" t="str">
        <f>+VLOOKUP(E352,Jugadores!A:B,2,FALSE)</f>
        <v>John A. Williams</v>
      </c>
      <c r="H352">
        <f>+INDEX(Jugadores!$A$2:$H$346,MATCH(Partidos!D352,Jugadores!$A$2:$A$346,0),7)</f>
        <v>107</v>
      </c>
      <c r="I352">
        <f>+INDEX(Jugadores!$A$2:$H$346,MATCH(Partidos!E352,Jugadores!$A$2:$A$346,0),7)</f>
        <v>84</v>
      </c>
      <c r="J352" t="str">
        <f>VLOOKUP(INDEX(Jugadores!$A$2:$H$346,MATCH(Partidos!D352,Jugadores!$A$2:$A$346,0),8),Condados!A:B,2,FALSE)</f>
        <v>Philadelphia</v>
      </c>
      <c r="K352" t="str">
        <f>VLOOKUP(INDEX(Jugadores!$A$2:$H$346,MATCH(Partidos!E352,Jugadores!$A$2:$A$346,0),8),Condados!A:B,2,FALSE)</f>
        <v>Lycoming</v>
      </c>
      <c r="L352">
        <v>38</v>
      </c>
    </row>
    <row r="353" spans="1:12" x14ac:dyDescent="0.25">
      <c r="A353" t="s">
        <v>15</v>
      </c>
      <c r="B353">
        <v>330</v>
      </c>
      <c r="C353">
        <v>91</v>
      </c>
      <c r="D353">
        <v>45159</v>
      </c>
      <c r="E353">
        <v>12079</v>
      </c>
      <c r="F353" t="str">
        <f>+VLOOKUP(D353,Jugadores!A:B,2,FALSE)</f>
        <v>Christopher N. Jones</v>
      </c>
      <c r="G353" t="str">
        <f>+VLOOKUP(E353,Jugadores!A:B,2,FALSE)</f>
        <v>Chuck M. Ortega</v>
      </c>
      <c r="H353">
        <f>+INDEX(Jugadores!$A$2:$H$346,MATCH(Partidos!D353,Jugadores!$A$2:$A$346,0),7)</f>
        <v>61</v>
      </c>
      <c r="I353">
        <f>+INDEX(Jugadores!$A$2:$H$346,MATCH(Partidos!E353,Jugadores!$A$2:$A$346,0),7)</f>
        <v>108</v>
      </c>
      <c r="J353" t="str">
        <f>VLOOKUP(INDEX(Jugadores!$A$2:$H$346,MATCH(Partidos!D353,Jugadores!$A$2:$A$346,0),8),Condados!A:B,2,FALSE)</f>
        <v>Greene</v>
      </c>
      <c r="K353" t="str">
        <f>VLOOKUP(INDEX(Jugadores!$A$2:$H$346,MATCH(Partidos!E353,Jugadores!$A$2:$A$346,0),8),Condados!A:B,2,FALSE)</f>
        <v>Mifflin</v>
      </c>
      <c r="L353">
        <v>48</v>
      </c>
    </row>
    <row r="354" spans="1:12" x14ac:dyDescent="0.25">
      <c r="A354" t="s">
        <v>15</v>
      </c>
      <c r="B354">
        <v>329</v>
      </c>
      <c r="C354">
        <v>144</v>
      </c>
      <c r="D354">
        <v>20473</v>
      </c>
      <c r="E354">
        <v>31338</v>
      </c>
      <c r="F354" t="str">
        <f>+VLOOKUP(D354,Jugadores!A:B,2,FALSE)</f>
        <v>Michael M. Portillo</v>
      </c>
      <c r="G354" t="str">
        <f>+VLOOKUP(E354,Jugadores!A:B,2,FALSE)</f>
        <v>Bernard M. Whitacre</v>
      </c>
      <c r="H354">
        <f>+INDEX(Jugadores!$A$2:$H$346,MATCH(Partidos!D354,Jugadores!$A$2:$A$346,0),7)</f>
        <v>81</v>
      </c>
      <c r="I354">
        <f>+INDEX(Jugadores!$A$2:$H$346,MATCH(Partidos!E354,Jugadores!$A$2:$A$346,0),7)</f>
        <v>109</v>
      </c>
      <c r="J354" t="str">
        <f>VLOOKUP(INDEX(Jugadores!$A$2:$H$346,MATCH(Partidos!D354,Jugadores!$A$2:$A$346,0),8),Condados!A:B,2,FALSE)</f>
        <v>Washington</v>
      </c>
      <c r="K354" t="str">
        <f>VLOOKUP(INDEX(Jugadores!$A$2:$H$346,MATCH(Partidos!E354,Jugadores!$A$2:$A$346,0),8),Condados!A:B,2,FALSE)</f>
        <v>Sullivan</v>
      </c>
      <c r="L354">
        <v>106</v>
      </c>
    </row>
    <row r="355" spans="1:12" x14ac:dyDescent="0.25">
      <c r="A355" t="s">
        <v>15</v>
      </c>
      <c r="B355">
        <v>328</v>
      </c>
      <c r="C355">
        <v>138</v>
      </c>
      <c r="D355">
        <v>26064</v>
      </c>
      <c r="E355">
        <v>49672</v>
      </c>
      <c r="F355" t="str">
        <f>+VLOOKUP(D355,Jugadores!A:B,2,FALSE)</f>
        <v>Glenn S. Barrett</v>
      </c>
      <c r="G355" t="str">
        <f>+VLOOKUP(E355,Jugadores!A:B,2,FALSE)</f>
        <v>James M. Snow</v>
      </c>
      <c r="H355">
        <f>+INDEX(Jugadores!$A$2:$H$346,MATCH(Partidos!D355,Jugadores!$A$2:$A$346,0),7)</f>
        <v>107</v>
      </c>
      <c r="I355">
        <f>+INDEX(Jugadores!$A$2:$H$346,MATCH(Partidos!E355,Jugadores!$A$2:$A$346,0),7)</f>
        <v>110</v>
      </c>
      <c r="J355" t="str">
        <f>VLOOKUP(INDEX(Jugadores!$A$2:$H$346,MATCH(Partidos!D355,Jugadores!$A$2:$A$346,0),8),Condados!A:B,2,FALSE)</f>
        <v>Philadelphia</v>
      </c>
      <c r="K355" t="str">
        <f>VLOOKUP(INDEX(Jugadores!$A$2:$H$346,MATCH(Partidos!E355,Jugadores!$A$2:$A$346,0),8),Condados!A:B,2,FALSE)</f>
        <v>Cambria</v>
      </c>
      <c r="L355">
        <v>51</v>
      </c>
    </row>
    <row r="356" spans="1:12" x14ac:dyDescent="0.25">
      <c r="A356" t="s">
        <v>15</v>
      </c>
      <c r="B356">
        <v>327</v>
      </c>
      <c r="C356">
        <v>150</v>
      </c>
      <c r="D356">
        <v>6720</v>
      </c>
      <c r="E356">
        <v>49688</v>
      </c>
      <c r="F356" t="str">
        <f>+VLOOKUP(D356,Jugadores!A:B,2,FALSE)</f>
        <v>John A. Williams</v>
      </c>
      <c r="G356" t="str">
        <f>+VLOOKUP(E356,Jugadores!A:B,2,FALSE)</f>
        <v>James J. Herring</v>
      </c>
      <c r="H356">
        <f>+INDEX(Jugadores!$A$2:$H$346,MATCH(Partidos!D356,Jugadores!$A$2:$A$346,0),7)</f>
        <v>84</v>
      </c>
      <c r="I356">
        <f>+INDEX(Jugadores!$A$2:$H$346,MATCH(Partidos!E356,Jugadores!$A$2:$A$346,0),7)</f>
        <v>80</v>
      </c>
      <c r="J356" t="str">
        <f>VLOOKUP(INDEX(Jugadores!$A$2:$H$346,MATCH(Partidos!D356,Jugadores!$A$2:$A$346,0),8),Condados!A:B,2,FALSE)</f>
        <v>Lycoming</v>
      </c>
      <c r="K356" t="str">
        <f>VLOOKUP(INDEX(Jugadores!$A$2:$H$346,MATCH(Partidos!E356,Jugadores!$A$2:$A$346,0),8),Condados!A:B,2,FALSE)</f>
        <v>Pike</v>
      </c>
      <c r="L356">
        <v>71</v>
      </c>
    </row>
    <row r="357" spans="1:12" x14ac:dyDescent="0.25">
      <c r="A357" t="s">
        <v>15</v>
      </c>
      <c r="B357">
        <v>326</v>
      </c>
      <c r="C357">
        <v>77</v>
      </c>
      <c r="D357">
        <v>12079</v>
      </c>
      <c r="E357">
        <v>28128</v>
      </c>
      <c r="F357" t="str">
        <f>+VLOOKUP(D357,Jugadores!A:B,2,FALSE)</f>
        <v>Chuck M. Ortega</v>
      </c>
      <c r="G357" t="str">
        <f>+VLOOKUP(E357,Jugadores!A:B,2,FALSE)</f>
        <v>James M. Manuel</v>
      </c>
      <c r="H357">
        <f>+INDEX(Jugadores!$A$2:$H$346,MATCH(Partidos!D357,Jugadores!$A$2:$A$346,0),7)</f>
        <v>108</v>
      </c>
      <c r="I357">
        <f>+INDEX(Jugadores!$A$2:$H$346,MATCH(Partidos!E357,Jugadores!$A$2:$A$346,0),7)</f>
        <v>10</v>
      </c>
      <c r="J357" t="str">
        <f>VLOOKUP(INDEX(Jugadores!$A$2:$H$346,MATCH(Partidos!D357,Jugadores!$A$2:$A$346,0),8),Condados!A:B,2,FALSE)</f>
        <v>Mifflin</v>
      </c>
      <c r="K357" t="str">
        <f>VLOOKUP(INDEX(Jugadores!$A$2:$H$346,MATCH(Partidos!E357,Jugadores!$A$2:$A$346,0),8),Condados!A:B,2,FALSE)</f>
        <v>Washington</v>
      </c>
      <c r="L357">
        <v>92</v>
      </c>
    </row>
    <row r="358" spans="1:12" x14ac:dyDescent="0.25">
      <c r="A358" t="s">
        <v>15</v>
      </c>
      <c r="B358">
        <v>325</v>
      </c>
      <c r="C358">
        <v>165</v>
      </c>
      <c r="D358">
        <v>45159</v>
      </c>
      <c r="E358">
        <v>25180</v>
      </c>
      <c r="F358" t="str">
        <f>+VLOOKUP(D358,Jugadores!A:B,2,FALSE)</f>
        <v>Christopher N. Jones</v>
      </c>
      <c r="G358" t="str">
        <f>+VLOOKUP(E358,Jugadores!A:B,2,FALSE)</f>
        <v>Johnny K. Reedy</v>
      </c>
      <c r="H358">
        <f>+INDEX(Jugadores!$A$2:$H$346,MATCH(Partidos!D358,Jugadores!$A$2:$A$346,0),7)</f>
        <v>61</v>
      </c>
      <c r="I358">
        <f>+INDEX(Jugadores!$A$2:$H$346,MATCH(Partidos!E358,Jugadores!$A$2:$A$346,0),7)</f>
        <v>111</v>
      </c>
      <c r="J358" t="str">
        <f>VLOOKUP(INDEX(Jugadores!$A$2:$H$346,MATCH(Partidos!D358,Jugadores!$A$2:$A$346,0),8),Condados!A:B,2,FALSE)</f>
        <v>Greene</v>
      </c>
      <c r="K358" t="str">
        <f>VLOOKUP(INDEX(Jugadores!$A$2:$H$346,MATCH(Partidos!E358,Jugadores!$A$2:$A$346,0),8),Condados!A:B,2,FALSE)</f>
        <v>Centre</v>
      </c>
      <c r="L358">
        <v>103</v>
      </c>
    </row>
    <row r="359" spans="1:12" x14ac:dyDescent="0.25">
      <c r="A359" t="s">
        <v>15</v>
      </c>
      <c r="B359">
        <v>324</v>
      </c>
      <c r="C359">
        <v>96</v>
      </c>
      <c r="D359">
        <v>31338</v>
      </c>
      <c r="E359">
        <v>43260</v>
      </c>
      <c r="F359" t="str">
        <f>+VLOOKUP(D359,Jugadores!A:B,2,FALSE)</f>
        <v>Bernard M. Whitacre</v>
      </c>
      <c r="G359" t="str">
        <f>+VLOOKUP(E359,Jugadores!A:B,2,FALSE)</f>
        <v>David C. Owen</v>
      </c>
      <c r="H359">
        <f>+INDEX(Jugadores!$A$2:$H$346,MATCH(Partidos!D359,Jugadores!$A$2:$A$346,0),7)</f>
        <v>109</v>
      </c>
      <c r="I359">
        <f>+INDEX(Jugadores!$A$2:$H$346,MATCH(Partidos!E359,Jugadores!$A$2:$A$346,0),7)</f>
        <v>112</v>
      </c>
      <c r="J359" t="str">
        <f>VLOOKUP(INDEX(Jugadores!$A$2:$H$346,MATCH(Partidos!D359,Jugadores!$A$2:$A$346,0),8),Condados!A:B,2,FALSE)</f>
        <v>Sullivan</v>
      </c>
      <c r="K359" t="str">
        <f>VLOOKUP(INDEX(Jugadores!$A$2:$H$346,MATCH(Partidos!E359,Jugadores!$A$2:$A$346,0),8),Condados!A:B,2,FALSE)</f>
        <v>Somerset</v>
      </c>
      <c r="L359">
        <v>162</v>
      </c>
    </row>
    <row r="360" spans="1:12" x14ac:dyDescent="0.25">
      <c r="A360" t="s">
        <v>15</v>
      </c>
      <c r="B360">
        <v>323</v>
      </c>
      <c r="C360">
        <v>111</v>
      </c>
      <c r="D360">
        <v>20473</v>
      </c>
      <c r="E360">
        <v>38210</v>
      </c>
      <c r="F360" t="str">
        <f>+VLOOKUP(D360,Jugadores!A:B,2,FALSE)</f>
        <v>Michael M. Portillo</v>
      </c>
      <c r="G360" t="str">
        <f>+VLOOKUP(E360,Jugadores!A:B,2,FALSE)</f>
        <v>Emmitt E. Wiliams</v>
      </c>
      <c r="H360">
        <f>+INDEX(Jugadores!$A$2:$H$346,MATCH(Partidos!D360,Jugadores!$A$2:$A$346,0),7)</f>
        <v>81</v>
      </c>
      <c r="I360">
        <f>+INDEX(Jugadores!$A$2:$H$346,MATCH(Partidos!E360,Jugadores!$A$2:$A$346,0),7)</f>
        <v>113</v>
      </c>
      <c r="J360" t="str">
        <f>VLOOKUP(INDEX(Jugadores!$A$2:$H$346,MATCH(Partidos!D360,Jugadores!$A$2:$A$346,0),8),Condados!A:B,2,FALSE)</f>
        <v>Washington</v>
      </c>
      <c r="K360" t="str">
        <f>VLOOKUP(INDEX(Jugadores!$A$2:$H$346,MATCH(Partidos!E360,Jugadores!$A$2:$A$346,0),8),Condados!A:B,2,FALSE)</f>
        <v>Somerset</v>
      </c>
      <c r="L360">
        <v>57</v>
      </c>
    </row>
    <row r="361" spans="1:12" x14ac:dyDescent="0.25">
      <c r="A361" t="s">
        <v>15</v>
      </c>
      <c r="B361">
        <v>322</v>
      </c>
      <c r="C361">
        <v>109</v>
      </c>
      <c r="D361">
        <v>26064</v>
      </c>
      <c r="E361">
        <v>37806</v>
      </c>
      <c r="F361" t="str">
        <f>+VLOOKUP(D361,Jugadores!A:B,2,FALSE)</f>
        <v>Glenn S. Barrett</v>
      </c>
      <c r="G361" t="str">
        <f>+VLOOKUP(E361,Jugadores!A:B,2,FALSE)</f>
        <v>Timothy R. Karnes</v>
      </c>
      <c r="H361">
        <f>+INDEX(Jugadores!$A$2:$H$346,MATCH(Partidos!D361,Jugadores!$A$2:$A$346,0),7)</f>
        <v>107</v>
      </c>
      <c r="I361">
        <f>+INDEX(Jugadores!$A$2:$H$346,MATCH(Partidos!E361,Jugadores!$A$2:$A$346,0),7)</f>
        <v>114</v>
      </c>
      <c r="J361" t="str">
        <f>VLOOKUP(INDEX(Jugadores!$A$2:$H$346,MATCH(Partidos!D361,Jugadores!$A$2:$A$346,0),8),Condados!A:B,2,FALSE)</f>
        <v>Philadelphia</v>
      </c>
      <c r="K361" t="str">
        <f>VLOOKUP(INDEX(Jugadores!$A$2:$H$346,MATCH(Partidos!E361,Jugadores!$A$2:$A$346,0),8),Condados!A:B,2,FALSE)</f>
        <v>Crawford</v>
      </c>
      <c r="L361">
        <v>59</v>
      </c>
    </row>
    <row r="362" spans="1:12" x14ac:dyDescent="0.25">
      <c r="A362" t="s">
        <v>15</v>
      </c>
      <c r="B362">
        <v>321</v>
      </c>
      <c r="C362">
        <v>117</v>
      </c>
      <c r="D362">
        <v>49672</v>
      </c>
      <c r="E362">
        <v>11736</v>
      </c>
      <c r="F362" t="str">
        <f>+VLOOKUP(D362,Jugadores!A:B,2,FALSE)</f>
        <v>James M. Snow</v>
      </c>
      <c r="G362" t="str">
        <f>+VLOOKUP(E362,Jugadores!A:B,2,FALSE)</f>
        <v>Rodney D. Payne</v>
      </c>
      <c r="H362">
        <f>+INDEX(Jugadores!$A$2:$H$346,MATCH(Partidos!D362,Jugadores!$A$2:$A$346,0),7)</f>
        <v>110</v>
      </c>
      <c r="I362">
        <f>+INDEX(Jugadores!$A$2:$H$346,MATCH(Partidos!E362,Jugadores!$A$2:$A$346,0),7)</f>
        <v>24</v>
      </c>
      <c r="J362" t="str">
        <f>VLOOKUP(INDEX(Jugadores!$A$2:$H$346,MATCH(Partidos!D362,Jugadores!$A$2:$A$346,0),8),Condados!A:B,2,FALSE)</f>
        <v>Cambria</v>
      </c>
      <c r="K362" t="str">
        <f>VLOOKUP(INDEX(Jugadores!$A$2:$H$346,MATCH(Partidos!E362,Jugadores!$A$2:$A$346,0),8),Condados!A:B,2,FALSE)</f>
        <v>Sullivan</v>
      </c>
      <c r="L362">
        <v>60</v>
      </c>
    </row>
    <row r="363" spans="1:12" x14ac:dyDescent="0.25">
      <c r="A363" t="s">
        <v>15</v>
      </c>
      <c r="B363">
        <v>320</v>
      </c>
      <c r="C363">
        <v>6</v>
      </c>
      <c r="D363">
        <v>49688</v>
      </c>
      <c r="E363">
        <v>48919</v>
      </c>
      <c r="F363" t="str">
        <f>+VLOOKUP(D363,Jugadores!A:B,2,FALSE)</f>
        <v>James J. Herring</v>
      </c>
      <c r="G363" t="str">
        <f>+VLOOKUP(E363,Jugadores!A:B,2,FALSE)</f>
        <v>William W. Churchill</v>
      </c>
      <c r="H363">
        <f>+INDEX(Jugadores!$A$2:$H$346,MATCH(Partidos!D363,Jugadores!$A$2:$A$346,0),7)</f>
        <v>80</v>
      </c>
      <c r="I363">
        <f>+INDEX(Jugadores!$A$2:$H$346,MATCH(Partidos!E363,Jugadores!$A$2:$A$346,0),7)</f>
        <v>115</v>
      </c>
      <c r="J363" t="str">
        <f>VLOOKUP(INDEX(Jugadores!$A$2:$H$346,MATCH(Partidos!D363,Jugadores!$A$2:$A$346,0),8),Condados!A:B,2,FALSE)</f>
        <v>Pike</v>
      </c>
      <c r="K363" t="str">
        <f>VLOOKUP(INDEX(Jugadores!$A$2:$H$346,MATCH(Partidos!E363,Jugadores!$A$2:$A$346,0),8),Condados!A:B,2,FALSE)</f>
        <v>Clearfield</v>
      </c>
      <c r="L363">
        <v>79</v>
      </c>
    </row>
    <row r="364" spans="1:12" x14ac:dyDescent="0.25">
      <c r="A364" t="s">
        <v>15</v>
      </c>
      <c r="B364">
        <v>319</v>
      </c>
      <c r="C364">
        <v>106</v>
      </c>
      <c r="D364">
        <v>6720</v>
      </c>
      <c r="E364">
        <v>3864</v>
      </c>
      <c r="F364" t="str">
        <f>+VLOOKUP(D364,Jugadores!A:B,2,FALSE)</f>
        <v>John A. Williams</v>
      </c>
      <c r="G364" t="str">
        <f>+VLOOKUP(E364,Jugadores!A:B,2,FALSE)</f>
        <v>Ruben K. Garland</v>
      </c>
      <c r="H364">
        <f>+INDEX(Jugadores!$A$2:$H$346,MATCH(Partidos!D364,Jugadores!$A$2:$A$346,0),7)</f>
        <v>84</v>
      </c>
      <c r="I364">
        <f>+INDEX(Jugadores!$A$2:$H$346,MATCH(Partidos!E364,Jugadores!$A$2:$A$346,0),7)</f>
        <v>116</v>
      </c>
      <c r="J364" t="str">
        <f>VLOOKUP(INDEX(Jugadores!$A$2:$H$346,MATCH(Partidos!D364,Jugadores!$A$2:$A$346,0),8),Condados!A:B,2,FALSE)</f>
        <v>Lycoming</v>
      </c>
      <c r="K364" t="str">
        <f>VLOOKUP(INDEX(Jugadores!$A$2:$H$346,MATCH(Partidos!E364,Jugadores!$A$2:$A$346,0),8),Condados!A:B,2,FALSE)</f>
        <v>Armstrong</v>
      </c>
      <c r="L364">
        <v>93</v>
      </c>
    </row>
    <row r="365" spans="1:12" x14ac:dyDescent="0.25">
      <c r="A365" t="s">
        <v>15</v>
      </c>
      <c r="B365">
        <v>317</v>
      </c>
      <c r="C365">
        <v>58</v>
      </c>
      <c r="D365">
        <v>12079</v>
      </c>
      <c r="E365">
        <v>10842</v>
      </c>
      <c r="F365" t="str">
        <f>+VLOOKUP(D365,Jugadores!A:B,2,FALSE)</f>
        <v>Chuck M. Ortega</v>
      </c>
      <c r="G365" t="str">
        <f>+VLOOKUP(E365,Jugadores!A:B,2,FALSE)</f>
        <v>James J. Gullickson</v>
      </c>
      <c r="H365">
        <f>+INDEX(Jugadores!$A$2:$H$346,MATCH(Partidos!D365,Jugadores!$A$2:$A$346,0),7)</f>
        <v>108</v>
      </c>
      <c r="I365">
        <f>+INDEX(Jugadores!$A$2:$H$346,MATCH(Partidos!E365,Jugadores!$A$2:$A$346,0),7)</f>
        <v>176</v>
      </c>
      <c r="J365" t="str">
        <f>VLOOKUP(INDEX(Jugadores!$A$2:$H$346,MATCH(Partidos!D365,Jugadores!$A$2:$A$346,0),8),Condados!A:B,2,FALSE)</f>
        <v>Mifflin</v>
      </c>
      <c r="K365" t="str">
        <f>VLOOKUP(INDEX(Jugadores!$A$2:$H$346,MATCH(Partidos!E365,Jugadores!$A$2:$A$346,0),8),Condados!A:B,2,FALSE)</f>
        <v>Sullivan</v>
      </c>
      <c r="L365">
        <v>94</v>
      </c>
    </row>
    <row r="366" spans="1:12" x14ac:dyDescent="0.25">
      <c r="A366" t="s">
        <v>15</v>
      </c>
      <c r="B366">
        <v>316</v>
      </c>
      <c r="C366">
        <v>102</v>
      </c>
      <c r="D366">
        <v>25180</v>
      </c>
      <c r="E366">
        <v>19687</v>
      </c>
      <c r="F366" t="str">
        <f>+VLOOKUP(D366,Jugadores!A:B,2,FALSE)</f>
        <v>Johnny K. Reedy</v>
      </c>
      <c r="G366" t="str">
        <f>+VLOOKUP(E366,Jugadores!A:B,2,FALSE)</f>
        <v>William M. Larson</v>
      </c>
      <c r="H366">
        <f>+INDEX(Jugadores!$A$2:$H$346,MATCH(Partidos!D366,Jugadores!$A$2:$A$346,0),7)</f>
        <v>111</v>
      </c>
      <c r="I366">
        <f>+INDEX(Jugadores!$A$2:$H$346,MATCH(Partidos!E366,Jugadores!$A$2:$A$346,0),7)</f>
        <v>255</v>
      </c>
      <c r="J366" t="str">
        <f>VLOOKUP(INDEX(Jugadores!$A$2:$H$346,MATCH(Partidos!D366,Jugadores!$A$2:$A$346,0),8),Condados!A:B,2,FALSE)</f>
        <v>Centre</v>
      </c>
      <c r="K366" t="str">
        <f>VLOOKUP(INDEX(Jugadores!$A$2:$H$346,MATCH(Partidos!E366,Jugadores!$A$2:$A$346,0),8),Condados!A:B,2,FALSE)</f>
        <v>Cumberland</v>
      </c>
      <c r="L366">
        <v>95</v>
      </c>
    </row>
    <row r="367" spans="1:12" x14ac:dyDescent="0.25">
      <c r="A367" t="s">
        <v>15</v>
      </c>
      <c r="B367">
        <v>315</v>
      </c>
      <c r="C367">
        <v>83</v>
      </c>
      <c r="D367">
        <v>45159</v>
      </c>
      <c r="E367">
        <v>43158</v>
      </c>
      <c r="F367" t="str">
        <f>+VLOOKUP(D367,Jugadores!A:B,2,FALSE)</f>
        <v>Christopher N. Jones</v>
      </c>
      <c r="G367" t="str">
        <f>+VLOOKUP(E367,Jugadores!A:B,2,FALSE)</f>
        <v>Joshua E. Sullivan</v>
      </c>
      <c r="H367">
        <f>+INDEX(Jugadores!$A$2:$H$346,MATCH(Partidos!D367,Jugadores!$A$2:$A$346,0),7)</f>
        <v>61</v>
      </c>
      <c r="I367">
        <f>+INDEX(Jugadores!$A$2:$H$346,MATCH(Partidos!E367,Jugadores!$A$2:$A$346,0),7)</f>
        <v>73</v>
      </c>
      <c r="J367" t="str">
        <f>VLOOKUP(INDEX(Jugadores!$A$2:$H$346,MATCH(Partidos!D367,Jugadores!$A$2:$A$346,0),8),Condados!A:B,2,FALSE)</f>
        <v>Greene</v>
      </c>
      <c r="K367" t="str">
        <f>VLOOKUP(INDEX(Jugadores!$A$2:$H$346,MATCH(Partidos!E367,Jugadores!$A$2:$A$346,0),8),Condados!A:B,2,FALSE)</f>
        <v>Berks</v>
      </c>
      <c r="L367">
        <v>117</v>
      </c>
    </row>
    <row r="368" spans="1:12" x14ac:dyDescent="0.25">
      <c r="A368" t="s">
        <v>15</v>
      </c>
      <c r="B368">
        <v>313</v>
      </c>
      <c r="C368">
        <v>102</v>
      </c>
      <c r="D368">
        <v>43260</v>
      </c>
      <c r="E368">
        <v>25369</v>
      </c>
      <c r="F368" t="str">
        <f>+VLOOKUP(D368,Jugadores!A:B,2,FALSE)</f>
        <v>David C. Owen</v>
      </c>
      <c r="G368" t="str">
        <f>+VLOOKUP(E368,Jugadores!A:B,2,FALSE)</f>
        <v>Ronald S. White</v>
      </c>
      <c r="H368">
        <f>+INDEX(Jugadores!$A$2:$H$346,MATCH(Partidos!D368,Jugadores!$A$2:$A$346,0),7)</f>
        <v>112</v>
      </c>
      <c r="I368">
        <f>+INDEX(Jugadores!$A$2:$H$346,MATCH(Partidos!E368,Jugadores!$A$2:$A$346,0),7)</f>
        <v>256</v>
      </c>
      <c r="J368" t="str">
        <f>VLOOKUP(INDEX(Jugadores!$A$2:$H$346,MATCH(Partidos!D368,Jugadores!$A$2:$A$346,0),8),Condados!A:B,2,FALSE)</f>
        <v>Somerset</v>
      </c>
      <c r="K368" t="str">
        <f>VLOOKUP(INDEX(Jugadores!$A$2:$H$346,MATCH(Partidos!E368,Jugadores!$A$2:$A$346,0),8),Condados!A:B,2,FALSE)</f>
        <v>McKean</v>
      </c>
      <c r="L368">
        <v>159</v>
      </c>
    </row>
    <row r="369" spans="1:12" x14ac:dyDescent="0.25">
      <c r="A369" t="s">
        <v>15</v>
      </c>
      <c r="B369">
        <v>312</v>
      </c>
      <c r="C369">
        <v>102</v>
      </c>
      <c r="D369">
        <v>38210</v>
      </c>
      <c r="E369">
        <v>37890</v>
      </c>
      <c r="F369" t="str">
        <f>+VLOOKUP(D369,Jugadores!A:B,2,FALSE)</f>
        <v>Emmitt E. Wiliams</v>
      </c>
      <c r="G369" t="str">
        <f>+VLOOKUP(E369,Jugadores!A:B,2,FALSE)</f>
        <v>James H. Mincey</v>
      </c>
      <c r="H369">
        <f>+INDEX(Jugadores!$A$2:$H$346,MATCH(Partidos!D369,Jugadores!$A$2:$A$346,0),7)</f>
        <v>113</v>
      </c>
      <c r="I369">
        <f>+INDEX(Jugadores!$A$2:$H$346,MATCH(Partidos!E369,Jugadores!$A$2:$A$346,0),7)</f>
        <v>257</v>
      </c>
      <c r="J369" t="str">
        <f>VLOOKUP(INDEX(Jugadores!$A$2:$H$346,MATCH(Partidos!D369,Jugadores!$A$2:$A$346,0),8),Condados!A:B,2,FALSE)</f>
        <v>Somerset</v>
      </c>
      <c r="K369" t="str">
        <f>VLOOKUP(INDEX(Jugadores!$A$2:$H$346,MATCH(Partidos!E369,Jugadores!$A$2:$A$346,0),8),Condados!A:B,2,FALSE)</f>
        <v>Huntingdon</v>
      </c>
      <c r="L369">
        <v>50</v>
      </c>
    </row>
    <row r="370" spans="1:12" x14ac:dyDescent="0.25">
      <c r="A370" t="s">
        <v>15</v>
      </c>
      <c r="B370">
        <v>311</v>
      </c>
      <c r="C370">
        <v>73</v>
      </c>
      <c r="D370">
        <v>20473</v>
      </c>
      <c r="E370">
        <v>12917</v>
      </c>
      <c r="F370" t="str">
        <f>+VLOOKUP(D370,Jugadores!A:B,2,FALSE)</f>
        <v>Michael M. Portillo</v>
      </c>
      <c r="G370" t="str">
        <f>+VLOOKUP(E370,Jugadores!A:B,2,FALSE)</f>
        <v>Dwight A. Costello</v>
      </c>
      <c r="H370">
        <f>+INDEX(Jugadores!$A$2:$H$346,MATCH(Partidos!D370,Jugadores!$A$2:$A$346,0),7)</f>
        <v>81</v>
      </c>
      <c r="I370">
        <f>+INDEX(Jugadores!$A$2:$H$346,MATCH(Partidos!E370,Jugadores!$A$2:$A$346,0),7)</f>
        <v>124</v>
      </c>
      <c r="J370" t="str">
        <f>VLOOKUP(INDEX(Jugadores!$A$2:$H$346,MATCH(Partidos!D370,Jugadores!$A$2:$A$346,0),8),Condados!A:B,2,FALSE)</f>
        <v>Washington</v>
      </c>
      <c r="K370" t="str">
        <f>VLOOKUP(INDEX(Jugadores!$A$2:$H$346,MATCH(Partidos!E370,Jugadores!$A$2:$A$346,0),8),Condados!A:B,2,FALSE)</f>
        <v>Lancaster</v>
      </c>
      <c r="L370">
        <v>130</v>
      </c>
    </row>
    <row r="371" spans="1:12" x14ac:dyDescent="0.25">
      <c r="A371" t="s">
        <v>15</v>
      </c>
      <c r="B371">
        <v>310</v>
      </c>
      <c r="C371">
        <v>150</v>
      </c>
      <c r="D371">
        <v>37806</v>
      </c>
      <c r="E371">
        <v>1005</v>
      </c>
      <c r="F371" t="str">
        <f>+VLOOKUP(D371,Jugadores!A:B,2,FALSE)</f>
        <v>Timothy R. Karnes</v>
      </c>
      <c r="G371" t="str">
        <f>+VLOOKUP(E371,Jugadores!A:B,2,FALSE)</f>
        <v>Derek B. Wendt</v>
      </c>
      <c r="H371">
        <f>+INDEX(Jugadores!$A$2:$H$346,MATCH(Partidos!D371,Jugadores!$A$2:$A$346,0),7)</f>
        <v>114</v>
      </c>
      <c r="I371">
        <f>+INDEX(Jugadores!$A$2:$H$346,MATCH(Partidos!E371,Jugadores!$A$2:$A$346,0),7)</f>
        <v>258</v>
      </c>
      <c r="J371" t="str">
        <f>VLOOKUP(INDEX(Jugadores!$A$2:$H$346,MATCH(Partidos!D371,Jugadores!$A$2:$A$346,0),8),Condados!A:B,2,FALSE)</f>
        <v>Crawford</v>
      </c>
      <c r="K371" t="str">
        <f>VLOOKUP(INDEX(Jugadores!$A$2:$H$346,MATCH(Partidos!E371,Jugadores!$A$2:$A$346,0),8),Condados!A:B,2,FALSE)</f>
        <v>Philadelphia</v>
      </c>
      <c r="L371">
        <v>83</v>
      </c>
    </row>
    <row r="372" spans="1:12" x14ac:dyDescent="0.25">
      <c r="A372" t="s">
        <v>15</v>
      </c>
      <c r="B372">
        <v>309</v>
      </c>
      <c r="C372">
        <v>68</v>
      </c>
      <c r="D372">
        <v>26064</v>
      </c>
      <c r="E372">
        <v>17957</v>
      </c>
      <c r="F372" t="str">
        <f>+VLOOKUP(D372,Jugadores!A:B,2,FALSE)</f>
        <v>Glenn S. Barrett</v>
      </c>
      <c r="G372" t="str">
        <f>+VLOOKUP(E372,Jugadores!A:B,2,FALSE)</f>
        <v>Robert C. Pedersen</v>
      </c>
      <c r="H372">
        <f>+INDEX(Jugadores!$A$2:$H$346,MATCH(Partidos!D372,Jugadores!$A$2:$A$346,0),7)</f>
        <v>107</v>
      </c>
      <c r="I372">
        <f>+INDEX(Jugadores!$A$2:$H$346,MATCH(Partidos!E372,Jugadores!$A$2:$A$346,0),7)</f>
        <v>259</v>
      </c>
      <c r="J372" t="str">
        <f>VLOOKUP(INDEX(Jugadores!$A$2:$H$346,MATCH(Partidos!D372,Jugadores!$A$2:$A$346,0),8),Condados!A:B,2,FALSE)</f>
        <v>Philadelphia</v>
      </c>
      <c r="K372" t="str">
        <f>VLOOKUP(INDEX(Jugadores!$A$2:$H$346,MATCH(Partidos!E372,Jugadores!$A$2:$A$346,0),8),Condados!A:B,2,FALSE)</f>
        <v>Mifflin</v>
      </c>
      <c r="L372">
        <v>88</v>
      </c>
    </row>
    <row r="373" spans="1:12" x14ac:dyDescent="0.25">
      <c r="A373" t="s">
        <v>15</v>
      </c>
      <c r="B373">
        <v>308</v>
      </c>
      <c r="C373">
        <v>71</v>
      </c>
      <c r="D373">
        <v>49672</v>
      </c>
      <c r="E373">
        <v>39292</v>
      </c>
      <c r="F373" t="str">
        <f>+VLOOKUP(D373,Jugadores!A:B,2,FALSE)</f>
        <v>James M. Snow</v>
      </c>
      <c r="G373" t="str">
        <f>+VLOOKUP(E373,Jugadores!A:B,2,FALSE)</f>
        <v>Charles C. Prather</v>
      </c>
      <c r="H373">
        <f>+INDEX(Jugadores!$A$2:$H$346,MATCH(Partidos!D373,Jugadores!$A$2:$A$346,0),7)</f>
        <v>110</v>
      </c>
      <c r="I373">
        <f>+INDEX(Jugadores!$A$2:$H$346,MATCH(Partidos!E373,Jugadores!$A$2:$A$346,0),7)</f>
        <v>172</v>
      </c>
      <c r="J373" t="str">
        <f>VLOOKUP(INDEX(Jugadores!$A$2:$H$346,MATCH(Partidos!D373,Jugadores!$A$2:$A$346,0),8),Condados!A:B,2,FALSE)</f>
        <v>Cambria</v>
      </c>
      <c r="K373" t="str">
        <f>VLOOKUP(INDEX(Jugadores!$A$2:$H$346,MATCH(Partidos!E373,Jugadores!$A$2:$A$346,0),8),Condados!A:B,2,FALSE)</f>
        <v>McKean</v>
      </c>
      <c r="L373">
        <v>89</v>
      </c>
    </row>
    <row r="374" spans="1:12" x14ac:dyDescent="0.25">
      <c r="A374" t="s">
        <v>15</v>
      </c>
      <c r="B374">
        <v>306</v>
      </c>
      <c r="C374">
        <v>70</v>
      </c>
      <c r="D374">
        <v>49688</v>
      </c>
      <c r="E374">
        <v>3467</v>
      </c>
      <c r="F374" t="str">
        <f>+VLOOKUP(D374,Jugadores!A:B,2,FALSE)</f>
        <v>James J. Herring</v>
      </c>
      <c r="G374" t="str">
        <f>+VLOOKUP(E374,Jugadores!A:B,2,FALSE)</f>
        <v>Clayton J. Mahoney</v>
      </c>
      <c r="H374">
        <f>+INDEX(Jugadores!$A$2:$H$346,MATCH(Partidos!D374,Jugadores!$A$2:$A$346,0),7)</f>
        <v>80</v>
      </c>
      <c r="I374">
        <f>+INDEX(Jugadores!$A$2:$H$346,MATCH(Partidos!E374,Jugadores!$A$2:$A$346,0),7)</f>
        <v>260</v>
      </c>
      <c r="J374" t="str">
        <f>VLOOKUP(INDEX(Jugadores!$A$2:$H$346,MATCH(Partidos!D374,Jugadores!$A$2:$A$346,0),8),Condados!A:B,2,FALSE)</f>
        <v>Pike</v>
      </c>
      <c r="K374" t="str">
        <f>VLOOKUP(INDEX(Jugadores!$A$2:$H$346,MATCH(Partidos!E374,Jugadores!$A$2:$A$346,0),8),Condados!A:B,2,FALSE)</f>
        <v>Sullivan</v>
      </c>
      <c r="L374">
        <v>42</v>
      </c>
    </row>
    <row r="375" spans="1:12" x14ac:dyDescent="0.25">
      <c r="A375" t="s">
        <v>15</v>
      </c>
      <c r="B375">
        <v>305</v>
      </c>
      <c r="C375">
        <v>144</v>
      </c>
      <c r="D375">
        <v>48919</v>
      </c>
      <c r="E375">
        <v>34601</v>
      </c>
      <c r="F375" t="str">
        <f>+VLOOKUP(D375,Jugadores!A:B,2,FALSE)</f>
        <v>William W. Churchill</v>
      </c>
      <c r="G375" t="str">
        <f>+VLOOKUP(E375,Jugadores!A:B,2,FALSE)</f>
        <v>Charles G. George</v>
      </c>
      <c r="H375">
        <f>+INDEX(Jugadores!$A$2:$H$346,MATCH(Partidos!D375,Jugadores!$A$2:$A$346,0),7)</f>
        <v>115</v>
      </c>
      <c r="I375">
        <f>+INDEX(Jugadores!$A$2:$H$346,MATCH(Partidos!E375,Jugadores!$A$2:$A$346,0),7)</f>
        <v>150</v>
      </c>
      <c r="J375" t="str">
        <f>VLOOKUP(INDEX(Jugadores!$A$2:$H$346,MATCH(Partidos!D375,Jugadores!$A$2:$A$346,0),8),Condados!A:B,2,FALSE)</f>
        <v>Clearfield</v>
      </c>
      <c r="K375" t="str">
        <f>VLOOKUP(INDEX(Jugadores!$A$2:$H$346,MATCH(Partidos!E375,Jugadores!$A$2:$A$346,0),8),Condados!A:B,2,FALSE)</f>
        <v>Blair</v>
      </c>
      <c r="L375">
        <v>54</v>
      </c>
    </row>
    <row r="376" spans="1:12" x14ac:dyDescent="0.25">
      <c r="A376" t="s">
        <v>15</v>
      </c>
      <c r="B376">
        <v>304</v>
      </c>
      <c r="C376">
        <v>61</v>
      </c>
      <c r="D376">
        <v>3864</v>
      </c>
      <c r="E376">
        <v>47990</v>
      </c>
      <c r="F376" t="str">
        <f>+VLOOKUP(D376,Jugadores!A:B,2,FALSE)</f>
        <v>Ruben K. Garland</v>
      </c>
      <c r="G376" t="str">
        <f>+VLOOKUP(E376,Jugadores!A:B,2,FALSE)</f>
        <v>Elwood E. Jarvis</v>
      </c>
      <c r="H376">
        <f>+INDEX(Jugadores!$A$2:$H$346,MATCH(Partidos!D376,Jugadores!$A$2:$A$346,0),7)</f>
        <v>116</v>
      </c>
      <c r="I376">
        <f>+INDEX(Jugadores!$A$2:$H$346,MATCH(Partidos!E376,Jugadores!$A$2:$A$346,0),7)</f>
        <v>74</v>
      </c>
      <c r="J376" t="str">
        <f>VLOOKUP(INDEX(Jugadores!$A$2:$H$346,MATCH(Partidos!D376,Jugadores!$A$2:$A$346,0),8),Condados!A:B,2,FALSE)</f>
        <v>Armstrong</v>
      </c>
      <c r="K376" t="str">
        <f>VLOOKUP(INDEX(Jugadores!$A$2:$H$346,MATCH(Partidos!E376,Jugadores!$A$2:$A$346,0),8),Condados!A:B,2,FALSE)</f>
        <v>Mercer</v>
      </c>
      <c r="L376">
        <v>57</v>
      </c>
    </row>
    <row r="377" spans="1:12" x14ac:dyDescent="0.25">
      <c r="A377" t="s">
        <v>16</v>
      </c>
      <c r="B377">
        <v>333</v>
      </c>
      <c r="C377">
        <v>63</v>
      </c>
      <c r="D377">
        <v>38385</v>
      </c>
      <c r="E377">
        <v>33634</v>
      </c>
      <c r="F377" t="str">
        <f>+VLOOKUP(D377,Jugadores!A:B,2,FALSE)</f>
        <v>Jason M. Ross</v>
      </c>
      <c r="G377" t="str">
        <f>+VLOOKUP(E377,Jugadores!A:B,2,FALSE)</f>
        <v>Eugene C. Lara</v>
      </c>
      <c r="H377">
        <f>+INDEX(Jugadores!$A$2:$H$346,MATCH(Partidos!D377,Jugadores!$A$2:$A$346,0),7)</f>
        <v>25</v>
      </c>
      <c r="I377">
        <f>+INDEX(Jugadores!$A$2:$H$346,MATCH(Partidos!E377,Jugadores!$A$2:$A$346,0),7)</f>
        <v>117</v>
      </c>
      <c r="J377" t="str">
        <f>VLOOKUP(INDEX(Jugadores!$A$2:$H$346,MATCH(Partidos!D377,Jugadores!$A$2:$A$346,0),8),Condados!A:B,2,FALSE)</f>
        <v>Cameron</v>
      </c>
      <c r="K377" t="str">
        <f>VLOOKUP(INDEX(Jugadores!$A$2:$H$346,MATCH(Partidos!E377,Jugadores!$A$2:$A$346,0),8),Condados!A:B,2,FALSE)</f>
        <v>Delaware</v>
      </c>
      <c r="L377">
        <v>65</v>
      </c>
    </row>
    <row r="378" spans="1:12" x14ac:dyDescent="0.25">
      <c r="A378" t="s">
        <v>16</v>
      </c>
      <c r="B378">
        <v>332</v>
      </c>
      <c r="C378">
        <v>7</v>
      </c>
      <c r="D378">
        <v>33634</v>
      </c>
      <c r="E378">
        <v>25105</v>
      </c>
      <c r="F378" t="str">
        <f>+VLOOKUP(D378,Jugadores!A:B,2,FALSE)</f>
        <v>Eugene C. Lara</v>
      </c>
      <c r="G378" t="str">
        <f>+VLOOKUP(E378,Jugadores!A:B,2,FALSE)</f>
        <v>Donald M. West</v>
      </c>
      <c r="H378">
        <f>+INDEX(Jugadores!$A$2:$H$346,MATCH(Partidos!D378,Jugadores!$A$2:$A$346,0),7)</f>
        <v>117</v>
      </c>
      <c r="I378">
        <f>+INDEX(Jugadores!$A$2:$H$346,MATCH(Partidos!E378,Jugadores!$A$2:$A$346,0),7)</f>
        <v>33</v>
      </c>
      <c r="J378" t="str">
        <f>VLOOKUP(INDEX(Jugadores!$A$2:$H$346,MATCH(Partidos!D378,Jugadores!$A$2:$A$346,0),8),Condados!A:B,2,FALSE)</f>
        <v>Delaware</v>
      </c>
      <c r="K378" t="str">
        <f>VLOOKUP(INDEX(Jugadores!$A$2:$H$346,MATCH(Partidos!E378,Jugadores!$A$2:$A$346,0),8),Condados!A:B,2,FALSE)</f>
        <v>Northampton</v>
      </c>
      <c r="L378">
        <v>76</v>
      </c>
    </row>
    <row r="379" spans="1:12" x14ac:dyDescent="0.25">
      <c r="A379" t="s">
        <v>16</v>
      </c>
      <c r="B379">
        <v>331</v>
      </c>
      <c r="C379">
        <v>140</v>
      </c>
      <c r="D379">
        <v>38385</v>
      </c>
      <c r="E379">
        <v>7711</v>
      </c>
      <c r="F379" t="str">
        <f>+VLOOKUP(D379,Jugadores!A:B,2,FALSE)</f>
        <v>Jason M. Ross</v>
      </c>
      <c r="G379" t="str">
        <f>+VLOOKUP(E379,Jugadores!A:B,2,FALSE)</f>
        <v>Eldon E. Ramirez</v>
      </c>
      <c r="H379">
        <f>+INDEX(Jugadores!$A$2:$H$346,MATCH(Partidos!D379,Jugadores!$A$2:$A$346,0),7)</f>
        <v>25</v>
      </c>
      <c r="I379">
        <f>+INDEX(Jugadores!$A$2:$H$346,MATCH(Partidos!E379,Jugadores!$A$2:$A$346,0),7)</f>
        <v>97</v>
      </c>
      <c r="J379" t="str">
        <f>VLOOKUP(INDEX(Jugadores!$A$2:$H$346,MATCH(Partidos!D379,Jugadores!$A$2:$A$346,0),8),Condados!A:B,2,FALSE)</f>
        <v>Cameron</v>
      </c>
      <c r="K379" t="str">
        <f>VLOOKUP(INDEX(Jugadores!$A$2:$H$346,MATCH(Partidos!E379,Jugadores!$A$2:$A$346,0),8),Condados!A:B,2,FALSE)</f>
        <v>Elk</v>
      </c>
      <c r="L379">
        <v>78</v>
      </c>
    </row>
    <row r="380" spans="1:12" x14ac:dyDescent="0.25">
      <c r="A380" t="s">
        <v>16</v>
      </c>
      <c r="B380">
        <v>330</v>
      </c>
      <c r="C380">
        <v>233</v>
      </c>
      <c r="D380">
        <v>25105</v>
      </c>
      <c r="E380">
        <v>31902</v>
      </c>
      <c r="F380" t="str">
        <f>+VLOOKUP(D380,Jugadores!A:B,2,FALSE)</f>
        <v>Donald M. West</v>
      </c>
      <c r="G380" t="str">
        <f>+VLOOKUP(E380,Jugadores!A:B,2,FALSE)</f>
        <v>Jeffrey L. McCoy</v>
      </c>
      <c r="H380">
        <f>+INDEX(Jugadores!$A$2:$H$346,MATCH(Partidos!D380,Jugadores!$A$2:$A$346,0),7)</f>
        <v>33</v>
      </c>
      <c r="I380">
        <f>+INDEX(Jugadores!$A$2:$H$346,MATCH(Partidos!E380,Jugadores!$A$2:$A$346,0),7)</f>
        <v>59</v>
      </c>
      <c r="J380" t="str">
        <f>VLOOKUP(INDEX(Jugadores!$A$2:$H$346,MATCH(Partidos!D380,Jugadores!$A$2:$A$346,0),8),Condados!A:B,2,FALSE)</f>
        <v>Northampton</v>
      </c>
      <c r="K380" t="str">
        <f>VLOOKUP(INDEX(Jugadores!$A$2:$H$346,MATCH(Partidos!E380,Jugadores!$A$2:$A$346,0),8),Condados!A:B,2,FALSE)</f>
        <v>Armstrong</v>
      </c>
      <c r="L380">
        <v>86</v>
      </c>
    </row>
    <row r="381" spans="1:12" x14ac:dyDescent="0.25">
      <c r="A381" t="s">
        <v>16</v>
      </c>
      <c r="B381">
        <v>329</v>
      </c>
      <c r="C381">
        <v>102</v>
      </c>
      <c r="D381">
        <v>33634</v>
      </c>
      <c r="E381">
        <v>22014</v>
      </c>
      <c r="F381" t="str">
        <f>+VLOOKUP(D381,Jugadores!A:B,2,FALSE)</f>
        <v>Eugene C. Lara</v>
      </c>
      <c r="G381" t="str">
        <f>+VLOOKUP(E381,Jugadores!A:B,2,FALSE)</f>
        <v>David S. Hamilton</v>
      </c>
      <c r="H381">
        <f>+INDEX(Jugadores!$A$2:$H$346,MATCH(Partidos!D381,Jugadores!$A$2:$A$346,0),7)</f>
        <v>117</v>
      </c>
      <c r="I381">
        <f>+INDEX(Jugadores!$A$2:$H$346,MATCH(Partidos!E381,Jugadores!$A$2:$A$346,0),7)</f>
        <v>67</v>
      </c>
      <c r="J381" t="str">
        <f>VLOOKUP(INDEX(Jugadores!$A$2:$H$346,MATCH(Partidos!D381,Jugadores!$A$2:$A$346,0),8),Condados!A:B,2,FALSE)</f>
        <v>Delaware</v>
      </c>
      <c r="K381" t="str">
        <f>VLOOKUP(INDEX(Jugadores!$A$2:$H$346,MATCH(Partidos!E381,Jugadores!$A$2:$A$346,0),8),Condados!A:B,2,FALSE)</f>
        <v>Somerset</v>
      </c>
      <c r="L381">
        <v>93</v>
      </c>
    </row>
    <row r="382" spans="1:12" x14ac:dyDescent="0.25">
      <c r="A382" t="s">
        <v>16</v>
      </c>
      <c r="B382">
        <v>328</v>
      </c>
      <c r="C382">
        <v>82</v>
      </c>
      <c r="D382">
        <v>38385</v>
      </c>
      <c r="E382">
        <v>30486</v>
      </c>
      <c r="F382" t="str">
        <f>+VLOOKUP(D382,Jugadores!A:B,2,FALSE)</f>
        <v>Jason M. Ross</v>
      </c>
      <c r="G382" t="str">
        <f>+VLOOKUP(E382,Jugadores!A:B,2,FALSE)</f>
        <v>Glenn W. Cunningham</v>
      </c>
      <c r="H382">
        <f>+INDEX(Jugadores!$A$2:$H$346,MATCH(Partidos!D382,Jugadores!$A$2:$A$346,0),7)</f>
        <v>25</v>
      </c>
      <c r="I382">
        <f>+INDEX(Jugadores!$A$2:$H$346,MATCH(Partidos!E382,Jugadores!$A$2:$A$346,0),7)</f>
        <v>3</v>
      </c>
      <c r="J382" t="str">
        <f>VLOOKUP(INDEX(Jugadores!$A$2:$H$346,MATCH(Partidos!D382,Jugadores!$A$2:$A$346,0),8),Condados!A:B,2,FALSE)</f>
        <v>Cameron</v>
      </c>
      <c r="K382" t="str">
        <f>VLOOKUP(INDEX(Jugadores!$A$2:$H$346,MATCH(Partidos!E382,Jugadores!$A$2:$A$346,0),8),Condados!A:B,2,FALSE)</f>
        <v>Lawrence</v>
      </c>
      <c r="L382">
        <v>117</v>
      </c>
    </row>
    <row r="383" spans="1:12" x14ac:dyDescent="0.25">
      <c r="A383" t="s">
        <v>16</v>
      </c>
      <c r="B383">
        <v>327</v>
      </c>
      <c r="C383">
        <v>104</v>
      </c>
      <c r="D383">
        <v>7711</v>
      </c>
      <c r="E383">
        <v>46494</v>
      </c>
      <c r="F383" t="str">
        <f>+VLOOKUP(D383,Jugadores!A:B,2,FALSE)</f>
        <v>Eldon E. Ramirez</v>
      </c>
      <c r="G383" t="str">
        <f>+VLOOKUP(E383,Jugadores!A:B,2,FALSE)</f>
        <v>Ronald V. Wright</v>
      </c>
      <c r="H383">
        <f>+INDEX(Jugadores!$A$2:$H$346,MATCH(Partidos!D383,Jugadores!$A$2:$A$346,0),7)</f>
        <v>97</v>
      </c>
      <c r="I383">
        <f>+INDEX(Jugadores!$A$2:$H$346,MATCH(Partidos!E383,Jugadores!$A$2:$A$346,0),7)</f>
        <v>34</v>
      </c>
      <c r="J383" t="str">
        <f>VLOOKUP(INDEX(Jugadores!$A$2:$H$346,MATCH(Partidos!D383,Jugadores!$A$2:$A$346,0),8),Condados!A:B,2,FALSE)</f>
        <v>Elk</v>
      </c>
      <c r="K383" t="str">
        <f>VLOOKUP(INDEX(Jugadores!$A$2:$H$346,MATCH(Partidos!E383,Jugadores!$A$2:$A$346,0),8),Condados!A:B,2,FALSE)</f>
        <v>Luzerne</v>
      </c>
      <c r="L383">
        <v>43</v>
      </c>
    </row>
    <row r="384" spans="1:12" x14ac:dyDescent="0.25">
      <c r="A384" t="s">
        <v>16</v>
      </c>
      <c r="B384">
        <v>326</v>
      </c>
      <c r="C384">
        <v>156</v>
      </c>
      <c r="D384">
        <v>25105</v>
      </c>
      <c r="E384">
        <v>4758</v>
      </c>
      <c r="F384" t="str">
        <f>+VLOOKUP(D384,Jugadores!A:B,2,FALSE)</f>
        <v>Donald M. West</v>
      </c>
      <c r="G384" t="str">
        <f>+VLOOKUP(E384,Jugadores!A:B,2,FALSE)</f>
        <v>Eric L. Benavidez</v>
      </c>
      <c r="H384">
        <f>+INDEX(Jugadores!$A$2:$H$346,MATCH(Partidos!D384,Jugadores!$A$2:$A$346,0),7)</f>
        <v>33</v>
      </c>
      <c r="I384">
        <f>+INDEX(Jugadores!$A$2:$H$346,MATCH(Partidos!E384,Jugadores!$A$2:$A$346,0),7)</f>
        <v>72</v>
      </c>
      <c r="J384" t="str">
        <f>VLOOKUP(INDEX(Jugadores!$A$2:$H$346,MATCH(Partidos!D384,Jugadores!$A$2:$A$346,0),8),Condados!A:B,2,FALSE)</f>
        <v>Northampton</v>
      </c>
      <c r="K384" t="str">
        <f>VLOOKUP(INDEX(Jugadores!$A$2:$H$346,MATCH(Partidos!E384,Jugadores!$A$2:$A$346,0),8),Condados!A:B,2,FALSE)</f>
        <v>Schuylkill</v>
      </c>
      <c r="L384">
        <v>49</v>
      </c>
    </row>
    <row r="385" spans="1:12" x14ac:dyDescent="0.25">
      <c r="A385" t="s">
        <v>16</v>
      </c>
      <c r="B385">
        <v>325</v>
      </c>
      <c r="C385">
        <v>165</v>
      </c>
      <c r="D385">
        <v>31902</v>
      </c>
      <c r="E385">
        <v>39231</v>
      </c>
      <c r="F385" t="str">
        <f>+VLOOKUP(D385,Jugadores!A:B,2,FALSE)</f>
        <v>Jeffrey L. McCoy</v>
      </c>
      <c r="G385" t="str">
        <f>+VLOOKUP(E385,Jugadores!A:B,2,FALSE)</f>
        <v>Brandon F. Gavin</v>
      </c>
      <c r="H385">
        <f>+INDEX(Jugadores!$A$2:$H$346,MATCH(Partidos!D385,Jugadores!$A$2:$A$346,0),7)</f>
        <v>59</v>
      </c>
      <c r="I385">
        <f>+INDEX(Jugadores!$A$2:$H$346,MATCH(Partidos!E385,Jugadores!$A$2:$A$346,0),7)</f>
        <v>56</v>
      </c>
      <c r="J385" t="str">
        <f>VLOOKUP(INDEX(Jugadores!$A$2:$H$346,MATCH(Partidos!D385,Jugadores!$A$2:$A$346,0),8),Condados!A:B,2,FALSE)</f>
        <v>Armstrong</v>
      </c>
      <c r="K385" t="str">
        <f>VLOOKUP(INDEX(Jugadores!$A$2:$H$346,MATCH(Partidos!E385,Jugadores!$A$2:$A$346,0),8),Condados!A:B,2,FALSE)</f>
        <v>McKean</v>
      </c>
      <c r="L385">
        <v>66</v>
      </c>
    </row>
    <row r="386" spans="1:12" x14ac:dyDescent="0.25">
      <c r="A386" t="s">
        <v>16</v>
      </c>
      <c r="B386">
        <v>324</v>
      </c>
      <c r="C386">
        <v>107</v>
      </c>
      <c r="D386">
        <v>22014</v>
      </c>
      <c r="E386">
        <v>41198</v>
      </c>
      <c r="F386" t="str">
        <f>+VLOOKUP(D386,Jugadores!A:B,2,FALSE)</f>
        <v>David S. Hamilton</v>
      </c>
      <c r="G386" t="str">
        <f>+VLOOKUP(E386,Jugadores!A:B,2,FALSE)</f>
        <v>Mike L. Ginn</v>
      </c>
      <c r="H386">
        <f>+INDEX(Jugadores!$A$2:$H$346,MATCH(Partidos!D386,Jugadores!$A$2:$A$346,0),7)</f>
        <v>67</v>
      </c>
      <c r="I386">
        <f>+INDEX(Jugadores!$A$2:$H$346,MATCH(Partidos!E386,Jugadores!$A$2:$A$346,0),7)</f>
        <v>27</v>
      </c>
      <c r="J386" t="str">
        <f>VLOOKUP(INDEX(Jugadores!$A$2:$H$346,MATCH(Partidos!D386,Jugadores!$A$2:$A$346,0),8),Condados!A:B,2,FALSE)</f>
        <v>Somerset</v>
      </c>
      <c r="K386" t="str">
        <f>VLOOKUP(INDEX(Jugadores!$A$2:$H$346,MATCH(Partidos!E386,Jugadores!$A$2:$A$346,0),8),Condados!A:B,2,FALSE)</f>
        <v>Allegheny</v>
      </c>
      <c r="L386">
        <v>74</v>
      </c>
    </row>
    <row r="387" spans="1:12" x14ac:dyDescent="0.25">
      <c r="A387" t="s">
        <v>16</v>
      </c>
      <c r="B387">
        <v>323</v>
      </c>
      <c r="C387">
        <v>143</v>
      </c>
      <c r="D387">
        <v>33634</v>
      </c>
      <c r="E387">
        <v>2547</v>
      </c>
      <c r="F387" t="str">
        <f>+VLOOKUP(D387,Jugadores!A:B,2,FALSE)</f>
        <v>Eugene C. Lara</v>
      </c>
      <c r="G387" t="str">
        <f>+VLOOKUP(E387,Jugadores!A:B,2,FALSE)</f>
        <v>Lance V. Carl</v>
      </c>
      <c r="H387">
        <f>+INDEX(Jugadores!$A$2:$H$346,MATCH(Partidos!D387,Jugadores!$A$2:$A$346,0),7)</f>
        <v>117</v>
      </c>
      <c r="I387">
        <f>+INDEX(Jugadores!$A$2:$H$346,MATCH(Partidos!E387,Jugadores!$A$2:$A$346,0),7)</f>
        <v>118</v>
      </c>
      <c r="J387" t="str">
        <f>VLOOKUP(INDEX(Jugadores!$A$2:$H$346,MATCH(Partidos!D387,Jugadores!$A$2:$A$346,0),8),Condados!A:B,2,FALSE)</f>
        <v>Delaware</v>
      </c>
      <c r="K387" t="str">
        <f>VLOOKUP(INDEX(Jugadores!$A$2:$H$346,MATCH(Partidos!E387,Jugadores!$A$2:$A$346,0),8),Condados!A:B,2,FALSE)</f>
        <v>Montgomery</v>
      </c>
      <c r="L387">
        <v>84</v>
      </c>
    </row>
    <row r="388" spans="1:12" x14ac:dyDescent="0.25">
      <c r="A388" t="s">
        <v>16</v>
      </c>
      <c r="B388">
        <v>322</v>
      </c>
      <c r="C388">
        <v>61</v>
      </c>
      <c r="D388">
        <v>38385</v>
      </c>
      <c r="E388">
        <v>35022</v>
      </c>
      <c r="F388" t="str">
        <f>+VLOOKUP(D388,Jugadores!A:B,2,FALSE)</f>
        <v>Jason M. Ross</v>
      </c>
      <c r="G388" t="str">
        <f>+VLOOKUP(E388,Jugadores!A:B,2,FALSE)</f>
        <v>Edgar P. Lowery</v>
      </c>
      <c r="H388">
        <f>+INDEX(Jugadores!$A$2:$H$346,MATCH(Partidos!D388,Jugadores!$A$2:$A$346,0),7)</f>
        <v>25</v>
      </c>
      <c r="I388">
        <f>+INDEX(Jugadores!$A$2:$H$346,MATCH(Partidos!E388,Jugadores!$A$2:$A$346,0),7)</f>
        <v>119</v>
      </c>
      <c r="J388" t="str">
        <f>VLOOKUP(INDEX(Jugadores!$A$2:$H$346,MATCH(Partidos!D388,Jugadores!$A$2:$A$346,0),8),Condados!A:B,2,FALSE)</f>
        <v>Cameron</v>
      </c>
      <c r="K388" t="str">
        <f>VLOOKUP(INDEX(Jugadores!$A$2:$H$346,MATCH(Partidos!E388,Jugadores!$A$2:$A$346,0),8),Condados!A:B,2,FALSE)</f>
        <v>Potter</v>
      </c>
      <c r="L388">
        <v>44</v>
      </c>
    </row>
    <row r="389" spans="1:12" x14ac:dyDescent="0.25">
      <c r="A389" t="s">
        <v>16</v>
      </c>
      <c r="B389">
        <v>321</v>
      </c>
      <c r="C389">
        <v>120</v>
      </c>
      <c r="D389">
        <v>30486</v>
      </c>
      <c r="E389">
        <v>33944</v>
      </c>
      <c r="F389" t="str">
        <f>+VLOOKUP(D389,Jugadores!A:B,2,FALSE)</f>
        <v>Glenn W. Cunningham</v>
      </c>
      <c r="G389" t="str">
        <f>+VLOOKUP(E389,Jugadores!A:B,2,FALSE)</f>
        <v>Francis B. Larsen</v>
      </c>
      <c r="H389">
        <f>+INDEX(Jugadores!$A$2:$H$346,MATCH(Partidos!D389,Jugadores!$A$2:$A$346,0),7)</f>
        <v>3</v>
      </c>
      <c r="I389">
        <f>+INDEX(Jugadores!$A$2:$H$346,MATCH(Partidos!E389,Jugadores!$A$2:$A$346,0),7)</f>
        <v>76</v>
      </c>
      <c r="J389" t="str">
        <f>VLOOKUP(INDEX(Jugadores!$A$2:$H$346,MATCH(Partidos!D389,Jugadores!$A$2:$A$346,0),8),Condados!A:B,2,FALSE)</f>
        <v>Lawrence</v>
      </c>
      <c r="K389" t="str">
        <f>VLOOKUP(INDEX(Jugadores!$A$2:$H$346,MATCH(Partidos!E389,Jugadores!$A$2:$A$346,0),8),Condados!A:B,2,FALSE)</f>
        <v>Carbon</v>
      </c>
      <c r="L389">
        <v>75</v>
      </c>
    </row>
    <row r="390" spans="1:12" x14ac:dyDescent="0.25">
      <c r="A390" t="s">
        <v>16</v>
      </c>
      <c r="B390">
        <v>320</v>
      </c>
      <c r="C390">
        <v>108</v>
      </c>
      <c r="D390">
        <v>7711</v>
      </c>
      <c r="E390">
        <v>44365</v>
      </c>
      <c r="F390" t="str">
        <f>+VLOOKUP(D390,Jugadores!A:B,2,FALSE)</f>
        <v>Eldon E. Ramirez</v>
      </c>
      <c r="G390" t="str">
        <f>+VLOOKUP(E390,Jugadores!A:B,2,FALSE)</f>
        <v>Robert L. Hughes</v>
      </c>
      <c r="H390">
        <f>+INDEX(Jugadores!$A$2:$H$346,MATCH(Partidos!D390,Jugadores!$A$2:$A$346,0),7)</f>
        <v>97</v>
      </c>
      <c r="I390">
        <f>+INDEX(Jugadores!$A$2:$H$346,MATCH(Partidos!E390,Jugadores!$A$2:$A$346,0),7)</f>
        <v>53</v>
      </c>
      <c r="J390" t="str">
        <f>VLOOKUP(INDEX(Jugadores!$A$2:$H$346,MATCH(Partidos!D390,Jugadores!$A$2:$A$346,0),8),Condados!A:B,2,FALSE)</f>
        <v>Elk</v>
      </c>
      <c r="K390" t="str">
        <f>VLOOKUP(INDEX(Jugadores!$A$2:$H$346,MATCH(Partidos!E390,Jugadores!$A$2:$A$346,0),8),Condados!A:B,2,FALSE)</f>
        <v>Erie</v>
      </c>
      <c r="L390">
        <v>87</v>
      </c>
    </row>
    <row r="391" spans="1:12" x14ac:dyDescent="0.25">
      <c r="A391" t="s">
        <v>16</v>
      </c>
      <c r="B391">
        <v>319</v>
      </c>
      <c r="C391">
        <v>178</v>
      </c>
      <c r="D391">
        <v>46494</v>
      </c>
      <c r="E391">
        <v>35775</v>
      </c>
      <c r="F391" t="str">
        <f>+VLOOKUP(D391,Jugadores!A:B,2,FALSE)</f>
        <v>Ronald V. Wright</v>
      </c>
      <c r="G391" t="str">
        <f>+VLOOKUP(E391,Jugadores!A:B,2,FALSE)</f>
        <v>Gary R. Johnson</v>
      </c>
      <c r="H391">
        <f>+INDEX(Jugadores!$A$2:$H$346,MATCH(Partidos!D391,Jugadores!$A$2:$A$346,0),7)</f>
        <v>34</v>
      </c>
      <c r="I391">
        <f>+INDEX(Jugadores!$A$2:$H$346,MATCH(Partidos!E391,Jugadores!$A$2:$A$346,0),7)</f>
        <v>120</v>
      </c>
      <c r="J391" t="str">
        <f>VLOOKUP(INDEX(Jugadores!$A$2:$H$346,MATCH(Partidos!D391,Jugadores!$A$2:$A$346,0),8),Condados!A:B,2,FALSE)</f>
        <v>Luzerne</v>
      </c>
      <c r="K391" t="str">
        <f>VLOOKUP(INDEX(Jugadores!$A$2:$H$346,MATCH(Partidos!E391,Jugadores!$A$2:$A$346,0),8),Condados!A:B,2,FALSE)</f>
        <v>Butler</v>
      </c>
      <c r="L391">
        <v>189</v>
      </c>
    </row>
    <row r="392" spans="1:12" x14ac:dyDescent="0.25">
      <c r="A392" t="s">
        <v>16</v>
      </c>
      <c r="B392">
        <v>317</v>
      </c>
      <c r="C392">
        <v>123</v>
      </c>
      <c r="D392">
        <v>4758</v>
      </c>
      <c r="E392">
        <v>28435</v>
      </c>
      <c r="F392" t="str">
        <f>+VLOOKUP(D392,Jugadores!A:B,2,FALSE)</f>
        <v>Eric L. Benavidez</v>
      </c>
      <c r="G392" t="str">
        <f>+VLOOKUP(E392,Jugadores!A:B,2,FALSE)</f>
        <v>Andrew B. Bell</v>
      </c>
      <c r="H392">
        <f>+INDEX(Jugadores!$A$2:$H$346,MATCH(Partidos!D392,Jugadores!$A$2:$A$346,0),7)</f>
        <v>72</v>
      </c>
      <c r="I392">
        <f>+INDEX(Jugadores!$A$2:$H$346,MATCH(Partidos!E392,Jugadores!$A$2:$A$346,0),7)</f>
        <v>140</v>
      </c>
      <c r="J392" t="str">
        <f>VLOOKUP(INDEX(Jugadores!$A$2:$H$346,MATCH(Partidos!D392,Jugadores!$A$2:$A$346,0),8),Condados!A:B,2,FALSE)</f>
        <v>Schuylkill</v>
      </c>
      <c r="K392" t="str">
        <f>VLOOKUP(INDEX(Jugadores!$A$2:$H$346,MATCH(Partidos!E392,Jugadores!$A$2:$A$346,0),8),Condados!A:B,2,FALSE)</f>
        <v>Berks</v>
      </c>
      <c r="L392">
        <v>23</v>
      </c>
    </row>
    <row r="393" spans="1:12" x14ac:dyDescent="0.25">
      <c r="A393" t="s">
        <v>16</v>
      </c>
      <c r="B393">
        <v>316</v>
      </c>
      <c r="C393">
        <v>107</v>
      </c>
      <c r="D393">
        <v>31902</v>
      </c>
      <c r="E393">
        <v>1727</v>
      </c>
      <c r="F393" t="str">
        <f>+VLOOKUP(D393,Jugadores!A:B,2,FALSE)</f>
        <v>Jeffrey L. McCoy</v>
      </c>
      <c r="G393" t="str">
        <f>+VLOOKUP(E393,Jugadores!A:B,2,FALSE)</f>
        <v>Leland T. Moore</v>
      </c>
      <c r="H393">
        <f>+INDEX(Jugadores!$A$2:$H$346,MATCH(Partidos!D393,Jugadores!$A$2:$A$346,0),7)</f>
        <v>59</v>
      </c>
      <c r="I393">
        <f>+INDEX(Jugadores!$A$2:$H$346,MATCH(Partidos!E393,Jugadores!$A$2:$A$346,0),7)</f>
        <v>134</v>
      </c>
      <c r="J393" t="str">
        <f>VLOOKUP(INDEX(Jugadores!$A$2:$H$346,MATCH(Partidos!D393,Jugadores!$A$2:$A$346,0),8),Condados!A:B,2,FALSE)</f>
        <v>Armstrong</v>
      </c>
      <c r="K393" t="str">
        <f>VLOOKUP(INDEX(Jugadores!$A$2:$H$346,MATCH(Partidos!E393,Jugadores!$A$2:$A$346,0),8),Condados!A:B,2,FALSE)</f>
        <v>Union</v>
      </c>
      <c r="L393">
        <v>46</v>
      </c>
    </row>
    <row r="394" spans="1:12" x14ac:dyDescent="0.25">
      <c r="A394" t="s">
        <v>16</v>
      </c>
      <c r="B394">
        <v>315</v>
      </c>
      <c r="C394">
        <v>139</v>
      </c>
      <c r="D394">
        <v>39231</v>
      </c>
      <c r="E394">
        <v>7560</v>
      </c>
      <c r="F394" t="str">
        <f>+VLOOKUP(D394,Jugadores!A:B,2,FALSE)</f>
        <v>Brandon F. Gavin</v>
      </c>
      <c r="G394" t="str">
        <f>+VLOOKUP(E394,Jugadores!A:B,2,FALSE)</f>
        <v>Kevin C. Seymour</v>
      </c>
      <c r="H394">
        <f>+INDEX(Jugadores!$A$2:$H$346,MATCH(Partidos!D394,Jugadores!$A$2:$A$346,0),7)</f>
        <v>56</v>
      </c>
      <c r="I394">
        <f>+INDEX(Jugadores!$A$2:$H$346,MATCH(Partidos!E394,Jugadores!$A$2:$A$346,0),7)</f>
        <v>240</v>
      </c>
      <c r="J394" t="str">
        <f>VLOOKUP(INDEX(Jugadores!$A$2:$H$346,MATCH(Partidos!D394,Jugadores!$A$2:$A$346,0),8),Condados!A:B,2,FALSE)</f>
        <v>McKean</v>
      </c>
      <c r="K394" t="str">
        <f>VLOOKUP(INDEX(Jugadores!$A$2:$H$346,MATCH(Partidos!E394,Jugadores!$A$2:$A$346,0),8),Condados!A:B,2,FALSE)</f>
        <v>Northumberland</v>
      </c>
      <c r="L394">
        <v>57</v>
      </c>
    </row>
    <row r="395" spans="1:12" x14ac:dyDescent="0.25">
      <c r="A395" t="s">
        <v>16</v>
      </c>
      <c r="B395">
        <v>313</v>
      </c>
      <c r="C395">
        <v>105</v>
      </c>
      <c r="D395">
        <v>22014</v>
      </c>
      <c r="E395">
        <v>35447</v>
      </c>
      <c r="F395" t="str">
        <f>+VLOOKUP(D395,Jugadores!A:B,2,FALSE)</f>
        <v>David S. Hamilton</v>
      </c>
      <c r="G395" t="str">
        <f>+VLOOKUP(E395,Jugadores!A:B,2,FALSE)</f>
        <v>William R. Miles</v>
      </c>
      <c r="H395">
        <f>+INDEX(Jugadores!$A$2:$H$346,MATCH(Partidos!D395,Jugadores!$A$2:$A$346,0),7)</f>
        <v>67</v>
      </c>
      <c r="I395">
        <f>+INDEX(Jugadores!$A$2:$H$346,MATCH(Partidos!E395,Jugadores!$A$2:$A$346,0),7)</f>
        <v>77</v>
      </c>
      <c r="J395" t="str">
        <f>VLOOKUP(INDEX(Jugadores!$A$2:$H$346,MATCH(Partidos!D395,Jugadores!$A$2:$A$346,0),8),Condados!A:B,2,FALSE)</f>
        <v>Somerset</v>
      </c>
      <c r="K395" t="str">
        <f>VLOOKUP(INDEX(Jugadores!$A$2:$H$346,MATCH(Partidos!E395,Jugadores!$A$2:$A$346,0),8),Condados!A:B,2,FALSE)</f>
        <v>Lehigh</v>
      </c>
      <c r="L395">
        <v>58</v>
      </c>
    </row>
    <row r="396" spans="1:12" x14ac:dyDescent="0.25">
      <c r="A396" t="s">
        <v>16</v>
      </c>
      <c r="B396">
        <v>312</v>
      </c>
      <c r="C396">
        <v>123</v>
      </c>
      <c r="D396">
        <v>2547</v>
      </c>
      <c r="E396">
        <v>15937</v>
      </c>
      <c r="F396" t="str">
        <f>+VLOOKUP(D396,Jugadores!A:B,2,FALSE)</f>
        <v>Lance V. Carl</v>
      </c>
      <c r="G396" t="str">
        <f>+VLOOKUP(E396,Jugadores!A:B,2,FALSE)</f>
        <v>Philip S. Rome</v>
      </c>
      <c r="H396">
        <f>+INDEX(Jugadores!$A$2:$H$346,MATCH(Partidos!D396,Jugadores!$A$2:$A$346,0),7)</f>
        <v>118</v>
      </c>
      <c r="I396">
        <f>+INDEX(Jugadores!$A$2:$H$346,MATCH(Partidos!E396,Jugadores!$A$2:$A$346,0),7)</f>
        <v>42</v>
      </c>
      <c r="J396" t="str">
        <f>VLOOKUP(INDEX(Jugadores!$A$2:$H$346,MATCH(Partidos!D396,Jugadores!$A$2:$A$346,0),8),Condados!A:B,2,FALSE)</f>
        <v>Montgomery</v>
      </c>
      <c r="K396" t="str">
        <f>VLOOKUP(INDEX(Jugadores!$A$2:$H$346,MATCH(Partidos!E396,Jugadores!$A$2:$A$346,0),8),Condados!A:B,2,FALSE)</f>
        <v>Beaver</v>
      </c>
      <c r="L396">
        <v>73</v>
      </c>
    </row>
    <row r="397" spans="1:12" x14ac:dyDescent="0.25">
      <c r="A397" t="s">
        <v>16</v>
      </c>
      <c r="B397">
        <v>311</v>
      </c>
      <c r="C397">
        <v>105</v>
      </c>
      <c r="D397">
        <v>33634</v>
      </c>
      <c r="E397">
        <v>31405</v>
      </c>
      <c r="F397" t="str">
        <f>+VLOOKUP(D397,Jugadores!A:B,2,FALSE)</f>
        <v>Eugene C. Lara</v>
      </c>
      <c r="G397" t="str">
        <f>+VLOOKUP(E397,Jugadores!A:B,2,FALSE)</f>
        <v>Andrew V. Evans</v>
      </c>
      <c r="H397">
        <f>+INDEX(Jugadores!$A$2:$H$346,MATCH(Partidos!D397,Jugadores!$A$2:$A$346,0),7)</f>
        <v>117</v>
      </c>
      <c r="I397">
        <f>+INDEX(Jugadores!$A$2:$H$346,MATCH(Partidos!E397,Jugadores!$A$2:$A$346,0),7)</f>
        <v>261</v>
      </c>
      <c r="J397" t="str">
        <f>VLOOKUP(INDEX(Jugadores!$A$2:$H$346,MATCH(Partidos!D397,Jugadores!$A$2:$A$346,0),8),Condados!A:B,2,FALSE)</f>
        <v>Delaware</v>
      </c>
      <c r="K397" t="str">
        <f>VLOOKUP(INDEX(Jugadores!$A$2:$H$346,MATCH(Partidos!E397,Jugadores!$A$2:$A$346,0),8),Condados!A:B,2,FALSE)</f>
        <v>Cambria</v>
      </c>
      <c r="L397">
        <v>74</v>
      </c>
    </row>
    <row r="398" spans="1:12" x14ac:dyDescent="0.25">
      <c r="A398" t="s">
        <v>16</v>
      </c>
      <c r="B398">
        <v>310</v>
      </c>
      <c r="C398">
        <v>68</v>
      </c>
      <c r="D398">
        <v>38385</v>
      </c>
      <c r="E398">
        <v>27430</v>
      </c>
      <c r="F398" t="str">
        <f>+VLOOKUP(D398,Jugadores!A:B,2,FALSE)</f>
        <v>Jason M. Ross</v>
      </c>
      <c r="G398" t="str">
        <f>+VLOOKUP(E398,Jugadores!A:B,2,FALSE)</f>
        <v>Brad S. Torres</v>
      </c>
      <c r="H398">
        <f>+INDEX(Jugadores!$A$2:$H$346,MATCH(Partidos!D398,Jugadores!$A$2:$A$346,0),7)</f>
        <v>25</v>
      </c>
      <c r="I398">
        <f>+INDEX(Jugadores!$A$2:$H$346,MATCH(Partidos!E398,Jugadores!$A$2:$A$346,0),7)</f>
        <v>98</v>
      </c>
      <c r="J398" t="str">
        <f>VLOOKUP(INDEX(Jugadores!$A$2:$H$346,MATCH(Partidos!D398,Jugadores!$A$2:$A$346,0),8),Condados!A:B,2,FALSE)</f>
        <v>Cameron</v>
      </c>
      <c r="K398" t="str">
        <f>VLOOKUP(INDEX(Jugadores!$A$2:$H$346,MATCH(Partidos!E398,Jugadores!$A$2:$A$346,0),8),Condados!A:B,2,FALSE)</f>
        <v>Bradford</v>
      </c>
      <c r="L398">
        <v>79</v>
      </c>
    </row>
    <row r="399" spans="1:12" x14ac:dyDescent="0.25">
      <c r="A399" t="s">
        <v>16</v>
      </c>
      <c r="B399">
        <v>309</v>
      </c>
      <c r="C399">
        <v>99</v>
      </c>
      <c r="D399">
        <v>35022</v>
      </c>
      <c r="E399">
        <v>41033</v>
      </c>
      <c r="F399" t="str">
        <f>+VLOOKUP(D399,Jugadores!A:B,2,FALSE)</f>
        <v>Edgar P. Lowery</v>
      </c>
      <c r="G399" t="str">
        <f>+VLOOKUP(E399,Jugadores!A:B,2,FALSE)</f>
        <v>Robert B. Knight</v>
      </c>
      <c r="H399">
        <f>+INDEX(Jugadores!$A$2:$H$346,MATCH(Partidos!D399,Jugadores!$A$2:$A$346,0),7)</f>
        <v>119</v>
      </c>
      <c r="I399">
        <f>+INDEX(Jugadores!$A$2:$H$346,MATCH(Partidos!E399,Jugadores!$A$2:$A$346,0),7)</f>
        <v>70</v>
      </c>
      <c r="J399" t="str">
        <f>VLOOKUP(INDEX(Jugadores!$A$2:$H$346,MATCH(Partidos!D399,Jugadores!$A$2:$A$346,0),8),Condados!A:B,2,FALSE)</f>
        <v>Potter</v>
      </c>
      <c r="K399" t="str">
        <f>VLOOKUP(INDEX(Jugadores!$A$2:$H$346,MATCH(Partidos!E399,Jugadores!$A$2:$A$346,0),8),Condados!A:B,2,FALSE)</f>
        <v>Fulton</v>
      </c>
      <c r="L399">
        <v>83</v>
      </c>
    </row>
    <row r="400" spans="1:12" x14ac:dyDescent="0.25">
      <c r="A400" t="s">
        <v>16</v>
      </c>
      <c r="B400">
        <v>308</v>
      </c>
      <c r="C400">
        <v>146</v>
      </c>
      <c r="D400">
        <v>33944</v>
      </c>
      <c r="E400">
        <v>44866</v>
      </c>
      <c r="F400" t="str">
        <f>+VLOOKUP(D400,Jugadores!A:B,2,FALSE)</f>
        <v>Francis B. Larsen</v>
      </c>
      <c r="G400" t="str">
        <f>+VLOOKUP(E400,Jugadores!A:B,2,FALSE)</f>
        <v>Francis M. Arce</v>
      </c>
      <c r="H400">
        <f>+INDEX(Jugadores!$A$2:$H$346,MATCH(Partidos!D400,Jugadores!$A$2:$A$346,0),7)</f>
        <v>76</v>
      </c>
      <c r="I400">
        <f>+INDEX(Jugadores!$A$2:$H$346,MATCH(Partidos!E400,Jugadores!$A$2:$A$346,0),7)</f>
        <v>135</v>
      </c>
      <c r="J400" t="str">
        <f>VLOOKUP(INDEX(Jugadores!$A$2:$H$346,MATCH(Partidos!D400,Jugadores!$A$2:$A$346,0),8),Condados!A:B,2,FALSE)</f>
        <v>Carbon</v>
      </c>
      <c r="K400" t="str">
        <f>VLOOKUP(INDEX(Jugadores!$A$2:$H$346,MATCH(Partidos!E400,Jugadores!$A$2:$A$346,0),8),Condados!A:B,2,FALSE)</f>
        <v>Venango</v>
      </c>
      <c r="L400">
        <v>97</v>
      </c>
    </row>
    <row r="401" spans="1:12" x14ac:dyDescent="0.25">
      <c r="A401" t="s">
        <v>16</v>
      </c>
      <c r="B401">
        <v>306</v>
      </c>
      <c r="C401">
        <v>111</v>
      </c>
      <c r="D401">
        <v>44365</v>
      </c>
      <c r="E401">
        <v>1836</v>
      </c>
      <c r="F401" t="str">
        <f>+VLOOKUP(D401,Jugadores!A:B,2,FALSE)</f>
        <v>Robert L. Hughes</v>
      </c>
      <c r="G401" t="str">
        <f>+VLOOKUP(E401,Jugadores!A:B,2,FALSE)</f>
        <v>Gilbert T. Garland</v>
      </c>
      <c r="H401">
        <f>+INDEX(Jugadores!$A$2:$H$346,MATCH(Partidos!D401,Jugadores!$A$2:$A$346,0),7)</f>
        <v>53</v>
      </c>
      <c r="I401">
        <f>+INDEX(Jugadores!$A$2:$H$346,MATCH(Partidos!E401,Jugadores!$A$2:$A$346,0),7)</f>
        <v>262</v>
      </c>
      <c r="J401" t="str">
        <f>VLOOKUP(INDEX(Jugadores!$A$2:$H$346,MATCH(Partidos!D401,Jugadores!$A$2:$A$346,0),8),Condados!A:B,2,FALSE)</f>
        <v>Erie</v>
      </c>
      <c r="K401" t="str">
        <f>VLOOKUP(INDEX(Jugadores!$A$2:$H$346,MATCH(Partidos!E401,Jugadores!$A$2:$A$346,0),8),Condados!A:B,2,FALSE)</f>
        <v>Centre</v>
      </c>
      <c r="L401">
        <v>119</v>
      </c>
    </row>
    <row r="402" spans="1:12" x14ac:dyDescent="0.25">
      <c r="A402" t="s">
        <v>16</v>
      </c>
      <c r="B402">
        <v>305</v>
      </c>
      <c r="C402">
        <v>115</v>
      </c>
      <c r="D402">
        <v>7711</v>
      </c>
      <c r="E402">
        <v>20409</v>
      </c>
      <c r="F402" t="str">
        <f>+VLOOKUP(D402,Jugadores!A:B,2,FALSE)</f>
        <v>Eldon E. Ramirez</v>
      </c>
      <c r="G402" t="str">
        <f>+VLOOKUP(E402,Jugadores!A:B,2,FALSE)</f>
        <v>James E. Merrick</v>
      </c>
      <c r="H402">
        <f>+INDEX(Jugadores!$A$2:$H$346,MATCH(Partidos!D402,Jugadores!$A$2:$A$346,0),7)</f>
        <v>97</v>
      </c>
      <c r="I402">
        <f>+INDEX(Jugadores!$A$2:$H$346,MATCH(Partidos!E402,Jugadores!$A$2:$A$346,0),7)</f>
        <v>251</v>
      </c>
      <c r="J402" t="str">
        <f>VLOOKUP(INDEX(Jugadores!$A$2:$H$346,MATCH(Partidos!D402,Jugadores!$A$2:$A$346,0),8),Condados!A:B,2,FALSE)</f>
        <v>Elk</v>
      </c>
      <c r="K402" t="str">
        <f>VLOOKUP(INDEX(Jugadores!$A$2:$H$346,MATCH(Partidos!E402,Jugadores!$A$2:$A$346,0),8),Condados!A:B,2,FALSE)</f>
        <v>Adams</v>
      </c>
      <c r="L402">
        <v>137</v>
      </c>
    </row>
    <row r="403" spans="1:12" x14ac:dyDescent="0.25">
      <c r="A403" t="s">
        <v>16</v>
      </c>
      <c r="B403">
        <v>304</v>
      </c>
      <c r="C403">
        <v>85</v>
      </c>
      <c r="D403">
        <v>35775</v>
      </c>
      <c r="E403">
        <v>15877</v>
      </c>
      <c r="F403" t="str">
        <f>+VLOOKUP(D403,Jugadores!A:B,2,FALSE)</f>
        <v>Gary R. Johnson</v>
      </c>
      <c r="G403" t="str">
        <f>+VLOOKUP(E403,Jugadores!A:B,2,FALSE)</f>
        <v>James H. Funches</v>
      </c>
      <c r="H403">
        <f>+INDEX(Jugadores!$A$2:$H$346,MATCH(Partidos!D403,Jugadores!$A$2:$A$346,0),7)</f>
        <v>120</v>
      </c>
      <c r="I403">
        <f>+INDEX(Jugadores!$A$2:$H$346,MATCH(Partidos!E403,Jugadores!$A$2:$A$346,0),7)</f>
        <v>96</v>
      </c>
      <c r="J403" t="str">
        <f>VLOOKUP(INDEX(Jugadores!$A$2:$H$346,MATCH(Partidos!D403,Jugadores!$A$2:$A$346,0),8),Condados!A:B,2,FALSE)</f>
        <v>Butler</v>
      </c>
      <c r="K403" t="str">
        <f>VLOOKUP(INDEX(Jugadores!$A$2:$H$346,MATCH(Partidos!E403,Jugadores!$A$2:$A$346,0),8),Condados!A:B,2,FALSE)</f>
        <v>Franklin</v>
      </c>
      <c r="L403">
        <v>48</v>
      </c>
    </row>
    <row r="404" spans="1:12" x14ac:dyDescent="0.25">
      <c r="A404" t="s">
        <v>16</v>
      </c>
      <c r="B404">
        <v>333</v>
      </c>
      <c r="C404">
        <v>81</v>
      </c>
      <c r="D404">
        <v>47445</v>
      </c>
      <c r="E404">
        <v>48728</v>
      </c>
      <c r="F404" t="str">
        <f>+VLOOKUP(D404,Jugadores!A:B,2,FALSE)</f>
        <v>Douglas B. Washington</v>
      </c>
      <c r="G404" t="str">
        <f>+VLOOKUP(E404,Jugadores!A:B,2,FALSE)</f>
        <v>Terrance D. Ortiz</v>
      </c>
      <c r="H404">
        <f>+INDEX(Jugadores!$A$2:$H$346,MATCH(Partidos!D404,Jugadores!$A$2:$A$346,0),7)</f>
        <v>65</v>
      </c>
      <c r="I404">
        <f>+INDEX(Jugadores!$A$2:$H$346,MATCH(Partidos!E404,Jugadores!$A$2:$A$346,0),7)</f>
        <v>68</v>
      </c>
      <c r="J404" t="str">
        <f>VLOOKUP(INDEX(Jugadores!$A$2:$H$346,MATCH(Partidos!D404,Jugadores!$A$2:$A$346,0),8),Condados!A:B,2,FALSE)</f>
        <v>Montour</v>
      </c>
      <c r="K404" t="str">
        <f>VLOOKUP(INDEX(Jugadores!$A$2:$H$346,MATCH(Partidos!E404,Jugadores!$A$2:$A$346,0),8),Condados!A:B,2,FALSE)</f>
        <v>Bucks</v>
      </c>
      <c r="L404">
        <v>80</v>
      </c>
    </row>
    <row r="405" spans="1:12" x14ac:dyDescent="0.25">
      <c r="A405" t="s">
        <v>16</v>
      </c>
      <c r="B405">
        <v>332</v>
      </c>
      <c r="C405">
        <v>75</v>
      </c>
      <c r="D405">
        <v>48728</v>
      </c>
      <c r="E405">
        <v>21784</v>
      </c>
      <c r="F405" t="str">
        <f>+VLOOKUP(D405,Jugadores!A:B,2,FALSE)</f>
        <v>Terrance D. Ortiz</v>
      </c>
      <c r="G405" t="str">
        <f>+VLOOKUP(E405,Jugadores!A:B,2,FALSE)</f>
        <v>Andrew K. Perez</v>
      </c>
      <c r="H405">
        <f>+INDEX(Jugadores!$A$2:$H$346,MATCH(Partidos!D405,Jugadores!$A$2:$A$346,0),7)</f>
        <v>68</v>
      </c>
      <c r="I405">
        <f>+INDEX(Jugadores!$A$2:$H$346,MATCH(Partidos!E405,Jugadores!$A$2:$A$346,0),7)</f>
        <v>121</v>
      </c>
      <c r="J405" t="str">
        <f>VLOOKUP(INDEX(Jugadores!$A$2:$H$346,MATCH(Partidos!D405,Jugadores!$A$2:$A$346,0),8),Condados!A:B,2,FALSE)</f>
        <v>Bucks</v>
      </c>
      <c r="K405" t="str">
        <f>VLOOKUP(INDEX(Jugadores!$A$2:$H$346,MATCH(Partidos!E405,Jugadores!$A$2:$A$346,0),8),Condados!A:B,2,FALSE)</f>
        <v>Bucks</v>
      </c>
      <c r="L405">
        <v>97</v>
      </c>
    </row>
    <row r="406" spans="1:12" x14ac:dyDescent="0.25">
      <c r="A406" t="s">
        <v>16</v>
      </c>
      <c r="B406">
        <v>331</v>
      </c>
      <c r="C406">
        <v>69</v>
      </c>
      <c r="D406">
        <v>47445</v>
      </c>
      <c r="E406">
        <v>29138</v>
      </c>
      <c r="F406" t="str">
        <f>+VLOOKUP(D406,Jugadores!A:B,2,FALSE)</f>
        <v>Douglas B. Washington</v>
      </c>
      <c r="G406" t="str">
        <f>+VLOOKUP(E406,Jugadores!A:B,2,FALSE)</f>
        <v>David A. Bell</v>
      </c>
      <c r="H406">
        <f>+INDEX(Jugadores!$A$2:$H$346,MATCH(Partidos!D406,Jugadores!$A$2:$A$346,0),7)</f>
        <v>65</v>
      </c>
      <c r="I406">
        <f>+INDEX(Jugadores!$A$2:$H$346,MATCH(Partidos!E406,Jugadores!$A$2:$A$346,0),7)</f>
        <v>44</v>
      </c>
      <c r="J406" t="str">
        <f>VLOOKUP(INDEX(Jugadores!$A$2:$H$346,MATCH(Partidos!D406,Jugadores!$A$2:$A$346,0),8),Condados!A:B,2,FALSE)</f>
        <v>Montour</v>
      </c>
      <c r="K406" t="str">
        <f>VLOOKUP(INDEX(Jugadores!$A$2:$H$346,MATCH(Partidos!E406,Jugadores!$A$2:$A$346,0),8),Condados!A:B,2,FALSE)</f>
        <v>Lackawanna</v>
      </c>
      <c r="L406">
        <v>98</v>
      </c>
    </row>
    <row r="407" spans="1:12" x14ac:dyDescent="0.25">
      <c r="A407" t="s">
        <v>16</v>
      </c>
      <c r="B407">
        <v>330</v>
      </c>
      <c r="C407">
        <v>128</v>
      </c>
      <c r="D407">
        <v>48728</v>
      </c>
      <c r="E407">
        <v>17656</v>
      </c>
      <c r="F407" t="str">
        <f>+VLOOKUP(D407,Jugadores!A:B,2,FALSE)</f>
        <v>Terrance D. Ortiz</v>
      </c>
      <c r="G407" t="str">
        <f>+VLOOKUP(E407,Jugadores!A:B,2,FALSE)</f>
        <v>James V. Fudge</v>
      </c>
      <c r="H407">
        <f>+INDEX(Jugadores!$A$2:$H$346,MATCH(Partidos!D407,Jugadores!$A$2:$A$346,0),7)</f>
        <v>68</v>
      </c>
      <c r="I407">
        <f>+INDEX(Jugadores!$A$2:$H$346,MATCH(Partidos!E407,Jugadores!$A$2:$A$346,0),7)</f>
        <v>86</v>
      </c>
      <c r="J407" t="str">
        <f>VLOOKUP(INDEX(Jugadores!$A$2:$H$346,MATCH(Partidos!D407,Jugadores!$A$2:$A$346,0),8),Condados!A:B,2,FALSE)</f>
        <v>Bucks</v>
      </c>
      <c r="K407" t="str">
        <f>VLOOKUP(INDEX(Jugadores!$A$2:$H$346,MATCH(Partidos!E407,Jugadores!$A$2:$A$346,0),8),Condados!A:B,2,FALSE)</f>
        <v>Bedford</v>
      </c>
      <c r="L407">
        <v>105</v>
      </c>
    </row>
    <row r="408" spans="1:12" x14ac:dyDescent="0.25">
      <c r="A408" t="s">
        <v>16</v>
      </c>
      <c r="B408">
        <v>329</v>
      </c>
      <c r="C408">
        <v>107</v>
      </c>
      <c r="D408">
        <v>21784</v>
      </c>
      <c r="E408">
        <v>24013</v>
      </c>
      <c r="F408" t="str">
        <f>+VLOOKUP(D408,Jugadores!A:B,2,FALSE)</f>
        <v>Andrew K. Perez</v>
      </c>
      <c r="G408" t="str">
        <f>+VLOOKUP(E408,Jugadores!A:B,2,FALSE)</f>
        <v>Jason M. Greer</v>
      </c>
      <c r="H408">
        <f>+INDEX(Jugadores!$A$2:$H$346,MATCH(Partidos!D408,Jugadores!$A$2:$A$346,0),7)</f>
        <v>121</v>
      </c>
      <c r="I408">
        <f>+INDEX(Jugadores!$A$2:$H$346,MATCH(Partidos!E408,Jugadores!$A$2:$A$346,0),7)</f>
        <v>122</v>
      </c>
      <c r="J408" t="str">
        <f>VLOOKUP(INDEX(Jugadores!$A$2:$H$346,MATCH(Partidos!D408,Jugadores!$A$2:$A$346,0),8),Condados!A:B,2,FALSE)</f>
        <v>Bucks</v>
      </c>
      <c r="K408" t="str">
        <f>VLOOKUP(INDEX(Jugadores!$A$2:$H$346,MATCH(Partidos!E408,Jugadores!$A$2:$A$346,0),8),Condados!A:B,2,FALSE)</f>
        <v>Northampton</v>
      </c>
      <c r="L408">
        <v>149</v>
      </c>
    </row>
    <row r="409" spans="1:12" x14ac:dyDescent="0.25">
      <c r="A409" t="s">
        <v>16</v>
      </c>
      <c r="B409">
        <v>328</v>
      </c>
      <c r="C409">
        <v>113</v>
      </c>
      <c r="D409">
        <v>29138</v>
      </c>
      <c r="E409">
        <v>15447</v>
      </c>
      <c r="F409" t="str">
        <f>+VLOOKUP(D409,Jugadores!A:B,2,FALSE)</f>
        <v>David A. Bell</v>
      </c>
      <c r="G409" t="str">
        <f>+VLOOKUP(E409,Jugadores!A:B,2,FALSE)</f>
        <v>Avery M. Morgan</v>
      </c>
      <c r="H409">
        <f>+INDEX(Jugadores!$A$2:$H$346,MATCH(Partidos!D409,Jugadores!$A$2:$A$346,0),7)</f>
        <v>44</v>
      </c>
      <c r="I409">
        <f>+INDEX(Jugadores!$A$2:$H$346,MATCH(Partidos!E409,Jugadores!$A$2:$A$346,0),7)</f>
        <v>62</v>
      </c>
      <c r="J409" t="str">
        <f>VLOOKUP(INDEX(Jugadores!$A$2:$H$346,MATCH(Partidos!D409,Jugadores!$A$2:$A$346,0),8),Condados!A:B,2,FALSE)</f>
        <v>Lackawanna</v>
      </c>
      <c r="K409" t="str">
        <f>VLOOKUP(INDEX(Jugadores!$A$2:$H$346,MATCH(Partidos!E409,Jugadores!$A$2:$A$346,0),8),Condados!A:B,2,FALSE)</f>
        <v>Susquehanna</v>
      </c>
      <c r="L409">
        <v>60</v>
      </c>
    </row>
    <row r="410" spans="1:12" x14ac:dyDescent="0.25">
      <c r="A410" t="s">
        <v>16</v>
      </c>
      <c r="B410">
        <v>327</v>
      </c>
      <c r="C410">
        <v>135</v>
      </c>
      <c r="D410">
        <v>47445</v>
      </c>
      <c r="E410">
        <v>31338</v>
      </c>
      <c r="F410" t="str">
        <f>+VLOOKUP(D410,Jugadores!A:B,2,FALSE)</f>
        <v>Douglas B. Washington</v>
      </c>
      <c r="G410" t="str">
        <f>+VLOOKUP(E410,Jugadores!A:B,2,FALSE)</f>
        <v>Bernard M. Whitacre</v>
      </c>
      <c r="H410">
        <f>+INDEX(Jugadores!$A$2:$H$346,MATCH(Partidos!D410,Jugadores!$A$2:$A$346,0),7)</f>
        <v>65</v>
      </c>
      <c r="I410">
        <f>+INDEX(Jugadores!$A$2:$H$346,MATCH(Partidos!E410,Jugadores!$A$2:$A$346,0),7)</f>
        <v>109</v>
      </c>
      <c r="J410" t="str">
        <f>VLOOKUP(INDEX(Jugadores!$A$2:$H$346,MATCH(Partidos!D410,Jugadores!$A$2:$A$346,0),8),Condados!A:B,2,FALSE)</f>
        <v>Montour</v>
      </c>
      <c r="K410" t="str">
        <f>VLOOKUP(INDEX(Jugadores!$A$2:$H$346,MATCH(Partidos!E410,Jugadores!$A$2:$A$346,0),8),Condados!A:B,2,FALSE)</f>
        <v>Sullivan</v>
      </c>
      <c r="L410">
        <v>65</v>
      </c>
    </row>
    <row r="411" spans="1:12" x14ac:dyDescent="0.25">
      <c r="A411" t="s">
        <v>16</v>
      </c>
      <c r="B411">
        <v>326</v>
      </c>
      <c r="C411">
        <v>147</v>
      </c>
      <c r="D411">
        <v>17656</v>
      </c>
      <c r="E411">
        <v>37503</v>
      </c>
      <c r="F411" t="str">
        <f>+VLOOKUP(D411,Jugadores!A:B,2,FALSE)</f>
        <v>James V. Fudge</v>
      </c>
      <c r="G411" t="str">
        <f>+VLOOKUP(E411,Jugadores!A:B,2,FALSE)</f>
        <v>Michael S. Sparkman</v>
      </c>
      <c r="H411">
        <f>+INDEX(Jugadores!$A$2:$H$346,MATCH(Partidos!D411,Jugadores!$A$2:$A$346,0),7)</f>
        <v>86</v>
      </c>
      <c r="I411">
        <f>+INDEX(Jugadores!$A$2:$H$346,MATCH(Partidos!E411,Jugadores!$A$2:$A$346,0),7)</f>
        <v>63</v>
      </c>
      <c r="J411" t="str">
        <f>VLOOKUP(INDEX(Jugadores!$A$2:$H$346,MATCH(Partidos!D411,Jugadores!$A$2:$A$346,0),8),Condados!A:B,2,FALSE)</f>
        <v>Bedford</v>
      </c>
      <c r="K411" t="str">
        <f>VLOOKUP(INDEX(Jugadores!$A$2:$H$346,MATCH(Partidos!E411,Jugadores!$A$2:$A$346,0),8),Condados!A:B,2,FALSE)</f>
        <v>Bedford</v>
      </c>
      <c r="L411">
        <v>178</v>
      </c>
    </row>
    <row r="412" spans="1:12" x14ac:dyDescent="0.25">
      <c r="A412" t="s">
        <v>16</v>
      </c>
      <c r="B412">
        <v>325</v>
      </c>
      <c r="C412">
        <v>89</v>
      </c>
      <c r="D412">
        <v>48728</v>
      </c>
      <c r="E412">
        <v>29207</v>
      </c>
      <c r="F412" t="str">
        <f>+VLOOKUP(D412,Jugadores!A:B,2,FALSE)</f>
        <v>Terrance D. Ortiz</v>
      </c>
      <c r="G412" t="str">
        <f>+VLOOKUP(E412,Jugadores!A:B,2,FALSE)</f>
        <v>Lindsey R. Sherry</v>
      </c>
      <c r="H412">
        <f>+INDEX(Jugadores!$A$2:$H$346,MATCH(Partidos!D412,Jugadores!$A$2:$A$346,0),7)</f>
        <v>68</v>
      </c>
      <c r="I412">
        <f>+INDEX(Jugadores!$A$2:$H$346,MATCH(Partidos!E412,Jugadores!$A$2:$A$346,0),7)</f>
        <v>123</v>
      </c>
      <c r="J412" t="str">
        <f>VLOOKUP(INDEX(Jugadores!$A$2:$H$346,MATCH(Partidos!D412,Jugadores!$A$2:$A$346,0),8),Condados!A:B,2,FALSE)</f>
        <v>Bucks</v>
      </c>
      <c r="K412" t="str">
        <f>VLOOKUP(INDEX(Jugadores!$A$2:$H$346,MATCH(Partidos!E412,Jugadores!$A$2:$A$346,0),8),Condados!A:B,2,FALSE)</f>
        <v>Luzerne</v>
      </c>
      <c r="L412">
        <v>42</v>
      </c>
    </row>
    <row r="413" spans="1:12" x14ac:dyDescent="0.25">
      <c r="A413" t="s">
        <v>16</v>
      </c>
      <c r="B413">
        <v>324</v>
      </c>
      <c r="C413">
        <v>75</v>
      </c>
      <c r="D413">
        <v>24013</v>
      </c>
      <c r="E413">
        <v>7630</v>
      </c>
      <c r="F413" t="str">
        <f>+VLOOKUP(D413,Jugadores!A:B,2,FALSE)</f>
        <v>Jason M. Greer</v>
      </c>
      <c r="G413" t="str">
        <f>+VLOOKUP(E413,Jugadores!A:B,2,FALSE)</f>
        <v>Charlie M. Downey</v>
      </c>
      <c r="H413">
        <f>+INDEX(Jugadores!$A$2:$H$346,MATCH(Partidos!D413,Jugadores!$A$2:$A$346,0),7)</f>
        <v>122</v>
      </c>
      <c r="I413">
        <f>+INDEX(Jugadores!$A$2:$H$346,MATCH(Partidos!E413,Jugadores!$A$2:$A$346,0),7)</f>
        <v>15</v>
      </c>
      <c r="J413" t="str">
        <f>VLOOKUP(INDEX(Jugadores!$A$2:$H$346,MATCH(Partidos!D413,Jugadores!$A$2:$A$346,0),8),Condados!A:B,2,FALSE)</f>
        <v>Northampton</v>
      </c>
      <c r="K413" t="str">
        <f>VLOOKUP(INDEX(Jugadores!$A$2:$H$346,MATCH(Partidos!E413,Jugadores!$A$2:$A$346,0),8),Condados!A:B,2,FALSE)</f>
        <v>Berks</v>
      </c>
      <c r="L413">
        <v>54</v>
      </c>
    </row>
    <row r="414" spans="1:12" x14ac:dyDescent="0.25">
      <c r="A414" t="s">
        <v>16</v>
      </c>
      <c r="B414">
        <v>323</v>
      </c>
      <c r="C414">
        <v>85</v>
      </c>
      <c r="D414">
        <v>21784</v>
      </c>
      <c r="E414">
        <v>15448</v>
      </c>
      <c r="F414" t="str">
        <f>+VLOOKUP(D414,Jugadores!A:B,2,FALSE)</f>
        <v>Andrew K. Perez</v>
      </c>
      <c r="G414" t="str">
        <f>+VLOOKUP(E414,Jugadores!A:B,2,FALSE)</f>
        <v>Rocco T. Hayden</v>
      </c>
      <c r="H414">
        <f>+INDEX(Jugadores!$A$2:$H$346,MATCH(Partidos!D414,Jugadores!$A$2:$A$346,0),7)</f>
        <v>121</v>
      </c>
      <c r="I414">
        <f>+INDEX(Jugadores!$A$2:$H$346,MATCH(Partidos!E414,Jugadores!$A$2:$A$346,0),7)</f>
        <v>22</v>
      </c>
      <c r="J414" t="str">
        <f>VLOOKUP(INDEX(Jugadores!$A$2:$H$346,MATCH(Partidos!D414,Jugadores!$A$2:$A$346,0),8),Condados!A:B,2,FALSE)</f>
        <v>Bucks</v>
      </c>
      <c r="K414" t="str">
        <f>VLOOKUP(INDEX(Jugadores!$A$2:$H$346,MATCH(Partidos!E414,Jugadores!$A$2:$A$346,0),8),Condados!A:B,2,FALSE)</f>
        <v>Tioga</v>
      </c>
      <c r="L414">
        <v>67</v>
      </c>
    </row>
    <row r="415" spans="1:12" x14ac:dyDescent="0.25">
      <c r="A415" t="s">
        <v>16</v>
      </c>
      <c r="B415">
        <v>322</v>
      </c>
      <c r="C415">
        <v>81</v>
      </c>
      <c r="D415">
        <v>29138</v>
      </c>
      <c r="E415">
        <v>12917</v>
      </c>
      <c r="F415" t="str">
        <f>+VLOOKUP(D415,Jugadores!A:B,2,FALSE)</f>
        <v>David A. Bell</v>
      </c>
      <c r="G415" t="str">
        <f>+VLOOKUP(E415,Jugadores!A:B,2,FALSE)</f>
        <v>Dwight A. Costello</v>
      </c>
      <c r="H415">
        <f>+INDEX(Jugadores!$A$2:$H$346,MATCH(Partidos!D415,Jugadores!$A$2:$A$346,0),7)</f>
        <v>44</v>
      </c>
      <c r="I415">
        <f>+INDEX(Jugadores!$A$2:$H$346,MATCH(Partidos!E415,Jugadores!$A$2:$A$346,0),7)</f>
        <v>124</v>
      </c>
      <c r="J415" t="str">
        <f>VLOOKUP(INDEX(Jugadores!$A$2:$H$346,MATCH(Partidos!D415,Jugadores!$A$2:$A$346,0),8),Condados!A:B,2,FALSE)</f>
        <v>Lackawanna</v>
      </c>
      <c r="K415" t="str">
        <f>VLOOKUP(INDEX(Jugadores!$A$2:$H$346,MATCH(Partidos!E415,Jugadores!$A$2:$A$346,0),8),Condados!A:B,2,FALSE)</f>
        <v>Lancaster</v>
      </c>
      <c r="L415">
        <v>85</v>
      </c>
    </row>
    <row r="416" spans="1:12" x14ac:dyDescent="0.25">
      <c r="A416" t="s">
        <v>16</v>
      </c>
      <c r="B416">
        <v>321</v>
      </c>
      <c r="C416">
        <v>46</v>
      </c>
      <c r="D416">
        <v>15447</v>
      </c>
      <c r="E416">
        <v>27430</v>
      </c>
      <c r="F416" t="str">
        <f>+VLOOKUP(D416,Jugadores!A:B,2,FALSE)</f>
        <v>Avery M. Morgan</v>
      </c>
      <c r="G416" t="str">
        <f>+VLOOKUP(E416,Jugadores!A:B,2,FALSE)</f>
        <v>Brad S. Torres</v>
      </c>
      <c r="H416">
        <f>+INDEX(Jugadores!$A$2:$H$346,MATCH(Partidos!D416,Jugadores!$A$2:$A$346,0),7)</f>
        <v>62</v>
      </c>
      <c r="I416">
        <f>+INDEX(Jugadores!$A$2:$H$346,MATCH(Partidos!E416,Jugadores!$A$2:$A$346,0),7)</f>
        <v>98</v>
      </c>
      <c r="J416" t="str">
        <f>VLOOKUP(INDEX(Jugadores!$A$2:$H$346,MATCH(Partidos!D416,Jugadores!$A$2:$A$346,0),8),Condados!A:B,2,FALSE)</f>
        <v>Susquehanna</v>
      </c>
      <c r="K416" t="str">
        <f>VLOOKUP(INDEX(Jugadores!$A$2:$H$346,MATCH(Partidos!E416,Jugadores!$A$2:$A$346,0),8),Condados!A:B,2,FALSE)</f>
        <v>Bradford</v>
      </c>
      <c r="L416">
        <v>96</v>
      </c>
    </row>
    <row r="417" spans="1:12" x14ac:dyDescent="0.25">
      <c r="A417" t="s">
        <v>16</v>
      </c>
      <c r="B417">
        <v>320</v>
      </c>
      <c r="C417">
        <v>92</v>
      </c>
      <c r="D417">
        <v>47445</v>
      </c>
      <c r="E417">
        <v>27148</v>
      </c>
      <c r="F417" t="str">
        <f>+VLOOKUP(D417,Jugadores!A:B,2,FALSE)</f>
        <v>Douglas B. Washington</v>
      </c>
      <c r="G417" t="str">
        <f>+VLOOKUP(E417,Jugadores!A:B,2,FALSE)</f>
        <v>John E. Scheer</v>
      </c>
      <c r="H417">
        <f>+INDEX(Jugadores!$A$2:$H$346,MATCH(Partidos!D417,Jugadores!$A$2:$A$346,0),7)</f>
        <v>65</v>
      </c>
      <c r="I417">
        <f>+INDEX(Jugadores!$A$2:$H$346,MATCH(Partidos!E417,Jugadores!$A$2:$A$346,0),7)</f>
        <v>126</v>
      </c>
      <c r="J417" t="str">
        <f>VLOOKUP(INDEX(Jugadores!$A$2:$H$346,MATCH(Partidos!D417,Jugadores!$A$2:$A$346,0),8),Condados!A:B,2,FALSE)</f>
        <v>Montour</v>
      </c>
      <c r="K417" t="str">
        <f>VLOOKUP(INDEX(Jugadores!$A$2:$H$346,MATCH(Partidos!E417,Jugadores!$A$2:$A$346,0),8),Condados!A:B,2,FALSE)</f>
        <v>Indiana</v>
      </c>
      <c r="L417">
        <v>144</v>
      </c>
    </row>
    <row r="418" spans="1:12" x14ac:dyDescent="0.25">
      <c r="A418" t="s">
        <v>16</v>
      </c>
      <c r="B418">
        <v>319</v>
      </c>
      <c r="C418">
        <v>130</v>
      </c>
      <c r="D418">
        <v>31338</v>
      </c>
      <c r="E418">
        <v>48987</v>
      </c>
      <c r="F418" t="str">
        <f>+VLOOKUP(D418,Jugadores!A:B,2,FALSE)</f>
        <v>Bernard M. Whitacre</v>
      </c>
      <c r="G418" t="str">
        <f>+VLOOKUP(E418,Jugadores!A:B,2,FALSE)</f>
        <v>Patrick P. Taylor</v>
      </c>
      <c r="H418">
        <f>+INDEX(Jugadores!$A$2:$H$346,MATCH(Partidos!D418,Jugadores!$A$2:$A$346,0),7)</f>
        <v>109</v>
      </c>
      <c r="I418">
        <f>+INDEX(Jugadores!$A$2:$H$346,MATCH(Partidos!E418,Jugadores!$A$2:$A$346,0),7)</f>
        <v>91</v>
      </c>
      <c r="J418" t="str">
        <f>VLOOKUP(INDEX(Jugadores!$A$2:$H$346,MATCH(Partidos!D418,Jugadores!$A$2:$A$346,0),8),Condados!A:B,2,FALSE)</f>
        <v>Sullivan</v>
      </c>
      <c r="K418" t="str">
        <f>VLOOKUP(INDEX(Jugadores!$A$2:$H$346,MATCH(Partidos!E418,Jugadores!$A$2:$A$346,0),8),Condados!A:B,2,FALSE)</f>
        <v>Columbia</v>
      </c>
      <c r="L418">
        <v>74</v>
      </c>
    </row>
    <row r="419" spans="1:12" x14ac:dyDescent="0.25">
      <c r="A419" t="s">
        <v>16</v>
      </c>
      <c r="B419">
        <v>317</v>
      </c>
      <c r="C419">
        <v>76</v>
      </c>
      <c r="D419">
        <v>17656</v>
      </c>
      <c r="E419">
        <v>47990</v>
      </c>
      <c r="F419" t="str">
        <f>+VLOOKUP(D419,Jugadores!A:B,2,FALSE)</f>
        <v>James V. Fudge</v>
      </c>
      <c r="G419" t="str">
        <f>+VLOOKUP(E419,Jugadores!A:B,2,FALSE)</f>
        <v>Elwood E. Jarvis</v>
      </c>
      <c r="H419">
        <f>+INDEX(Jugadores!$A$2:$H$346,MATCH(Partidos!D419,Jugadores!$A$2:$A$346,0),7)</f>
        <v>86</v>
      </c>
      <c r="I419">
        <f>+INDEX(Jugadores!$A$2:$H$346,MATCH(Partidos!E419,Jugadores!$A$2:$A$346,0),7)</f>
        <v>74</v>
      </c>
      <c r="J419" t="str">
        <f>VLOOKUP(INDEX(Jugadores!$A$2:$H$346,MATCH(Partidos!D419,Jugadores!$A$2:$A$346,0),8),Condados!A:B,2,FALSE)</f>
        <v>Bedford</v>
      </c>
      <c r="K419" t="str">
        <f>VLOOKUP(INDEX(Jugadores!$A$2:$H$346,MATCH(Partidos!E419,Jugadores!$A$2:$A$346,0),8),Condados!A:B,2,FALSE)</f>
        <v>Mercer</v>
      </c>
      <c r="L419">
        <v>104</v>
      </c>
    </row>
    <row r="420" spans="1:12" x14ac:dyDescent="0.25">
      <c r="A420" t="s">
        <v>16</v>
      </c>
      <c r="B420">
        <v>316</v>
      </c>
      <c r="C420">
        <v>129</v>
      </c>
      <c r="D420">
        <v>48728</v>
      </c>
      <c r="E420">
        <v>28244</v>
      </c>
      <c r="F420" t="str">
        <f>+VLOOKUP(D420,Jugadores!A:B,2,FALSE)</f>
        <v>Terrance D. Ortiz</v>
      </c>
      <c r="G420" t="str">
        <f>+VLOOKUP(E420,Jugadores!A:B,2,FALSE)</f>
        <v>Ethan E. Palumbo</v>
      </c>
      <c r="H420">
        <f>+INDEX(Jugadores!$A$2:$H$346,MATCH(Partidos!D420,Jugadores!$A$2:$A$346,0),7)</f>
        <v>68</v>
      </c>
      <c r="I420">
        <f>+INDEX(Jugadores!$A$2:$H$346,MATCH(Partidos!E420,Jugadores!$A$2:$A$346,0),7)</f>
        <v>180</v>
      </c>
      <c r="J420" t="str">
        <f>VLOOKUP(INDEX(Jugadores!$A$2:$H$346,MATCH(Partidos!D420,Jugadores!$A$2:$A$346,0),8),Condados!A:B,2,FALSE)</f>
        <v>Bucks</v>
      </c>
      <c r="K420" t="str">
        <f>VLOOKUP(INDEX(Jugadores!$A$2:$H$346,MATCH(Partidos!E420,Jugadores!$A$2:$A$346,0),8),Condados!A:B,2,FALSE)</f>
        <v>Greene</v>
      </c>
      <c r="L420">
        <v>109</v>
      </c>
    </row>
    <row r="421" spans="1:12" x14ac:dyDescent="0.25">
      <c r="A421" t="s">
        <v>16</v>
      </c>
      <c r="B421">
        <v>315</v>
      </c>
      <c r="C421">
        <v>126</v>
      </c>
      <c r="D421">
        <v>29207</v>
      </c>
      <c r="E421">
        <v>10505</v>
      </c>
      <c r="F421" t="str">
        <f>+VLOOKUP(D421,Jugadores!A:B,2,FALSE)</f>
        <v>Lindsey R. Sherry</v>
      </c>
      <c r="G421" t="str">
        <f>+VLOOKUP(E421,Jugadores!A:B,2,FALSE)</f>
        <v>Mark K. Roque</v>
      </c>
      <c r="H421">
        <f>+INDEX(Jugadores!$A$2:$H$346,MATCH(Partidos!D421,Jugadores!$A$2:$A$346,0),7)</f>
        <v>123</v>
      </c>
      <c r="I421">
        <f>+INDEX(Jugadores!$A$2:$H$346,MATCH(Partidos!E421,Jugadores!$A$2:$A$346,0),7)</f>
        <v>69</v>
      </c>
      <c r="J421" t="str">
        <f>VLOOKUP(INDEX(Jugadores!$A$2:$H$346,MATCH(Partidos!D421,Jugadores!$A$2:$A$346,0),8),Condados!A:B,2,FALSE)</f>
        <v>Luzerne</v>
      </c>
      <c r="K421" t="str">
        <f>VLOOKUP(INDEX(Jugadores!$A$2:$H$346,MATCH(Partidos!E421,Jugadores!$A$2:$A$346,0),8),Condados!A:B,2,FALSE)</f>
        <v>Dauphin</v>
      </c>
      <c r="L421">
        <v>138</v>
      </c>
    </row>
    <row r="422" spans="1:12" x14ac:dyDescent="0.25">
      <c r="A422" t="s">
        <v>16</v>
      </c>
      <c r="B422">
        <v>313</v>
      </c>
      <c r="C422">
        <v>96</v>
      </c>
      <c r="D422">
        <v>7630</v>
      </c>
      <c r="E422">
        <v>4082</v>
      </c>
      <c r="F422" t="str">
        <f>+VLOOKUP(D422,Jugadores!A:B,2,FALSE)</f>
        <v>Charlie M. Downey</v>
      </c>
      <c r="G422" t="str">
        <f>+VLOOKUP(E422,Jugadores!A:B,2,FALSE)</f>
        <v>Quentin L. Watts</v>
      </c>
      <c r="H422">
        <f>+INDEX(Jugadores!$A$2:$H$346,MATCH(Partidos!D422,Jugadores!$A$2:$A$346,0),7)</f>
        <v>15</v>
      </c>
      <c r="I422">
        <f>+INDEX(Jugadores!$A$2:$H$346,MATCH(Partidos!E422,Jugadores!$A$2:$A$346,0),7)</f>
        <v>166</v>
      </c>
      <c r="J422" t="str">
        <f>VLOOKUP(INDEX(Jugadores!$A$2:$H$346,MATCH(Partidos!D422,Jugadores!$A$2:$A$346,0),8),Condados!A:B,2,FALSE)</f>
        <v>Berks</v>
      </c>
      <c r="K422" t="str">
        <f>VLOOKUP(INDEX(Jugadores!$A$2:$H$346,MATCH(Partidos!E422,Jugadores!$A$2:$A$346,0),8),Condados!A:B,2,FALSE)</f>
        <v>Allegheny</v>
      </c>
      <c r="L422">
        <v>40</v>
      </c>
    </row>
    <row r="423" spans="1:12" x14ac:dyDescent="0.25">
      <c r="A423" t="s">
        <v>16</v>
      </c>
      <c r="B423">
        <v>312</v>
      </c>
      <c r="C423">
        <v>85</v>
      </c>
      <c r="D423">
        <v>21784</v>
      </c>
      <c r="E423">
        <v>27965</v>
      </c>
      <c r="F423" t="str">
        <f>+VLOOKUP(D423,Jugadores!A:B,2,FALSE)</f>
        <v>Andrew K. Perez</v>
      </c>
      <c r="G423" t="str">
        <f>+VLOOKUP(E423,Jugadores!A:B,2,FALSE)</f>
        <v>Santiago E. Dvorak</v>
      </c>
      <c r="H423">
        <f>+INDEX(Jugadores!$A$2:$H$346,MATCH(Partidos!D423,Jugadores!$A$2:$A$346,0),7)</f>
        <v>121</v>
      </c>
      <c r="I423">
        <f>+INDEX(Jugadores!$A$2:$H$346,MATCH(Partidos!E423,Jugadores!$A$2:$A$346,0),7)</f>
        <v>11</v>
      </c>
      <c r="J423" t="str">
        <f>VLOOKUP(INDEX(Jugadores!$A$2:$H$346,MATCH(Partidos!D423,Jugadores!$A$2:$A$346,0),8),Condados!A:B,2,FALSE)</f>
        <v>Bucks</v>
      </c>
      <c r="K423" t="str">
        <f>VLOOKUP(INDEX(Jugadores!$A$2:$H$346,MATCH(Partidos!E423,Jugadores!$A$2:$A$346,0),8),Condados!A:B,2,FALSE)</f>
        <v>Venango</v>
      </c>
      <c r="L423">
        <v>55</v>
      </c>
    </row>
    <row r="424" spans="1:12" x14ac:dyDescent="0.25">
      <c r="A424" t="s">
        <v>16</v>
      </c>
      <c r="B424">
        <v>311</v>
      </c>
      <c r="C424">
        <v>71</v>
      </c>
      <c r="D424">
        <v>15448</v>
      </c>
      <c r="E424">
        <v>49692</v>
      </c>
      <c r="F424" t="str">
        <f>+VLOOKUP(D424,Jugadores!A:B,2,FALSE)</f>
        <v>Rocco T. Hayden</v>
      </c>
      <c r="G424" t="str">
        <f>+VLOOKUP(E424,Jugadores!A:B,2,FALSE)</f>
        <v>James E. Dietrick</v>
      </c>
      <c r="H424">
        <f>+INDEX(Jugadores!$A$2:$H$346,MATCH(Partidos!D424,Jugadores!$A$2:$A$346,0),7)</f>
        <v>22</v>
      </c>
      <c r="I424">
        <f>+INDEX(Jugadores!$A$2:$H$346,MATCH(Partidos!E424,Jugadores!$A$2:$A$346,0),7)</f>
        <v>263</v>
      </c>
      <c r="J424" t="str">
        <f>VLOOKUP(INDEX(Jugadores!$A$2:$H$346,MATCH(Partidos!D424,Jugadores!$A$2:$A$346,0),8),Condados!A:B,2,FALSE)</f>
        <v>Tioga</v>
      </c>
      <c r="K424" t="str">
        <f>VLOOKUP(INDEX(Jugadores!$A$2:$H$346,MATCH(Partidos!E424,Jugadores!$A$2:$A$346,0),8),Condados!A:B,2,FALSE)</f>
        <v>Wayne</v>
      </c>
      <c r="L424">
        <v>63</v>
      </c>
    </row>
    <row r="425" spans="1:12" x14ac:dyDescent="0.25">
      <c r="A425" t="s">
        <v>16</v>
      </c>
      <c r="B425">
        <v>310</v>
      </c>
      <c r="C425">
        <v>71</v>
      </c>
      <c r="D425">
        <v>29138</v>
      </c>
      <c r="E425">
        <v>10145</v>
      </c>
      <c r="F425" t="str">
        <f>+VLOOKUP(D425,Jugadores!A:B,2,FALSE)</f>
        <v>David A. Bell</v>
      </c>
      <c r="G425" t="str">
        <f>+VLOOKUP(E425,Jugadores!A:B,2,FALSE)</f>
        <v>Reinaldo L. Stines</v>
      </c>
      <c r="H425">
        <f>+INDEX(Jugadores!$A$2:$H$346,MATCH(Partidos!D425,Jugadores!$A$2:$A$346,0),7)</f>
        <v>44</v>
      </c>
      <c r="I425">
        <f>+INDEX(Jugadores!$A$2:$H$346,MATCH(Partidos!E425,Jugadores!$A$2:$A$346,0),7)</f>
        <v>55</v>
      </c>
      <c r="J425" t="str">
        <f>VLOOKUP(INDEX(Jugadores!$A$2:$H$346,MATCH(Partidos!D425,Jugadores!$A$2:$A$346,0),8),Condados!A:B,2,FALSE)</f>
        <v>Lackawanna</v>
      </c>
      <c r="K425" t="str">
        <f>VLOOKUP(INDEX(Jugadores!$A$2:$H$346,MATCH(Partidos!E425,Jugadores!$A$2:$A$346,0),8),Condados!A:B,2,FALSE)</f>
        <v>Northumberland</v>
      </c>
      <c r="L425">
        <v>96</v>
      </c>
    </row>
    <row r="426" spans="1:12" x14ac:dyDescent="0.25">
      <c r="A426" t="s">
        <v>16</v>
      </c>
      <c r="B426">
        <v>309</v>
      </c>
      <c r="C426">
        <v>115</v>
      </c>
      <c r="D426">
        <v>12917</v>
      </c>
      <c r="E426">
        <v>41202</v>
      </c>
      <c r="F426" t="str">
        <f>+VLOOKUP(D426,Jugadores!A:B,2,FALSE)</f>
        <v>Dwight A. Costello</v>
      </c>
      <c r="G426" t="str">
        <f>+VLOOKUP(E426,Jugadores!A:B,2,FALSE)</f>
        <v>Marcus F. Denson</v>
      </c>
      <c r="H426">
        <f>+INDEX(Jugadores!$A$2:$H$346,MATCH(Partidos!D426,Jugadores!$A$2:$A$346,0),7)</f>
        <v>124</v>
      </c>
      <c r="I426">
        <f>+INDEX(Jugadores!$A$2:$H$346,MATCH(Partidos!E426,Jugadores!$A$2:$A$346,0),7)</f>
        <v>168</v>
      </c>
      <c r="J426" t="str">
        <f>VLOOKUP(INDEX(Jugadores!$A$2:$H$346,MATCH(Partidos!D426,Jugadores!$A$2:$A$346,0),8),Condados!A:B,2,FALSE)</f>
        <v>Lancaster</v>
      </c>
      <c r="K426" t="str">
        <f>VLOOKUP(INDEX(Jugadores!$A$2:$H$346,MATCH(Partidos!E426,Jugadores!$A$2:$A$346,0),8),Condados!A:B,2,FALSE)</f>
        <v>Forest</v>
      </c>
      <c r="L426">
        <v>113</v>
      </c>
    </row>
    <row r="427" spans="1:12" x14ac:dyDescent="0.25">
      <c r="A427" t="s">
        <v>16</v>
      </c>
      <c r="B427">
        <v>308</v>
      </c>
      <c r="C427">
        <v>82</v>
      </c>
      <c r="D427">
        <v>27430</v>
      </c>
      <c r="E427">
        <v>8483</v>
      </c>
      <c r="F427" t="str">
        <f>+VLOOKUP(D427,Jugadores!A:B,2,FALSE)</f>
        <v>Brad S. Torres</v>
      </c>
      <c r="G427" t="str">
        <f>+VLOOKUP(E427,Jugadores!A:B,2,FALSE)</f>
        <v>Leonard K. Wright</v>
      </c>
      <c r="H427">
        <f>+INDEX(Jugadores!$A$2:$H$346,MATCH(Partidos!D427,Jugadores!$A$2:$A$346,0),7)</f>
        <v>98</v>
      </c>
      <c r="I427">
        <f>+INDEX(Jugadores!$A$2:$H$346,MATCH(Partidos!E427,Jugadores!$A$2:$A$346,0),7)</f>
        <v>132</v>
      </c>
      <c r="J427" t="str">
        <f>VLOOKUP(INDEX(Jugadores!$A$2:$H$346,MATCH(Partidos!D427,Jugadores!$A$2:$A$346,0),8),Condados!A:B,2,FALSE)</f>
        <v>Bradford</v>
      </c>
      <c r="K427" t="str">
        <f>VLOOKUP(INDEX(Jugadores!$A$2:$H$346,MATCH(Partidos!E427,Jugadores!$A$2:$A$346,0),8),Condados!A:B,2,FALSE)</f>
        <v>York</v>
      </c>
      <c r="L427">
        <v>45</v>
      </c>
    </row>
    <row r="428" spans="1:12" x14ac:dyDescent="0.25">
      <c r="A428" t="s">
        <v>16</v>
      </c>
      <c r="B428">
        <v>306</v>
      </c>
      <c r="C428">
        <v>92</v>
      </c>
      <c r="D428">
        <v>47445</v>
      </c>
      <c r="E428">
        <v>7727</v>
      </c>
      <c r="F428" t="str">
        <f>+VLOOKUP(D428,Jugadores!A:B,2,FALSE)</f>
        <v>Douglas B. Washington</v>
      </c>
      <c r="G428" t="str">
        <f>+VLOOKUP(E428,Jugadores!A:B,2,FALSE)</f>
        <v>Steve B. Reynolds</v>
      </c>
      <c r="H428">
        <f>+INDEX(Jugadores!$A$2:$H$346,MATCH(Partidos!D428,Jugadores!$A$2:$A$346,0),7)</f>
        <v>65</v>
      </c>
      <c r="I428">
        <f>+INDEX(Jugadores!$A$2:$H$346,MATCH(Partidos!E428,Jugadores!$A$2:$A$346,0),7)</f>
        <v>138</v>
      </c>
      <c r="J428" t="str">
        <f>VLOOKUP(INDEX(Jugadores!$A$2:$H$346,MATCH(Partidos!D428,Jugadores!$A$2:$A$346,0),8),Condados!A:B,2,FALSE)</f>
        <v>Montour</v>
      </c>
      <c r="K428" t="str">
        <f>VLOOKUP(INDEX(Jugadores!$A$2:$H$346,MATCH(Partidos!E428,Jugadores!$A$2:$A$346,0),8),Condados!A:B,2,FALSE)</f>
        <v>Greene</v>
      </c>
      <c r="L428">
        <v>59</v>
      </c>
    </row>
    <row r="429" spans="1:12" x14ac:dyDescent="0.25">
      <c r="A429" t="s">
        <v>16</v>
      </c>
      <c r="B429">
        <v>305</v>
      </c>
      <c r="C429">
        <v>83</v>
      </c>
      <c r="D429">
        <v>27148</v>
      </c>
      <c r="E429">
        <v>15479</v>
      </c>
      <c r="F429" t="str">
        <f>+VLOOKUP(D429,Jugadores!A:B,2,FALSE)</f>
        <v>John E. Scheer</v>
      </c>
      <c r="G429" t="str">
        <f>+VLOOKUP(E429,Jugadores!A:B,2,FALSE)</f>
        <v>Lynn D. Parker</v>
      </c>
      <c r="H429">
        <f>+INDEX(Jugadores!$A$2:$H$346,MATCH(Partidos!D429,Jugadores!$A$2:$A$346,0),7)</f>
        <v>126</v>
      </c>
      <c r="I429">
        <f>+INDEX(Jugadores!$A$2:$H$346,MATCH(Partidos!E429,Jugadores!$A$2:$A$346,0),7)</f>
        <v>264</v>
      </c>
      <c r="J429" t="str">
        <f>VLOOKUP(INDEX(Jugadores!$A$2:$H$346,MATCH(Partidos!D429,Jugadores!$A$2:$A$346,0),8),Condados!A:B,2,FALSE)</f>
        <v>Indiana</v>
      </c>
      <c r="K429" t="str">
        <f>VLOOKUP(INDEX(Jugadores!$A$2:$H$346,MATCH(Partidos!E429,Jugadores!$A$2:$A$346,0),8),Condados!A:B,2,FALSE)</f>
        <v>Sullivan</v>
      </c>
      <c r="L429">
        <v>88</v>
      </c>
    </row>
    <row r="430" spans="1:12" x14ac:dyDescent="0.25">
      <c r="A430" t="s">
        <v>16</v>
      </c>
      <c r="B430">
        <v>304</v>
      </c>
      <c r="C430">
        <v>120</v>
      </c>
      <c r="D430">
        <v>31338</v>
      </c>
      <c r="E430">
        <v>7437</v>
      </c>
      <c r="F430" t="str">
        <f>+VLOOKUP(D430,Jugadores!A:B,2,FALSE)</f>
        <v>Bernard M. Whitacre</v>
      </c>
      <c r="G430" t="str">
        <f>+VLOOKUP(E430,Jugadores!A:B,2,FALSE)</f>
        <v>Brian K. Williams</v>
      </c>
      <c r="H430">
        <f>+INDEX(Jugadores!$A$2:$H$346,MATCH(Partidos!D430,Jugadores!$A$2:$A$346,0),7)</f>
        <v>109</v>
      </c>
      <c r="I430">
        <f>+INDEX(Jugadores!$A$2:$H$346,MATCH(Partidos!E430,Jugadores!$A$2:$A$346,0),7)</f>
        <v>16</v>
      </c>
      <c r="J430" t="str">
        <f>VLOOKUP(INDEX(Jugadores!$A$2:$H$346,MATCH(Partidos!D430,Jugadores!$A$2:$A$346,0),8),Condados!A:B,2,FALSE)</f>
        <v>Sullivan</v>
      </c>
      <c r="K430" t="str">
        <f>VLOOKUP(INDEX(Jugadores!$A$2:$H$346,MATCH(Partidos!E430,Jugadores!$A$2:$A$346,0),8),Condados!A:B,2,FALSE)</f>
        <v>Crawford</v>
      </c>
      <c r="L430">
        <v>90</v>
      </c>
    </row>
    <row r="431" spans="1:12" x14ac:dyDescent="0.25">
      <c r="A431" t="s">
        <v>16</v>
      </c>
      <c r="B431">
        <v>333</v>
      </c>
      <c r="C431">
        <v>78</v>
      </c>
      <c r="D431">
        <v>1866</v>
      </c>
      <c r="E431">
        <v>3867</v>
      </c>
      <c r="F431" t="str">
        <f>+VLOOKUP(D431,Jugadores!A:B,2,FALSE)</f>
        <v>Milton M. Warren</v>
      </c>
      <c r="G431" t="str">
        <f>+VLOOKUP(E431,Jugadores!A:B,2,FALSE)</f>
        <v>Kenneth J. Broyles</v>
      </c>
      <c r="H431">
        <f>+INDEX(Jugadores!$A$2:$H$346,MATCH(Partidos!D431,Jugadores!$A$2:$A$346,0),7)</f>
        <v>13</v>
      </c>
      <c r="I431">
        <f>+INDEX(Jugadores!$A$2:$H$346,MATCH(Partidos!E431,Jugadores!$A$2:$A$346,0),7)</f>
        <v>39</v>
      </c>
      <c r="J431" t="str">
        <f>VLOOKUP(INDEX(Jugadores!$A$2:$H$346,MATCH(Partidos!D431,Jugadores!$A$2:$A$346,0),8),Condados!A:B,2,FALSE)</f>
        <v>Butler</v>
      </c>
      <c r="K431" t="str">
        <f>VLOOKUP(INDEX(Jugadores!$A$2:$H$346,MATCH(Partidos!E431,Jugadores!$A$2:$A$346,0),8),Condados!A:B,2,FALSE)</f>
        <v>York</v>
      </c>
      <c r="L431">
        <v>147</v>
      </c>
    </row>
    <row r="432" spans="1:12" x14ac:dyDescent="0.25">
      <c r="A432" t="s">
        <v>16</v>
      </c>
      <c r="B432">
        <v>332</v>
      </c>
      <c r="C432">
        <v>96</v>
      </c>
      <c r="D432">
        <v>1866</v>
      </c>
      <c r="E432">
        <v>1939</v>
      </c>
      <c r="F432" t="str">
        <f>+VLOOKUP(D432,Jugadores!A:B,2,FALSE)</f>
        <v>Milton M. Warren</v>
      </c>
      <c r="G432" t="str">
        <f>+VLOOKUP(E432,Jugadores!A:B,2,FALSE)</f>
        <v>John E. McElwain</v>
      </c>
      <c r="H432">
        <f>+INDEX(Jugadores!$A$2:$H$346,MATCH(Partidos!D432,Jugadores!$A$2:$A$346,0),7)</f>
        <v>13</v>
      </c>
      <c r="I432">
        <f>+INDEX(Jugadores!$A$2:$H$346,MATCH(Partidos!E432,Jugadores!$A$2:$A$346,0),7)</f>
        <v>51</v>
      </c>
      <c r="J432" t="str">
        <f>VLOOKUP(INDEX(Jugadores!$A$2:$H$346,MATCH(Partidos!D432,Jugadores!$A$2:$A$346,0),8),Condados!A:B,2,FALSE)</f>
        <v>Butler</v>
      </c>
      <c r="K432" t="str">
        <f>VLOOKUP(INDEX(Jugadores!$A$2:$H$346,MATCH(Partidos!E432,Jugadores!$A$2:$A$346,0),8),Condados!A:B,2,FALSE)</f>
        <v>Pike</v>
      </c>
      <c r="L432">
        <v>83</v>
      </c>
    </row>
    <row r="433" spans="1:12" x14ac:dyDescent="0.25">
      <c r="A433" t="s">
        <v>16</v>
      </c>
      <c r="B433">
        <v>331</v>
      </c>
      <c r="C433">
        <v>112</v>
      </c>
      <c r="D433">
        <v>3867</v>
      </c>
      <c r="E433">
        <v>29457</v>
      </c>
      <c r="F433" t="str">
        <f>+VLOOKUP(D433,Jugadores!A:B,2,FALSE)</f>
        <v>Kenneth J. Broyles</v>
      </c>
      <c r="G433" t="str">
        <f>+VLOOKUP(E433,Jugadores!A:B,2,FALSE)</f>
        <v>Juan M. Drake</v>
      </c>
      <c r="H433">
        <f>+INDEX(Jugadores!$A$2:$H$346,MATCH(Partidos!D433,Jugadores!$A$2:$A$346,0),7)</f>
        <v>39</v>
      </c>
      <c r="I433">
        <f>+INDEX(Jugadores!$A$2:$H$346,MATCH(Partidos!E433,Jugadores!$A$2:$A$346,0),7)</f>
        <v>57</v>
      </c>
      <c r="J433" t="str">
        <f>VLOOKUP(INDEX(Jugadores!$A$2:$H$346,MATCH(Partidos!D433,Jugadores!$A$2:$A$346,0),8),Condados!A:B,2,FALSE)</f>
        <v>York</v>
      </c>
      <c r="K433" t="str">
        <f>VLOOKUP(INDEX(Jugadores!$A$2:$H$346,MATCH(Partidos!E433,Jugadores!$A$2:$A$346,0),8),Condados!A:B,2,FALSE)</f>
        <v>Lycoming</v>
      </c>
      <c r="L433">
        <v>88</v>
      </c>
    </row>
    <row r="434" spans="1:12" x14ac:dyDescent="0.25">
      <c r="A434" t="s">
        <v>16</v>
      </c>
      <c r="B434">
        <v>330</v>
      </c>
      <c r="C434">
        <v>90</v>
      </c>
      <c r="D434">
        <v>1939</v>
      </c>
      <c r="E434">
        <v>46356</v>
      </c>
      <c r="F434" t="str">
        <f>+VLOOKUP(D434,Jugadores!A:B,2,FALSE)</f>
        <v>John E. McElwain</v>
      </c>
      <c r="G434" t="str">
        <f>+VLOOKUP(E434,Jugadores!A:B,2,FALSE)</f>
        <v>Robert A. Vath</v>
      </c>
      <c r="H434">
        <f>+INDEX(Jugadores!$A$2:$H$346,MATCH(Partidos!D434,Jugadores!$A$2:$A$346,0),7)</f>
        <v>51</v>
      </c>
      <c r="I434">
        <f>+INDEX(Jugadores!$A$2:$H$346,MATCH(Partidos!E434,Jugadores!$A$2:$A$346,0),7)</f>
        <v>41</v>
      </c>
      <c r="J434" t="str">
        <f>VLOOKUP(INDEX(Jugadores!$A$2:$H$346,MATCH(Partidos!D434,Jugadores!$A$2:$A$346,0),8),Condados!A:B,2,FALSE)</f>
        <v>Pike</v>
      </c>
      <c r="K434" t="str">
        <f>VLOOKUP(INDEX(Jugadores!$A$2:$H$346,MATCH(Partidos!E434,Jugadores!$A$2:$A$346,0),8),Condados!A:B,2,FALSE)</f>
        <v>Huntingdon</v>
      </c>
      <c r="L434">
        <v>118</v>
      </c>
    </row>
    <row r="435" spans="1:12" x14ac:dyDescent="0.25">
      <c r="A435" t="s">
        <v>16</v>
      </c>
      <c r="B435">
        <v>329</v>
      </c>
      <c r="C435">
        <v>109</v>
      </c>
      <c r="D435">
        <v>1866</v>
      </c>
      <c r="E435">
        <v>13729</v>
      </c>
      <c r="F435" t="str">
        <f>+VLOOKUP(D435,Jugadores!A:B,2,FALSE)</f>
        <v>Milton M. Warren</v>
      </c>
      <c r="G435" t="str">
        <f>+VLOOKUP(E435,Jugadores!A:B,2,FALSE)</f>
        <v>Christian G. Chang</v>
      </c>
      <c r="H435">
        <f>+INDEX(Jugadores!$A$2:$H$346,MATCH(Partidos!D435,Jugadores!$A$2:$A$346,0),7)</f>
        <v>13</v>
      </c>
      <c r="I435">
        <f>+INDEX(Jugadores!$A$2:$H$346,MATCH(Partidos!E435,Jugadores!$A$2:$A$346,0),7)</f>
        <v>7</v>
      </c>
      <c r="J435" t="str">
        <f>VLOOKUP(INDEX(Jugadores!$A$2:$H$346,MATCH(Partidos!D435,Jugadores!$A$2:$A$346,0),8),Condados!A:B,2,FALSE)</f>
        <v>Butler</v>
      </c>
      <c r="K435" t="str">
        <f>VLOOKUP(INDEX(Jugadores!$A$2:$H$346,MATCH(Partidos!E435,Jugadores!$A$2:$A$346,0),8),Condados!A:B,2,FALSE)</f>
        <v>Indiana</v>
      </c>
      <c r="L435">
        <v>178</v>
      </c>
    </row>
    <row r="436" spans="1:12" x14ac:dyDescent="0.25">
      <c r="A436" t="s">
        <v>16</v>
      </c>
      <c r="B436">
        <v>328</v>
      </c>
      <c r="C436">
        <v>158</v>
      </c>
      <c r="D436">
        <v>29457</v>
      </c>
      <c r="E436">
        <v>46171</v>
      </c>
      <c r="F436" t="str">
        <f>+VLOOKUP(D436,Jugadores!A:B,2,FALSE)</f>
        <v>Juan M. Drake</v>
      </c>
      <c r="G436" t="str">
        <f>+VLOOKUP(E436,Jugadores!A:B,2,FALSE)</f>
        <v>William C. Cohen</v>
      </c>
      <c r="H436">
        <f>+INDEX(Jugadores!$A$2:$H$346,MATCH(Partidos!D436,Jugadores!$A$2:$A$346,0),7)</f>
        <v>57</v>
      </c>
      <c r="I436">
        <f>+INDEX(Jugadores!$A$2:$H$346,MATCH(Partidos!E436,Jugadores!$A$2:$A$346,0),7)</f>
        <v>87</v>
      </c>
      <c r="J436" t="str">
        <f>VLOOKUP(INDEX(Jugadores!$A$2:$H$346,MATCH(Partidos!D436,Jugadores!$A$2:$A$346,0),8),Condados!A:B,2,FALSE)</f>
        <v>Lycoming</v>
      </c>
      <c r="K436" t="str">
        <f>VLOOKUP(INDEX(Jugadores!$A$2:$H$346,MATCH(Partidos!E436,Jugadores!$A$2:$A$346,0),8),Condados!A:B,2,FALSE)</f>
        <v>Jefferson</v>
      </c>
      <c r="L436">
        <v>46</v>
      </c>
    </row>
    <row r="437" spans="1:12" x14ac:dyDescent="0.25">
      <c r="A437" t="s">
        <v>16</v>
      </c>
      <c r="B437">
        <v>327</v>
      </c>
      <c r="C437">
        <v>113</v>
      </c>
      <c r="D437">
        <v>3867</v>
      </c>
      <c r="E437">
        <v>37462</v>
      </c>
      <c r="F437" t="str">
        <f>+VLOOKUP(D437,Jugadores!A:B,2,FALSE)</f>
        <v>Kenneth J. Broyles</v>
      </c>
      <c r="G437" t="str">
        <f>+VLOOKUP(E437,Jugadores!A:B,2,FALSE)</f>
        <v>Ronnie C. Sparks</v>
      </c>
      <c r="H437">
        <f>+INDEX(Jugadores!$A$2:$H$346,MATCH(Partidos!D437,Jugadores!$A$2:$A$346,0),7)</f>
        <v>39</v>
      </c>
      <c r="I437">
        <f>+INDEX(Jugadores!$A$2:$H$346,MATCH(Partidos!E437,Jugadores!$A$2:$A$346,0),7)</f>
        <v>45</v>
      </c>
      <c r="J437" t="str">
        <f>VLOOKUP(INDEX(Jugadores!$A$2:$H$346,MATCH(Partidos!D437,Jugadores!$A$2:$A$346,0),8),Condados!A:B,2,FALSE)</f>
        <v>York</v>
      </c>
      <c r="K437" t="str">
        <f>VLOOKUP(INDEX(Jugadores!$A$2:$H$346,MATCH(Partidos!E437,Jugadores!$A$2:$A$346,0),8),Condados!A:B,2,FALSE)</f>
        <v>Fulton</v>
      </c>
      <c r="L437">
        <v>64</v>
      </c>
    </row>
    <row r="438" spans="1:12" x14ac:dyDescent="0.25">
      <c r="A438" t="s">
        <v>16</v>
      </c>
      <c r="B438">
        <v>326</v>
      </c>
      <c r="C438">
        <v>127</v>
      </c>
      <c r="D438">
        <v>1939</v>
      </c>
      <c r="E438">
        <v>37031</v>
      </c>
      <c r="F438" t="str">
        <f>+VLOOKUP(D438,Jugadores!A:B,2,FALSE)</f>
        <v>John E. McElwain</v>
      </c>
      <c r="G438" t="str">
        <f>+VLOOKUP(E438,Jugadores!A:B,2,FALSE)</f>
        <v>Henry M. McCue</v>
      </c>
      <c r="H438">
        <f>+INDEX(Jugadores!$A$2:$H$346,MATCH(Partidos!D438,Jugadores!$A$2:$A$346,0),7)</f>
        <v>51</v>
      </c>
      <c r="I438">
        <f>+INDEX(Jugadores!$A$2:$H$346,MATCH(Partidos!E438,Jugadores!$A$2:$A$346,0),7)</f>
        <v>71</v>
      </c>
      <c r="J438" t="str">
        <f>VLOOKUP(INDEX(Jugadores!$A$2:$H$346,MATCH(Partidos!D438,Jugadores!$A$2:$A$346,0),8),Condados!A:B,2,FALSE)</f>
        <v>Pike</v>
      </c>
      <c r="K438" t="str">
        <f>VLOOKUP(INDEX(Jugadores!$A$2:$H$346,MATCH(Partidos!E438,Jugadores!$A$2:$A$346,0),8),Condados!A:B,2,FALSE)</f>
        <v>Greene</v>
      </c>
      <c r="L438">
        <v>85</v>
      </c>
    </row>
    <row r="439" spans="1:12" x14ac:dyDescent="0.25">
      <c r="A439" t="s">
        <v>16</v>
      </c>
      <c r="B439">
        <v>325</v>
      </c>
      <c r="C439">
        <v>66</v>
      </c>
      <c r="D439">
        <v>46356</v>
      </c>
      <c r="E439">
        <v>44152</v>
      </c>
      <c r="F439" t="str">
        <f>+VLOOKUP(D439,Jugadores!A:B,2,FALSE)</f>
        <v>Robert A. Vath</v>
      </c>
      <c r="G439" t="str">
        <f>+VLOOKUP(E439,Jugadores!A:B,2,FALSE)</f>
        <v>William V. Phillips</v>
      </c>
      <c r="H439">
        <f>+INDEX(Jugadores!$A$2:$H$346,MATCH(Partidos!D439,Jugadores!$A$2:$A$346,0),7)</f>
        <v>41</v>
      </c>
      <c r="I439">
        <f>+INDEX(Jugadores!$A$2:$H$346,MATCH(Partidos!E439,Jugadores!$A$2:$A$346,0),7)</f>
        <v>50</v>
      </c>
      <c r="J439" t="str">
        <f>VLOOKUP(INDEX(Jugadores!$A$2:$H$346,MATCH(Partidos!D439,Jugadores!$A$2:$A$346,0),8),Condados!A:B,2,FALSE)</f>
        <v>Huntingdon</v>
      </c>
      <c r="K439" t="str">
        <f>VLOOKUP(INDEX(Jugadores!$A$2:$H$346,MATCH(Partidos!E439,Jugadores!$A$2:$A$346,0),8),Condados!A:B,2,FALSE)</f>
        <v>Chester</v>
      </c>
      <c r="L439">
        <v>107</v>
      </c>
    </row>
    <row r="440" spans="1:12" x14ac:dyDescent="0.25">
      <c r="A440" t="s">
        <v>16</v>
      </c>
      <c r="B440">
        <v>324</v>
      </c>
      <c r="C440">
        <v>83</v>
      </c>
      <c r="D440">
        <v>1866</v>
      </c>
      <c r="E440">
        <v>47815</v>
      </c>
      <c r="F440" t="str">
        <f>+VLOOKUP(D440,Jugadores!A:B,2,FALSE)</f>
        <v>Milton M. Warren</v>
      </c>
      <c r="G440" t="str">
        <f>+VLOOKUP(E440,Jugadores!A:B,2,FALSE)</f>
        <v>Walter F. Carter</v>
      </c>
      <c r="H440">
        <f>+INDEX(Jugadores!$A$2:$H$346,MATCH(Partidos!D440,Jugadores!$A$2:$A$346,0),7)</f>
        <v>13</v>
      </c>
      <c r="I440">
        <f>+INDEX(Jugadores!$A$2:$H$346,MATCH(Partidos!E440,Jugadores!$A$2:$A$346,0),7)</f>
        <v>12</v>
      </c>
      <c r="J440" t="str">
        <f>VLOOKUP(INDEX(Jugadores!$A$2:$H$346,MATCH(Partidos!D440,Jugadores!$A$2:$A$346,0),8),Condados!A:B,2,FALSE)</f>
        <v>Butler</v>
      </c>
      <c r="K440" t="str">
        <f>VLOOKUP(INDEX(Jugadores!$A$2:$H$346,MATCH(Partidos!E440,Jugadores!$A$2:$A$346,0),8),Condados!A:B,2,FALSE)</f>
        <v>Franklin</v>
      </c>
      <c r="L440">
        <v>110</v>
      </c>
    </row>
    <row r="441" spans="1:12" x14ac:dyDescent="0.25">
      <c r="A441" t="s">
        <v>16</v>
      </c>
      <c r="B441">
        <v>323</v>
      </c>
      <c r="C441">
        <v>138</v>
      </c>
      <c r="D441">
        <v>13729</v>
      </c>
      <c r="E441">
        <v>49008</v>
      </c>
      <c r="F441" t="str">
        <f>+VLOOKUP(D441,Jugadores!A:B,2,FALSE)</f>
        <v>Christian G. Chang</v>
      </c>
      <c r="G441" t="str">
        <f>+VLOOKUP(E441,Jugadores!A:B,2,FALSE)</f>
        <v>Anthony A. Rodriguez</v>
      </c>
      <c r="H441">
        <f>+INDEX(Jugadores!$A$2:$H$346,MATCH(Partidos!D441,Jugadores!$A$2:$A$346,0),7)</f>
        <v>7</v>
      </c>
      <c r="I441">
        <f>+INDEX(Jugadores!$A$2:$H$346,MATCH(Partidos!E441,Jugadores!$A$2:$A$346,0),7)</f>
        <v>6</v>
      </c>
      <c r="J441" t="str">
        <f>VLOOKUP(INDEX(Jugadores!$A$2:$H$346,MATCH(Partidos!D441,Jugadores!$A$2:$A$346,0),8),Condados!A:B,2,FALSE)</f>
        <v>Indiana</v>
      </c>
      <c r="K441" t="str">
        <f>VLOOKUP(INDEX(Jugadores!$A$2:$H$346,MATCH(Partidos!E441,Jugadores!$A$2:$A$346,0),8),Condados!A:B,2,FALSE)</f>
        <v>Forest</v>
      </c>
      <c r="L441">
        <v>55</v>
      </c>
    </row>
    <row r="442" spans="1:12" x14ac:dyDescent="0.25">
      <c r="A442" t="s">
        <v>16</v>
      </c>
      <c r="B442">
        <v>322</v>
      </c>
      <c r="C442">
        <v>147</v>
      </c>
      <c r="D442">
        <v>29457</v>
      </c>
      <c r="E442">
        <v>26820</v>
      </c>
      <c r="F442" t="str">
        <f>+VLOOKUP(D442,Jugadores!A:B,2,FALSE)</f>
        <v>Juan M. Drake</v>
      </c>
      <c r="G442" t="str">
        <f>+VLOOKUP(E442,Jugadores!A:B,2,FALSE)</f>
        <v>Brent C. Gauthier</v>
      </c>
      <c r="H442">
        <f>+INDEX(Jugadores!$A$2:$H$346,MATCH(Partidos!D442,Jugadores!$A$2:$A$346,0),7)</f>
        <v>57</v>
      </c>
      <c r="I442">
        <f>+INDEX(Jugadores!$A$2:$H$346,MATCH(Partidos!E442,Jugadores!$A$2:$A$346,0),7)</f>
        <v>2</v>
      </c>
      <c r="J442" t="str">
        <f>VLOOKUP(INDEX(Jugadores!$A$2:$H$346,MATCH(Partidos!D442,Jugadores!$A$2:$A$346,0),8),Condados!A:B,2,FALSE)</f>
        <v>Lycoming</v>
      </c>
      <c r="K442" t="str">
        <f>VLOOKUP(INDEX(Jugadores!$A$2:$H$346,MATCH(Partidos!E442,Jugadores!$A$2:$A$346,0),8),Condados!A:B,2,FALSE)</f>
        <v>Elk</v>
      </c>
      <c r="L442">
        <v>57</v>
      </c>
    </row>
    <row r="443" spans="1:12" x14ac:dyDescent="0.25">
      <c r="A443" t="s">
        <v>16</v>
      </c>
      <c r="B443">
        <v>321</v>
      </c>
      <c r="C443">
        <v>119</v>
      </c>
      <c r="D443">
        <v>46171</v>
      </c>
      <c r="E443">
        <v>15688</v>
      </c>
      <c r="F443" t="str">
        <f>+VLOOKUP(D443,Jugadores!A:B,2,FALSE)</f>
        <v>William C. Cohen</v>
      </c>
      <c r="G443" t="str">
        <f>+VLOOKUP(E443,Jugadores!A:B,2,FALSE)</f>
        <v>Dennis H. Burt</v>
      </c>
      <c r="H443">
        <f>+INDEX(Jugadores!$A$2:$H$346,MATCH(Partidos!D443,Jugadores!$A$2:$A$346,0),7)</f>
        <v>87</v>
      </c>
      <c r="I443">
        <f>+INDEX(Jugadores!$A$2:$H$346,MATCH(Partidos!E443,Jugadores!$A$2:$A$346,0),7)</f>
        <v>9</v>
      </c>
      <c r="J443" t="str">
        <f>VLOOKUP(INDEX(Jugadores!$A$2:$H$346,MATCH(Partidos!D443,Jugadores!$A$2:$A$346,0),8),Condados!A:B,2,FALSE)</f>
        <v>Jefferson</v>
      </c>
      <c r="K443" t="str">
        <f>VLOOKUP(INDEX(Jugadores!$A$2:$H$346,MATCH(Partidos!E443,Jugadores!$A$2:$A$346,0),8),Condados!A:B,2,FALSE)</f>
        <v>Lancaster</v>
      </c>
      <c r="L443">
        <v>70</v>
      </c>
    </row>
    <row r="444" spans="1:12" x14ac:dyDescent="0.25">
      <c r="A444" t="s">
        <v>16</v>
      </c>
      <c r="B444">
        <v>320</v>
      </c>
      <c r="C444">
        <v>76</v>
      </c>
      <c r="D444">
        <v>3867</v>
      </c>
      <c r="E444">
        <v>36159</v>
      </c>
      <c r="F444" t="str">
        <f>+VLOOKUP(D444,Jugadores!A:B,2,FALSE)</f>
        <v>Kenneth J. Broyles</v>
      </c>
      <c r="G444" t="str">
        <f>+VLOOKUP(E444,Jugadores!A:B,2,FALSE)</f>
        <v>Victor S. Casteel</v>
      </c>
      <c r="H444">
        <f>+INDEX(Jugadores!$A$2:$H$346,MATCH(Partidos!D444,Jugadores!$A$2:$A$346,0),7)</f>
        <v>39</v>
      </c>
      <c r="I444">
        <f>+INDEX(Jugadores!$A$2:$H$346,MATCH(Partidos!E444,Jugadores!$A$2:$A$346,0),7)</f>
        <v>21</v>
      </c>
      <c r="J444" t="str">
        <f>VLOOKUP(INDEX(Jugadores!$A$2:$H$346,MATCH(Partidos!D444,Jugadores!$A$2:$A$346,0),8),Condados!A:B,2,FALSE)</f>
        <v>York</v>
      </c>
      <c r="K444" t="str">
        <f>VLOOKUP(INDEX(Jugadores!$A$2:$H$346,MATCH(Partidos!E444,Jugadores!$A$2:$A$346,0),8),Condados!A:B,2,FALSE)</f>
        <v>Delaware</v>
      </c>
      <c r="L444">
        <v>87</v>
      </c>
    </row>
    <row r="445" spans="1:12" x14ac:dyDescent="0.25">
      <c r="A445" t="s">
        <v>16</v>
      </c>
      <c r="B445">
        <v>319</v>
      </c>
      <c r="C445">
        <v>90</v>
      </c>
      <c r="D445">
        <v>37462</v>
      </c>
      <c r="E445">
        <v>16745</v>
      </c>
      <c r="F445" t="str">
        <f>+VLOOKUP(D445,Jugadores!A:B,2,FALSE)</f>
        <v>Ronnie C. Sparks</v>
      </c>
      <c r="G445" t="str">
        <f>+VLOOKUP(E445,Jugadores!A:B,2,FALSE)</f>
        <v>John A. Palmer</v>
      </c>
      <c r="H445">
        <f>+INDEX(Jugadores!$A$2:$H$346,MATCH(Partidos!D445,Jugadores!$A$2:$A$346,0),7)</f>
        <v>45</v>
      </c>
      <c r="I445">
        <f>+INDEX(Jugadores!$A$2:$H$346,MATCH(Partidos!E445,Jugadores!$A$2:$A$346,0),7)</f>
        <v>35</v>
      </c>
      <c r="J445" t="str">
        <f>VLOOKUP(INDEX(Jugadores!$A$2:$H$346,MATCH(Partidos!D445,Jugadores!$A$2:$A$346,0),8),Condados!A:B,2,FALSE)</f>
        <v>Fulton</v>
      </c>
      <c r="K445" t="str">
        <f>VLOOKUP(INDEX(Jugadores!$A$2:$H$346,MATCH(Partidos!E445,Jugadores!$A$2:$A$346,0),8),Condados!A:B,2,FALSE)</f>
        <v>Jefferson</v>
      </c>
      <c r="L445">
        <v>40</v>
      </c>
    </row>
    <row r="446" spans="1:12" x14ac:dyDescent="0.25">
      <c r="A446" t="s">
        <v>16</v>
      </c>
      <c r="B446">
        <v>318</v>
      </c>
      <c r="C446">
        <v>60</v>
      </c>
      <c r="D446">
        <v>37031</v>
      </c>
      <c r="E446">
        <v>12744</v>
      </c>
      <c r="F446" t="str">
        <f>+VLOOKUP(D446,Jugadores!A:B,2,FALSE)</f>
        <v>Henry M. McCue</v>
      </c>
      <c r="G446" t="str">
        <f>+VLOOKUP(E446,Jugadores!A:B,2,FALSE)</f>
        <v>James A. Kirk</v>
      </c>
      <c r="H446">
        <f>+INDEX(Jugadores!$A$2:$H$346,MATCH(Partidos!D446,Jugadores!$A$2:$A$346,0),7)</f>
        <v>71</v>
      </c>
      <c r="I446">
        <f>+INDEX(Jugadores!$A$2:$H$346,MATCH(Partidos!E446,Jugadores!$A$2:$A$346,0),7)</f>
        <v>5</v>
      </c>
      <c r="J446" t="str">
        <f>VLOOKUP(INDEX(Jugadores!$A$2:$H$346,MATCH(Partidos!D446,Jugadores!$A$2:$A$346,0),8),Condados!A:B,2,FALSE)</f>
        <v>Greene</v>
      </c>
      <c r="K446" t="str">
        <f>VLOOKUP(INDEX(Jugadores!$A$2:$H$346,MATCH(Partidos!E446,Jugadores!$A$2:$A$346,0),8),Condados!A:B,2,FALSE)</f>
        <v>Lehigh</v>
      </c>
      <c r="L446">
        <v>86</v>
      </c>
    </row>
    <row r="447" spans="1:12" x14ac:dyDescent="0.25">
      <c r="A447" t="s">
        <v>16</v>
      </c>
      <c r="B447">
        <v>317</v>
      </c>
      <c r="C447">
        <v>61</v>
      </c>
      <c r="D447">
        <v>1939</v>
      </c>
      <c r="E447">
        <v>17094</v>
      </c>
      <c r="F447" t="str">
        <f>+VLOOKUP(D447,Jugadores!A:B,2,FALSE)</f>
        <v>John E. McElwain</v>
      </c>
      <c r="G447" t="str">
        <f>+VLOOKUP(E447,Jugadores!A:B,2,FALSE)</f>
        <v>Patrick M. Smith</v>
      </c>
      <c r="H447">
        <f>+INDEX(Jugadores!$A$2:$H$346,MATCH(Partidos!D447,Jugadores!$A$2:$A$346,0),7)</f>
        <v>51</v>
      </c>
      <c r="I447">
        <f>+INDEX(Jugadores!$A$2:$H$346,MATCH(Partidos!E447,Jugadores!$A$2:$A$346,0),7)</f>
        <v>244</v>
      </c>
      <c r="J447" t="str">
        <f>VLOOKUP(INDEX(Jugadores!$A$2:$H$346,MATCH(Partidos!D447,Jugadores!$A$2:$A$346,0),8),Condados!A:B,2,FALSE)</f>
        <v>Pike</v>
      </c>
      <c r="K447" t="str">
        <f>VLOOKUP(INDEX(Jugadores!$A$2:$H$346,MATCH(Partidos!E447,Jugadores!$A$2:$A$346,0),8),Condados!A:B,2,FALSE)</f>
        <v>Cameron</v>
      </c>
      <c r="L447">
        <v>87</v>
      </c>
    </row>
    <row r="448" spans="1:12" x14ac:dyDescent="0.25">
      <c r="A448" t="s">
        <v>16</v>
      </c>
      <c r="B448">
        <v>316</v>
      </c>
      <c r="C448">
        <v>106</v>
      </c>
      <c r="D448">
        <v>44152</v>
      </c>
      <c r="E448">
        <v>40477</v>
      </c>
      <c r="F448" t="str">
        <f>+VLOOKUP(D448,Jugadores!A:B,2,FALSE)</f>
        <v>William V. Phillips</v>
      </c>
      <c r="G448" t="str">
        <f>+VLOOKUP(E448,Jugadores!A:B,2,FALSE)</f>
        <v>Carlos H. Jimenez</v>
      </c>
      <c r="H448">
        <f>+INDEX(Jugadores!$A$2:$H$346,MATCH(Partidos!D448,Jugadores!$A$2:$A$346,0),7)</f>
        <v>50</v>
      </c>
      <c r="I448">
        <f>+INDEX(Jugadores!$A$2:$H$346,MATCH(Partidos!E448,Jugadores!$A$2:$A$346,0),7)</f>
        <v>85</v>
      </c>
      <c r="J448" t="str">
        <f>VLOOKUP(INDEX(Jugadores!$A$2:$H$346,MATCH(Partidos!D448,Jugadores!$A$2:$A$346,0),8),Condados!A:B,2,FALSE)</f>
        <v>Chester</v>
      </c>
      <c r="K448" t="str">
        <f>VLOOKUP(INDEX(Jugadores!$A$2:$H$346,MATCH(Partidos!E448,Jugadores!$A$2:$A$346,0),8),Condados!A:B,2,FALSE)</f>
        <v>Erie</v>
      </c>
      <c r="L448">
        <v>153</v>
      </c>
    </row>
    <row r="449" spans="1:12" x14ac:dyDescent="0.25">
      <c r="A449" t="s">
        <v>16</v>
      </c>
      <c r="B449">
        <v>315</v>
      </c>
      <c r="C449">
        <v>61</v>
      </c>
      <c r="D449">
        <v>46356</v>
      </c>
      <c r="E449">
        <v>45997</v>
      </c>
      <c r="F449" t="str">
        <f>+VLOOKUP(D449,Jugadores!A:B,2,FALSE)</f>
        <v>Robert A. Vath</v>
      </c>
      <c r="G449" t="str">
        <f>+VLOOKUP(E449,Jugadores!A:B,2,FALSE)</f>
        <v>Willie C. Thompson</v>
      </c>
      <c r="H449">
        <f>+INDEX(Jugadores!$A$2:$H$346,MATCH(Partidos!D449,Jugadores!$A$2:$A$346,0),7)</f>
        <v>41</v>
      </c>
      <c r="I449">
        <f>+INDEX(Jugadores!$A$2:$H$346,MATCH(Partidos!E449,Jugadores!$A$2:$A$346,0),7)</f>
        <v>17</v>
      </c>
      <c r="J449" t="str">
        <f>VLOOKUP(INDEX(Jugadores!$A$2:$H$346,MATCH(Partidos!D449,Jugadores!$A$2:$A$346,0),8),Condados!A:B,2,FALSE)</f>
        <v>Huntingdon</v>
      </c>
      <c r="K449" t="str">
        <f>VLOOKUP(INDEX(Jugadores!$A$2:$H$346,MATCH(Partidos!E449,Jugadores!$A$2:$A$346,0),8),Condados!A:B,2,FALSE)</f>
        <v>Carbon</v>
      </c>
      <c r="L449">
        <v>50</v>
      </c>
    </row>
    <row r="450" spans="1:12" x14ac:dyDescent="0.25">
      <c r="A450" t="s">
        <v>16</v>
      </c>
      <c r="B450">
        <v>314</v>
      </c>
      <c r="C450">
        <v>71</v>
      </c>
      <c r="D450">
        <v>1866</v>
      </c>
      <c r="E450">
        <v>19733</v>
      </c>
      <c r="F450" t="str">
        <f>+VLOOKUP(D450,Jugadores!A:B,2,FALSE)</f>
        <v>Milton M. Warren</v>
      </c>
      <c r="G450" t="str">
        <f>+VLOOKUP(E450,Jugadores!A:B,2,FALSE)</f>
        <v>Richard P. Salvatore</v>
      </c>
      <c r="H450">
        <f>+INDEX(Jugadores!$A$2:$H$346,MATCH(Partidos!D450,Jugadores!$A$2:$A$346,0),7)</f>
        <v>13</v>
      </c>
      <c r="I450">
        <f>+INDEX(Jugadores!$A$2:$H$346,MATCH(Partidos!E450,Jugadores!$A$2:$A$346,0),7)</f>
        <v>185</v>
      </c>
      <c r="J450" t="str">
        <f>VLOOKUP(INDEX(Jugadores!$A$2:$H$346,MATCH(Partidos!D450,Jugadores!$A$2:$A$346,0),8),Condados!A:B,2,FALSE)</f>
        <v>Butler</v>
      </c>
      <c r="K450" t="str">
        <f>VLOOKUP(INDEX(Jugadores!$A$2:$H$346,MATCH(Partidos!E450,Jugadores!$A$2:$A$346,0),8),Condados!A:B,2,FALSE)</f>
        <v>Carbon</v>
      </c>
      <c r="L450">
        <v>62</v>
      </c>
    </row>
    <row r="451" spans="1:12" x14ac:dyDescent="0.25">
      <c r="A451" t="s">
        <v>16</v>
      </c>
      <c r="B451">
        <v>313</v>
      </c>
      <c r="C451">
        <v>160</v>
      </c>
      <c r="D451">
        <v>47815</v>
      </c>
      <c r="E451">
        <v>20616</v>
      </c>
      <c r="F451" t="str">
        <f>+VLOOKUP(D451,Jugadores!A:B,2,FALSE)</f>
        <v>Walter F. Carter</v>
      </c>
      <c r="G451" t="str">
        <f>+VLOOKUP(E451,Jugadores!A:B,2,FALSE)</f>
        <v>Paul L. Leyva</v>
      </c>
      <c r="H451">
        <f>+INDEX(Jugadores!$A$2:$H$346,MATCH(Partidos!D451,Jugadores!$A$2:$A$346,0),7)</f>
        <v>12</v>
      </c>
      <c r="I451">
        <f>+INDEX(Jugadores!$A$2:$H$346,MATCH(Partidos!E451,Jugadores!$A$2:$A$346,0),7)</f>
        <v>54</v>
      </c>
      <c r="J451" t="str">
        <f>VLOOKUP(INDEX(Jugadores!$A$2:$H$346,MATCH(Partidos!D451,Jugadores!$A$2:$A$346,0),8),Condados!A:B,2,FALSE)</f>
        <v>Franklin</v>
      </c>
      <c r="K451" t="str">
        <f>VLOOKUP(INDEX(Jugadores!$A$2:$H$346,MATCH(Partidos!E451,Jugadores!$A$2:$A$346,0),8),Condados!A:B,2,FALSE)</f>
        <v>Clearfield</v>
      </c>
      <c r="L451">
        <v>90</v>
      </c>
    </row>
    <row r="452" spans="1:12" x14ac:dyDescent="0.25">
      <c r="A452" t="s">
        <v>16</v>
      </c>
      <c r="B452">
        <v>312</v>
      </c>
      <c r="C452">
        <v>81</v>
      </c>
      <c r="D452">
        <v>13729</v>
      </c>
      <c r="E452">
        <v>38585</v>
      </c>
      <c r="F452" t="str">
        <f>+VLOOKUP(D452,Jugadores!A:B,2,FALSE)</f>
        <v>Christian G. Chang</v>
      </c>
      <c r="G452" t="str">
        <f>+VLOOKUP(E452,Jugadores!A:B,2,FALSE)</f>
        <v>Jonathan C. Brookins</v>
      </c>
      <c r="H452">
        <f>+INDEX(Jugadores!$A$2:$H$346,MATCH(Partidos!D452,Jugadores!$A$2:$A$346,0),7)</f>
        <v>7</v>
      </c>
      <c r="I452">
        <f>+INDEX(Jugadores!$A$2:$H$346,MATCH(Partidos!E452,Jugadores!$A$2:$A$346,0),7)</f>
        <v>89</v>
      </c>
      <c r="J452" t="str">
        <f>VLOOKUP(INDEX(Jugadores!$A$2:$H$346,MATCH(Partidos!D452,Jugadores!$A$2:$A$346,0),8),Condados!A:B,2,FALSE)</f>
        <v>Indiana</v>
      </c>
      <c r="K452" t="str">
        <f>VLOOKUP(INDEX(Jugadores!$A$2:$H$346,MATCH(Partidos!E452,Jugadores!$A$2:$A$346,0),8),Condados!A:B,2,FALSE)</f>
        <v>Northumberland</v>
      </c>
      <c r="L452">
        <v>94</v>
      </c>
    </row>
    <row r="453" spans="1:12" x14ac:dyDescent="0.25">
      <c r="A453" t="s">
        <v>16</v>
      </c>
      <c r="B453">
        <v>311</v>
      </c>
      <c r="C453">
        <v>80</v>
      </c>
      <c r="D453">
        <v>49008</v>
      </c>
      <c r="E453">
        <v>20217</v>
      </c>
      <c r="F453" t="str">
        <f>+VLOOKUP(D453,Jugadores!A:B,2,FALSE)</f>
        <v>Anthony A. Rodriguez</v>
      </c>
      <c r="G453" t="str">
        <f>+VLOOKUP(E453,Jugadores!A:B,2,FALSE)</f>
        <v>Dennis A. Maness</v>
      </c>
      <c r="H453">
        <f>+INDEX(Jugadores!$A$2:$H$346,MATCH(Partidos!D453,Jugadores!$A$2:$A$346,0),7)</f>
        <v>6</v>
      </c>
      <c r="I453">
        <f>+INDEX(Jugadores!$A$2:$H$346,MATCH(Partidos!E453,Jugadores!$A$2:$A$346,0),7)</f>
        <v>23</v>
      </c>
      <c r="J453" t="str">
        <f>VLOOKUP(INDEX(Jugadores!$A$2:$H$346,MATCH(Partidos!D453,Jugadores!$A$2:$A$346,0),8),Condados!A:B,2,FALSE)</f>
        <v>Forest</v>
      </c>
      <c r="K453" t="str">
        <f>VLOOKUP(INDEX(Jugadores!$A$2:$H$346,MATCH(Partidos!E453,Jugadores!$A$2:$A$346,0),8),Condados!A:B,2,FALSE)</f>
        <v>Westmoreland</v>
      </c>
      <c r="L453">
        <v>104</v>
      </c>
    </row>
    <row r="454" spans="1:12" x14ac:dyDescent="0.25">
      <c r="A454" t="s">
        <v>16</v>
      </c>
      <c r="B454">
        <v>310</v>
      </c>
      <c r="C454">
        <v>142</v>
      </c>
      <c r="D454">
        <v>26820</v>
      </c>
      <c r="E454">
        <v>38126</v>
      </c>
      <c r="F454" t="str">
        <f>+VLOOKUP(D454,Jugadores!A:B,2,FALSE)</f>
        <v>Brent C. Gauthier</v>
      </c>
      <c r="G454" t="str">
        <f>+VLOOKUP(E454,Jugadores!A:B,2,FALSE)</f>
        <v>David P. Thomas</v>
      </c>
      <c r="H454">
        <f>+INDEX(Jugadores!$A$2:$H$346,MATCH(Partidos!D454,Jugadores!$A$2:$A$346,0),7)</f>
        <v>2</v>
      </c>
      <c r="I454">
        <f>+INDEX(Jugadores!$A$2:$H$346,MATCH(Partidos!E454,Jugadores!$A$2:$A$346,0),7)</f>
        <v>47</v>
      </c>
      <c r="J454" t="str">
        <f>VLOOKUP(INDEX(Jugadores!$A$2:$H$346,MATCH(Partidos!D454,Jugadores!$A$2:$A$346,0),8),Condados!A:B,2,FALSE)</f>
        <v>Elk</v>
      </c>
      <c r="K454" t="str">
        <f>VLOOKUP(INDEX(Jugadores!$A$2:$H$346,MATCH(Partidos!E454,Jugadores!$A$2:$A$346,0),8),Condados!A:B,2,FALSE)</f>
        <v>Monroe</v>
      </c>
      <c r="L454">
        <v>53</v>
      </c>
    </row>
    <row r="455" spans="1:12" x14ac:dyDescent="0.25">
      <c r="A455" t="s">
        <v>16</v>
      </c>
      <c r="B455">
        <v>309</v>
      </c>
      <c r="C455">
        <v>163</v>
      </c>
      <c r="D455">
        <v>29457</v>
      </c>
      <c r="E455">
        <v>13807</v>
      </c>
      <c r="F455" t="str">
        <f>+VLOOKUP(D455,Jugadores!A:B,2,FALSE)</f>
        <v>Juan M. Drake</v>
      </c>
      <c r="G455" t="str">
        <f>+VLOOKUP(E455,Jugadores!A:B,2,FALSE)</f>
        <v>John E. McCoy</v>
      </c>
      <c r="H455">
        <f>+INDEX(Jugadores!$A$2:$H$346,MATCH(Partidos!D455,Jugadores!$A$2:$A$346,0),7)</f>
        <v>57</v>
      </c>
      <c r="I455">
        <f>+INDEX(Jugadores!$A$2:$H$346,MATCH(Partidos!E455,Jugadores!$A$2:$A$346,0),7)</f>
        <v>105</v>
      </c>
      <c r="J455" t="str">
        <f>VLOOKUP(INDEX(Jugadores!$A$2:$H$346,MATCH(Partidos!D455,Jugadores!$A$2:$A$346,0),8),Condados!A:B,2,FALSE)</f>
        <v>Lycoming</v>
      </c>
      <c r="K455" t="str">
        <f>VLOOKUP(INDEX(Jugadores!$A$2:$H$346,MATCH(Partidos!E455,Jugadores!$A$2:$A$346,0),8),Condados!A:B,2,FALSE)</f>
        <v>McKean</v>
      </c>
      <c r="L455">
        <v>72</v>
      </c>
    </row>
    <row r="456" spans="1:12" x14ac:dyDescent="0.25">
      <c r="A456" t="s">
        <v>16</v>
      </c>
      <c r="B456">
        <v>308</v>
      </c>
      <c r="C456">
        <v>8</v>
      </c>
      <c r="D456">
        <v>46171</v>
      </c>
      <c r="E456">
        <v>3500</v>
      </c>
      <c r="F456" t="str">
        <f>+VLOOKUP(D456,Jugadores!A:B,2,FALSE)</f>
        <v>William C. Cohen</v>
      </c>
      <c r="G456" t="str">
        <f>+VLOOKUP(E456,Jugadores!A:B,2,FALSE)</f>
        <v>David M. Prewitt</v>
      </c>
      <c r="H456">
        <f>+INDEX(Jugadores!$A$2:$H$346,MATCH(Partidos!D456,Jugadores!$A$2:$A$346,0),7)</f>
        <v>87</v>
      </c>
      <c r="I456">
        <f>+INDEX(Jugadores!$A$2:$H$346,MATCH(Partidos!E456,Jugadores!$A$2:$A$346,0),7)</f>
        <v>159</v>
      </c>
      <c r="J456" t="str">
        <f>VLOOKUP(INDEX(Jugadores!$A$2:$H$346,MATCH(Partidos!D456,Jugadores!$A$2:$A$346,0),8),Condados!A:B,2,FALSE)</f>
        <v>Jefferson</v>
      </c>
      <c r="K456" t="str">
        <f>VLOOKUP(INDEX(Jugadores!$A$2:$H$346,MATCH(Partidos!E456,Jugadores!$A$2:$A$346,0),8),Condados!A:B,2,FALSE)</f>
        <v>Beaver</v>
      </c>
      <c r="L456">
        <v>79</v>
      </c>
    </row>
    <row r="457" spans="1:12" x14ac:dyDescent="0.25">
      <c r="A457" t="s">
        <v>16</v>
      </c>
      <c r="B457">
        <v>307</v>
      </c>
      <c r="C457">
        <v>147</v>
      </c>
      <c r="D457">
        <v>15688</v>
      </c>
      <c r="E457">
        <v>44976</v>
      </c>
      <c r="F457" t="str">
        <f>+VLOOKUP(D457,Jugadores!A:B,2,FALSE)</f>
        <v>Dennis H. Burt</v>
      </c>
      <c r="G457" t="str">
        <f>+VLOOKUP(E457,Jugadores!A:B,2,FALSE)</f>
        <v>Christopher O. Wright</v>
      </c>
      <c r="H457">
        <f>+INDEX(Jugadores!$A$2:$H$346,MATCH(Partidos!D457,Jugadores!$A$2:$A$346,0),7)</f>
        <v>9</v>
      </c>
      <c r="I457">
        <f>+INDEX(Jugadores!$A$2:$H$346,MATCH(Partidos!E457,Jugadores!$A$2:$A$346,0),7)</f>
        <v>179</v>
      </c>
      <c r="J457" t="str">
        <f>VLOOKUP(INDEX(Jugadores!$A$2:$H$346,MATCH(Partidos!D457,Jugadores!$A$2:$A$346,0),8),Condados!A:B,2,FALSE)</f>
        <v>Lancaster</v>
      </c>
      <c r="K457" t="str">
        <f>VLOOKUP(INDEX(Jugadores!$A$2:$H$346,MATCH(Partidos!E457,Jugadores!$A$2:$A$346,0),8),Condados!A:B,2,FALSE)</f>
        <v>Fulton</v>
      </c>
      <c r="L457">
        <v>86</v>
      </c>
    </row>
    <row r="458" spans="1:12" x14ac:dyDescent="0.25">
      <c r="A458" t="s">
        <v>16</v>
      </c>
      <c r="B458">
        <v>306</v>
      </c>
      <c r="C458">
        <v>86</v>
      </c>
      <c r="D458">
        <v>36159</v>
      </c>
      <c r="E458">
        <v>962</v>
      </c>
      <c r="F458" t="str">
        <f>+VLOOKUP(D458,Jugadores!A:B,2,FALSE)</f>
        <v>Victor S. Casteel</v>
      </c>
      <c r="G458" t="str">
        <f>+VLOOKUP(E458,Jugadores!A:B,2,FALSE)</f>
        <v>Andrew M. Shanklin</v>
      </c>
      <c r="H458">
        <f>+INDEX(Jugadores!$A$2:$H$346,MATCH(Partidos!D458,Jugadores!$A$2:$A$346,0),7)</f>
        <v>21</v>
      </c>
      <c r="I458">
        <f>+INDEX(Jugadores!$A$2:$H$346,MATCH(Partidos!E458,Jugadores!$A$2:$A$346,0),7)</f>
        <v>37</v>
      </c>
      <c r="J458" t="str">
        <f>VLOOKUP(INDEX(Jugadores!$A$2:$H$346,MATCH(Partidos!D458,Jugadores!$A$2:$A$346,0),8),Condados!A:B,2,FALSE)</f>
        <v>Delaware</v>
      </c>
      <c r="K458" t="str">
        <f>VLOOKUP(INDEX(Jugadores!$A$2:$H$346,MATCH(Partidos!E458,Jugadores!$A$2:$A$346,0),8),Condados!A:B,2,FALSE)</f>
        <v>Snyder</v>
      </c>
      <c r="L458">
        <v>76</v>
      </c>
    </row>
    <row r="459" spans="1:12" x14ac:dyDescent="0.25">
      <c r="A459" t="s">
        <v>16</v>
      </c>
      <c r="B459">
        <v>305</v>
      </c>
      <c r="C459">
        <v>118</v>
      </c>
      <c r="D459">
        <v>3867</v>
      </c>
      <c r="E459">
        <v>15164</v>
      </c>
      <c r="F459" t="str">
        <f>+VLOOKUP(D459,Jugadores!A:B,2,FALSE)</f>
        <v>Kenneth J. Broyles</v>
      </c>
      <c r="G459" t="str">
        <f>+VLOOKUP(E459,Jugadores!A:B,2,FALSE)</f>
        <v>Stephen D. Stoll</v>
      </c>
      <c r="H459">
        <f>+INDEX(Jugadores!$A$2:$H$346,MATCH(Partidos!D459,Jugadores!$A$2:$A$346,0),7)</f>
        <v>39</v>
      </c>
      <c r="I459">
        <f>+INDEX(Jugadores!$A$2:$H$346,MATCH(Partidos!E459,Jugadores!$A$2:$A$346,0),7)</f>
        <v>36</v>
      </c>
      <c r="J459" t="str">
        <f>VLOOKUP(INDEX(Jugadores!$A$2:$H$346,MATCH(Partidos!D459,Jugadores!$A$2:$A$346,0),8),Condados!A:B,2,FALSE)</f>
        <v>York</v>
      </c>
      <c r="K459" t="str">
        <f>VLOOKUP(INDEX(Jugadores!$A$2:$H$346,MATCH(Partidos!E459,Jugadores!$A$2:$A$346,0),8),Condados!A:B,2,FALSE)</f>
        <v>Cumberland</v>
      </c>
      <c r="L459">
        <v>82</v>
      </c>
    </row>
    <row r="460" spans="1:12" x14ac:dyDescent="0.25">
      <c r="A460" t="s">
        <v>16</v>
      </c>
      <c r="B460">
        <v>304</v>
      </c>
      <c r="C460">
        <v>63</v>
      </c>
      <c r="D460">
        <v>37462</v>
      </c>
      <c r="E460">
        <v>28128</v>
      </c>
      <c r="F460" t="str">
        <f>+VLOOKUP(D460,Jugadores!A:B,2,FALSE)</f>
        <v>Ronnie C. Sparks</v>
      </c>
      <c r="G460" t="str">
        <f>+VLOOKUP(E460,Jugadores!A:B,2,FALSE)</f>
        <v>James M. Manuel</v>
      </c>
      <c r="H460">
        <f>+INDEX(Jugadores!$A$2:$H$346,MATCH(Partidos!D460,Jugadores!$A$2:$A$346,0),7)</f>
        <v>45</v>
      </c>
      <c r="I460">
        <f>+INDEX(Jugadores!$A$2:$H$346,MATCH(Partidos!E460,Jugadores!$A$2:$A$346,0),7)</f>
        <v>10</v>
      </c>
      <c r="J460" t="str">
        <f>VLOOKUP(INDEX(Jugadores!$A$2:$H$346,MATCH(Partidos!D460,Jugadores!$A$2:$A$346,0),8),Condados!A:B,2,FALSE)</f>
        <v>Fulton</v>
      </c>
      <c r="K460" t="str">
        <f>VLOOKUP(INDEX(Jugadores!$A$2:$H$346,MATCH(Partidos!E460,Jugadores!$A$2:$A$346,0),8),Condados!A:B,2,FALSE)</f>
        <v>Washington</v>
      </c>
      <c r="L460">
        <v>90</v>
      </c>
    </row>
    <row r="461" spans="1:12" x14ac:dyDescent="0.25">
      <c r="A461" t="s">
        <v>16</v>
      </c>
      <c r="B461">
        <v>303</v>
      </c>
      <c r="C461">
        <v>131</v>
      </c>
      <c r="D461">
        <v>16745</v>
      </c>
      <c r="E461">
        <v>21858</v>
      </c>
      <c r="F461" t="str">
        <f>+VLOOKUP(D461,Jugadores!A:B,2,FALSE)</f>
        <v>John A. Palmer</v>
      </c>
      <c r="G461" t="str">
        <f>+VLOOKUP(E461,Jugadores!A:B,2,FALSE)</f>
        <v>Eddie A. Caison</v>
      </c>
      <c r="H461">
        <f>+INDEX(Jugadores!$A$2:$H$346,MATCH(Partidos!D461,Jugadores!$A$2:$A$346,0),7)</f>
        <v>35</v>
      </c>
      <c r="I461">
        <f>+INDEX(Jugadores!$A$2:$H$346,MATCH(Partidos!E461,Jugadores!$A$2:$A$346,0),7)</f>
        <v>31</v>
      </c>
      <c r="J461" t="str">
        <f>VLOOKUP(INDEX(Jugadores!$A$2:$H$346,MATCH(Partidos!D461,Jugadores!$A$2:$A$346,0),8),Condados!A:B,2,FALSE)</f>
        <v>Jefferson</v>
      </c>
      <c r="K461" t="str">
        <f>VLOOKUP(INDEX(Jugadores!$A$2:$H$346,MATCH(Partidos!E461,Jugadores!$A$2:$A$346,0),8),Condados!A:B,2,FALSE)</f>
        <v>Centre</v>
      </c>
      <c r="L461">
        <v>171</v>
      </c>
    </row>
    <row r="462" spans="1:12" x14ac:dyDescent="0.25">
      <c r="A462" t="s">
        <v>17</v>
      </c>
      <c r="B462">
        <v>333</v>
      </c>
      <c r="C462">
        <v>122</v>
      </c>
      <c r="D462">
        <v>24013</v>
      </c>
      <c r="E462">
        <v>7630</v>
      </c>
      <c r="F462" t="str">
        <f>+VLOOKUP(D462,Jugadores!A:B,2,FALSE)</f>
        <v>Jason M. Greer</v>
      </c>
      <c r="G462" t="str">
        <f>+VLOOKUP(E462,Jugadores!A:B,2,FALSE)</f>
        <v>Charlie M. Downey</v>
      </c>
      <c r="H462">
        <f>+INDEX(Jugadores!$A$2:$H$346,MATCH(Partidos!D462,Jugadores!$A$2:$A$346,0),7)</f>
        <v>122</v>
      </c>
      <c r="I462">
        <f>+INDEX(Jugadores!$A$2:$H$346,MATCH(Partidos!E462,Jugadores!$A$2:$A$346,0),7)</f>
        <v>15</v>
      </c>
      <c r="J462" t="str">
        <f>VLOOKUP(INDEX(Jugadores!$A$2:$H$346,MATCH(Partidos!D462,Jugadores!$A$2:$A$346,0),8),Condados!A:B,2,FALSE)</f>
        <v>Northampton</v>
      </c>
      <c r="K462" t="str">
        <f>VLOOKUP(INDEX(Jugadores!$A$2:$H$346,MATCH(Partidos!E462,Jugadores!$A$2:$A$346,0),8),Condados!A:B,2,FALSE)</f>
        <v>Berks</v>
      </c>
      <c r="L462">
        <v>56</v>
      </c>
    </row>
    <row r="463" spans="1:12" x14ac:dyDescent="0.25">
      <c r="A463" t="s">
        <v>17</v>
      </c>
      <c r="B463">
        <v>332</v>
      </c>
      <c r="C463">
        <v>94</v>
      </c>
      <c r="D463">
        <v>7630</v>
      </c>
      <c r="E463">
        <v>15447</v>
      </c>
      <c r="F463" t="str">
        <f>+VLOOKUP(D463,Jugadores!A:B,2,FALSE)</f>
        <v>Charlie M. Downey</v>
      </c>
      <c r="G463" t="str">
        <f>+VLOOKUP(E463,Jugadores!A:B,2,FALSE)</f>
        <v>Avery M. Morgan</v>
      </c>
      <c r="H463">
        <f>+INDEX(Jugadores!$A$2:$H$346,MATCH(Partidos!D463,Jugadores!$A$2:$A$346,0),7)</f>
        <v>15</v>
      </c>
      <c r="I463">
        <f>+INDEX(Jugadores!$A$2:$H$346,MATCH(Partidos!E463,Jugadores!$A$2:$A$346,0),7)</f>
        <v>62</v>
      </c>
      <c r="J463" t="str">
        <f>VLOOKUP(INDEX(Jugadores!$A$2:$H$346,MATCH(Partidos!D463,Jugadores!$A$2:$A$346,0),8),Condados!A:B,2,FALSE)</f>
        <v>Berks</v>
      </c>
      <c r="K463" t="str">
        <f>VLOOKUP(INDEX(Jugadores!$A$2:$H$346,MATCH(Partidos!E463,Jugadores!$A$2:$A$346,0),8),Condados!A:B,2,FALSE)</f>
        <v>Susquehanna</v>
      </c>
      <c r="L463">
        <v>65</v>
      </c>
    </row>
    <row r="464" spans="1:12" x14ac:dyDescent="0.25">
      <c r="A464" t="s">
        <v>17</v>
      </c>
      <c r="B464">
        <v>331</v>
      </c>
      <c r="C464">
        <v>120</v>
      </c>
      <c r="D464">
        <v>24013</v>
      </c>
      <c r="E464">
        <v>48987</v>
      </c>
      <c r="F464" t="str">
        <f>+VLOOKUP(D464,Jugadores!A:B,2,FALSE)</f>
        <v>Jason M. Greer</v>
      </c>
      <c r="G464" t="str">
        <f>+VLOOKUP(E464,Jugadores!A:B,2,FALSE)</f>
        <v>Patrick P. Taylor</v>
      </c>
      <c r="H464">
        <f>+INDEX(Jugadores!$A$2:$H$346,MATCH(Partidos!D464,Jugadores!$A$2:$A$346,0),7)</f>
        <v>122</v>
      </c>
      <c r="I464">
        <f>+INDEX(Jugadores!$A$2:$H$346,MATCH(Partidos!E464,Jugadores!$A$2:$A$346,0),7)</f>
        <v>91</v>
      </c>
      <c r="J464" t="str">
        <f>VLOOKUP(INDEX(Jugadores!$A$2:$H$346,MATCH(Partidos!D464,Jugadores!$A$2:$A$346,0),8),Condados!A:B,2,FALSE)</f>
        <v>Northampton</v>
      </c>
      <c r="K464" t="str">
        <f>VLOOKUP(INDEX(Jugadores!$A$2:$H$346,MATCH(Partidos!E464,Jugadores!$A$2:$A$346,0),8),Condados!A:B,2,FALSE)</f>
        <v>Columbia</v>
      </c>
      <c r="L464">
        <v>78</v>
      </c>
    </row>
    <row r="465" spans="1:12" x14ac:dyDescent="0.25">
      <c r="A465" t="s">
        <v>17</v>
      </c>
      <c r="B465">
        <v>330</v>
      </c>
      <c r="C465">
        <v>74</v>
      </c>
      <c r="D465">
        <v>15447</v>
      </c>
      <c r="E465">
        <v>29285</v>
      </c>
      <c r="F465" t="str">
        <f>+VLOOKUP(D465,Jugadores!A:B,2,FALSE)</f>
        <v>Avery M. Morgan</v>
      </c>
      <c r="G465" t="str">
        <f>+VLOOKUP(E465,Jugadores!A:B,2,FALSE)</f>
        <v>Sean B. Vanatta</v>
      </c>
      <c r="H465">
        <f>+INDEX(Jugadores!$A$2:$H$346,MATCH(Partidos!D465,Jugadores!$A$2:$A$346,0),7)</f>
        <v>62</v>
      </c>
      <c r="I465">
        <f>+INDEX(Jugadores!$A$2:$H$346,MATCH(Partidos!E465,Jugadores!$A$2:$A$346,0),7)</f>
        <v>127</v>
      </c>
      <c r="J465" t="str">
        <f>VLOOKUP(INDEX(Jugadores!$A$2:$H$346,MATCH(Partidos!D465,Jugadores!$A$2:$A$346,0),8),Condados!A:B,2,FALSE)</f>
        <v>Susquehanna</v>
      </c>
      <c r="K465" t="str">
        <f>VLOOKUP(INDEX(Jugadores!$A$2:$H$346,MATCH(Partidos!E465,Jugadores!$A$2:$A$346,0),8),Condados!A:B,2,FALSE)</f>
        <v>Monroe</v>
      </c>
      <c r="L465">
        <v>108</v>
      </c>
    </row>
    <row r="466" spans="1:12" x14ac:dyDescent="0.25">
      <c r="A466" t="s">
        <v>17</v>
      </c>
      <c r="B466">
        <v>329</v>
      </c>
      <c r="C466">
        <v>131</v>
      </c>
      <c r="D466">
        <v>7630</v>
      </c>
      <c r="E466">
        <v>36553</v>
      </c>
      <c r="F466" t="str">
        <f>+VLOOKUP(D466,Jugadores!A:B,2,FALSE)</f>
        <v>Charlie M. Downey</v>
      </c>
      <c r="G466" t="str">
        <f>+VLOOKUP(E466,Jugadores!A:B,2,FALSE)</f>
        <v>Michael D. Roberts</v>
      </c>
      <c r="H466">
        <f>+INDEX(Jugadores!$A$2:$H$346,MATCH(Partidos!D466,Jugadores!$A$2:$A$346,0),7)</f>
        <v>15</v>
      </c>
      <c r="I466">
        <f>+INDEX(Jugadores!$A$2:$H$346,MATCH(Partidos!E466,Jugadores!$A$2:$A$346,0),7)</f>
        <v>128</v>
      </c>
      <c r="J466" t="str">
        <f>VLOOKUP(INDEX(Jugadores!$A$2:$H$346,MATCH(Partidos!D466,Jugadores!$A$2:$A$346,0),8),Condados!A:B,2,FALSE)</f>
        <v>Berks</v>
      </c>
      <c r="K466" t="str">
        <f>VLOOKUP(INDEX(Jugadores!$A$2:$H$346,MATCH(Partidos!E466,Jugadores!$A$2:$A$346,0),8),Condados!A:B,2,FALSE)</f>
        <v>Lackawanna</v>
      </c>
      <c r="L466">
        <v>51</v>
      </c>
    </row>
    <row r="467" spans="1:12" x14ac:dyDescent="0.25">
      <c r="A467" t="s">
        <v>17</v>
      </c>
      <c r="B467">
        <v>328</v>
      </c>
      <c r="C467">
        <v>69</v>
      </c>
      <c r="D467">
        <v>24013</v>
      </c>
      <c r="E467">
        <v>31338</v>
      </c>
      <c r="F467" t="str">
        <f>+VLOOKUP(D467,Jugadores!A:B,2,FALSE)</f>
        <v>Jason M. Greer</v>
      </c>
      <c r="G467" t="str">
        <f>+VLOOKUP(E467,Jugadores!A:B,2,FALSE)</f>
        <v>Bernard M. Whitacre</v>
      </c>
      <c r="H467">
        <f>+INDEX(Jugadores!$A$2:$H$346,MATCH(Partidos!D467,Jugadores!$A$2:$A$346,0),7)</f>
        <v>122</v>
      </c>
      <c r="I467">
        <f>+INDEX(Jugadores!$A$2:$H$346,MATCH(Partidos!E467,Jugadores!$A$2:$A$346,0),7)</f>
        <v>109</v>
      </c>
      <c r="J467" t="str">
        <f>VLOOKUP(INDEX(Jugadores!$A$2:$H$346,MATCH(Partidos!D467,Jugadores!$A$2:$A$346,0),8),Condados!A:B,2,FALSE)</f>
        <v>Northampton</v>
      </c>
      <c r="K467" t="str">
        <f>VLOOKUP(INDEX(Jugadores!$A$2:$H$346,MATCH(Partidos!E467,Jugadores!$A$2:$A$346,0),8),Condados!A:B,2,FALSE)</f>
        <v>Sullivan</v>
      </c>
      <c r="L467">
        <v>62</v>
      </c>
    </row>
    <row r="468" spans="1:12" x14ac:dyDescent="0.25">
      <c r="A468" t="s">
        <v>17</v>
      </c>
      <c r="B468">
        <v>327</v>
      </c>
      <c r="C468">
        <v>107</v>
      </c>
      <c r="D468">
        <v>48987</v>
      </c>
      <c r="E468">
        <v>29207</v>
      </c>
      <c r="F468" t="str">
        <f>+VLOOKUP(D468,Jugadores!A:B,2,FALSE)</f>
        <v>Patrick P. Taylor</v>
      </c>
      <c r="G468" t="str">
        <f>+VLOOKUP(E468,Jugadores!A:B,2,FALSE)</f>
        <v>Lindsey R. Sherry</v>
      </c>
      <c r="H468">
        <f>+INDEX(Jugadores!$A$2:$H$346,MATCH(Partidos!D468,Jugadores!$A$2:$A$346,0),7)</f>
        <v>91</v>
      </c>
      <c r="I468">
        <f>+INDEX(Jugadores!$A$2:$H$346,MATCH(Partidos!E468,Jugadores!$A$2:$A$346,0),7)</f>
        <v>123</v>
      </c>
      <c r="J468" t="str">
        <f>VLOOKUP(INDEX(Jugadores!$A$2:$H$346,MATCH(Partidos!D468,Jugadores!$A$2:$A$346,0),8),Condados!A:B,2,FALSE)</f>
        <v>Columbia</v>
      </c>
      <c r="K468" t="str">
        <f>VLOOKUP(INDEX(Jugadores!$A$2:$H$346,MATCH(Partidos!E468,Jugadores!$A$2:$A$346,0),8),Condados!A:B,2,FALSE)</f>
        <v>Luzerne</v>
      </c>
      <c r="L468">
        <v>64</v>
      </c>
    </row>
    <row r="469" spans="1:12" x14ac:dyDescent="0.25">
      <c r="A469" t="s">
        <v>17</v>
      </c>
      <c r="B469">
        <v>326</v>
      </c>
      <c r="C469">
        <v>105</v>
      </c>
      <c r="D469">
        <v>29285</v>
      </c>
      <c r="E469">
        <v>10145</v>
      </c>
      <c r="F469" t="str">
        <f>+VLOOKUP(D469,Jugadores!A:B,2,FALSE)</f>
        <v>Sean B. Vanatta</v>
      </c>
      <c r="G469" t="str">
        <f>+VLOOKUP(E469,Jugadores!A:B,2,FALSE)</f>
        <v>Reinaldo L. Stines</v>
      </c>
      <c r="H469">
        <f>+INDEX(Jugadores!$A$2:$H$346,MATCH(Partidos!D469,Jugadores!$A$2:$A$346,0),7)</f>
        <v>127</v>
      </c>
      <c r="I469">
        <f>+INDEX(Jugadores!$A$2:$H$346,MATCH(Partidos!E469,Jugadores!$A$2:$A$346,0),7)</f>
        <v>55</v>
      </c>
      <c r="J469" t="str">
        <f>VLOOKUP(INDEX(Jugadores!$A$2:$H$346,MATCH(Partidos!D469,Jugadores!$A$2:$A$346,0),8),Condados!A:B,2,FALSE)</f>
        <v>Monroe</v>
      </c>
      <c r="K469" t="str">
        <f>VLOOKUP(INDEX(Jugadores!$A$2:$H$346,MATCH(Partidos!E469,Jugadores!$A$2:$A$346,0),8),Condados!A:B,2,FALSE)</f>
        <v>Northumberland</v>
      </c>
      <c r="L469">
        <v>103</v>
      </c>
    </row>
    <row r="470" spans="1:12" x14ac:dyDescent="0.25">
      <c r="A470" t="s">
        <v>17</v>
      </c>
      <c r="B470">
        <v>325</v>
      </c>
      <c r="C470">
        <v>110</v>
      </c>
      <c r="D470">
        <v>15447</v>
      </c>
      <c r="E470">
        <v>29138</v>
      </c>
      <c r="F470" t="str">
        <f>+VLOOKUP(D470,Jugadores!A:B,2,FALSE)</f>
        <v>Avery M. Morgan</v>
      </c>
      <c r="G470" t="str">
        <f>+VLOOKUP(E470,Jugadores!A:B,2,FALSE)</f>
        <v>David A. Bell</v>
      </c>
      <c r="H470">
        <f>+INDEX(Jugadores!$A$2:$H$346,MATCH(Partidos!D470,Jugadores!$A$2:$A$346,0),7)</f>
        <v>62</v>
      </c>
      <c r="I470">
        <f>+INDEX(Jugadores!$A$2:$H$346,MATCH(Partidos!E470,Jugadores!$A$2:$A$346,0),7)</f>
        <v>44</v>
      </c>
      <c r="J470" t="str">
        <f>VLOOKUP(INDEX(Jugadores!$A$2:$H$346,MATCH(Partidos!D470,Jugadores!$A$2:$A$346,0),8),Condados!A:B,2,FALSE)</f>
        <v>Susquehanna</v>
      </c>
      <c r="K470" t="str">
        <f>VLOOKUP(INDEX(Jugadores!$A$2:$H$346,MATCH(Partidos!E470,Jugadores!$A$2:$A$346,0),8),Condados!A:B,2,FALSE)</f>
        <v>Lackawanna</v>
      </c>
      <c r="L470">
        <v>119</v>
      </c>
    </row>
    <row r="471" spans="1:12" x14ac:dyDescent="0.25">
      <c r="A471" t="s">
        <v>17</v>
      </c>
      <c r="B471">
        <v>324</v>
      </c>
      <c r="C471">
        <v>74</v>
      </c>
      <c r="D471">
        <v>36553</v>
      </c>
      <c r="E471">
        <v>15448</v>
      </c>
      <c r="F471" t="str">
        <f>+VLOOKUP(D471,Jugadores!A:B,2,FALSE)</f>
        <v>Michael D. Roberts</v>
      </c>
      <c r="G471" t="str">
        <f>+VLOOKUP(E471,Jugadores!A:B,2,FALSE)</f>
        <v>Rocco T. Hayden</v>
      </c>
      <c r="H471">
        <f>+INDEX(Jugadores!$A$2:$H$346,MATCH(Partidos!D471,Jugadores!$A$2:$A$346,0),7)</f>
        <v>128</v>
      </c>
      <c r="I471">
        <f>+INDEX(Jugadores!$A$2:$H$346,MATCH(Partidos!E471,Jugadores!$A$2:$A$346,0),7)</f>
        <v>22</v>
      </c>
      <c r="J471" t="str">
        <f>VLOOKUP(INDEX(Jugadores!$A$2:$H$346,MATCH(Partidos!D471,Jugadores!$A$2:$A$346,0),8),Condados!A:B,2,FALSE)</f>
        <v>Lackawanna</v>
      </c>
      <c r="K471" t="str">
        <f>VLOOKUP(INDEX(Jugadores!$A$2:$H$346,MATCH(Partidos!E471,Jugadores!$A$2:$A$346,0),8),Condados!A:B,2,FALSE)</f>
        <v>Tioga</v>
      </c>
      <c r="L471">
        <v>54</v>
      </c>
    </row>
    <row r="472" spans="1:12" x14ac:dyDescent="0.25">
      <c r="A472" t="s">
        <v>17</v>
      </c>
      <c r="B472">
        <v>323</v>
      </c>
      <c r="C472">
        <v>58</v>
      </c>
      <c r="D472">
        <v>7630</v>
      </c>
      <c r="E472">
        <v>14892</v>
      </c>
      <c r="F472" t="str">
        <f>+VLOOKUP(D472,Jugadores!A:B,2,FALSE)</f>
        <v>Charlie M. Downey</v>
      </c>
      <c r="G472" t="str">
        <f>+VLOOKUP(E472,Jugadores!A:B,2,FALSE)</f>
        <v>Arnulfo N. Hubbell</v>
      </c>
      <c r="H472">
        <f>+INDEX(Jugadores!$A$2:$H$346,MATCH(Partidos!D472,Jugadores!$A$2:$A$346,0),7)</f>
        <v>15</v>
      </c>
      <c r="I472">
        <f>+INDEX(Jugadores!$A$2:$H$346,MATCH(Partidos!E472,Jugadores!$A$2:$A$346,0),7)</f>
        <v>129</v>
      </c>
      <c r="J472" t="str">
        <f>VLOOKUP(INDEX(Jugadores!$A$2:$H$346,MATCH(Partidos!D472,Jugadores!$A$2:$A$346,0),8),Condados!A:B,2,FALSE)</f>
        <v>Berks</v>
      </c>
      <c r="K472" t="str">
        <f>VLOOKUP(INDEX(Jugadores!$A$2:$H$346,MATCH(Partidos!E472,Jugadores!$A$2:$A$346,0),8),Condados!A:B,2,FALSE)</f>
        <v>Lawrence</v>
      </c>
      <c r="L472">
        <v>103</v>
      </c>
    </row>
    <row r="473" spans="1:12" x14ac:dyDescent="0.25">
      <c r="A473" t="s">
        <v>17</v>
      </c>
      <c r="B473">
        <v>322</v>
      </c>
      <c r="C473">
        <v>146</v>
      </c>
      <c r="D473">
        <v>31338</v>
      </c>
      <c r="E473">
        <v>27228</v>
      </c>
      <c r="F473" t="str">
        <f>+VLOOKUP(D473,Jugadores!A:B,2,FALSE)</f>
        <v>Bernard M. Whitacre</v>
      </c>
      <c r="G473" t="str">
        <f>+VLOOKUP(E473,Jugadores!A:B,2,FALSE)</f>
        <v>Isreal M. Adams</v>
      </c>
      <c r="H473">
        <f>+INDEX(Jugadores!$A$2:$H$346,MATCH(Partidos!D473,Jugadores!$A$2:$A$346,0),7)</f>
        <v>109</v>
      </c>
      <c r="I473">
        <f>+INDEX(Jugadores!$A$2:$H$346,MATCH(Partidos!E473,Jugadores!$A$2:$A$346,0),7)</f>
        <v>130</v>
      </c>
      <c r="J473" t="str">
        <f>VLOOKUP(INDEX(Jugadores!$A$2:$H$346,MATCH(Partidos!D473,Jugadores!$A$2:$A$346,0),8),Condados!A:B,2,FALSE)</f>
        <v>Sullivan</v>
      </c>
      <c r="K473" t="str">
        <f>VLOOKUP(INDEX(Jugadores!$A$2:$H$346,MATCH(Partidos!E473,Jugadores!$A$2:$A$346,0),8),Condados!A:B,2,FALSE)</f>
        <v>Montour</v>
      </c>
      <c r="L473">
        <v>107</v>
      </c>
    </row>
    <row r="474" spans="1:12" x14ac:dyDescent="0.25">
      <c r="A474" t="s">
        <v>17</v>
      </c>
      <c r="B474">
        <v>321</v>
      </c>
      <c r="C474">
        <v>61</v>
      </c>
      <c r="D474">
        <v>24013</v>
      </c>
      <c r="E474">
        <v>11585</v>
      </c>
      <c r="F474" t="str">
        <f>+VLOOKUP(D474,Jugadores!A:B,2,FALSE)</f>
        <v>Jason M. Greer</v>
      </c>
      <c r="G474" t="str">
        <f>+VLOOKUP(E474,Jugadores!A:B,2,FALSE)</f>
        <v>Steven S. Davis</v>
      </c>
      <c r="H474">
        <f>+INDEX(Jugadores!$A$2:$H$346,MATCH(Partidos!D474,Jugadores!$A$2:$A$346,0),7)</f>
        <v>122</v>
      </c>
      <c r="I474">
        <f>+INDEX(Jugadores!$A$2:$H$346,MATCH(Partidos!E474,Jugadores!$A$2:$A$346,0),7)</f>
        <v>131</v>
      </c>
      <c r="J474" t="str">
        <f>VLOOKUP(INDEX(Jugadores!$A$2:$H$346,MATCH(Partidos!D474,Jugadores!$A$2:$A$346,0),8),Condados!A:B,2,FALSE)</f>
        <v>Northampton</v>
      </c>
      <c r="K474" t="str">
        <f>VLOOKUP(INDEX(Jugadores!$A$2:$H$346,MATCH(Partidos!E474,Jugadores!$A$2:$A$346,0),8),Condados!A:B,2,FALSE)</f>
        <v>Wyoming</v>
      </c>
      <c r="L474">
        <v>58</v>
      </c>
    </row>
    <row r="475" spans="1:12" x14ac:dyDescent="0.25">
      <c r="A475" t="s">
        <v>17</v>
      </c>
      <c r="B475">
        <v>320</v>
      </c>
      <c r="C475">
        <v>133</v>
      </c>
      <c r="D475">
        <v>29207</v>
      </c>
      <c r="E475">
        <v>8483</v>
      </c>
      <c r="F475" t="str">
        <f>+VLOOKUP(D475,Jugadores!A:B,2,FALSE)</f>
        <v>Lindsey R. Sherry</v>
      </c>
      <c r="G475" t="str">
        <f>+VLOOKUP(E475,Jugadores!A:B,2,FALSE)</f>
        <v>Leonard K. Wright</v>
      </c>
      <c r="H475">
        <f>+INDEX(Jugadores!$A$2:$H$346,MATCH(Partidos!D475,Jugadores!$A$2:$A$346,0),7)</f>
        <v>123</v>
      </c>
      <c r="I475">
        <f>+INDEX(Jugadores!$A$2:$H$346,MATCH(Partidos!E475,Jugadores!$A$2:$A$346,0),7)</f>
        <v>132</v>
      </c>
      <c r="J475" t="str">
        <f>VLOOKUP(INDEX(Jugadores!$A$2:$H$346,MATCH(Partidos!D475,Jugadores!$A$2:$A$346,0),8),Condados!A:B,2,FALSE)</f>
        <v>Luzerne</v>
      </c>
      <c r="K475" t="str">
        <f>VLOOKUP(INDEX(Jugadores!$A$2:$H$346,MATCH(Partidos!E475,Jugadores!$A$2:$A$346,0),8),Condados!A:B,2,FALSE)</f>
        <v>York</v>
      </c>
      <c r="L475">
        <v>105</v>
      </c>
    </row>
    <row r="476" spans="1:12" x14ac:dyDescent="0.25">
      <c r="A476" t="s">
        <v>17</v>
      </c>
      <c r="B476">
        <v>319</v>
      </c>
      <c r="C476">
        <v>97</v>
      </c>
      <c r="D476">
        <v>48987</v>
      </c>
      <c r="E476">
        <v>3864</v>
      </c>
      <c r="F476" t="str">
        <f>+VLOOKUP(D476,Jugadores!A:B,2,FALSE)</f>
        <v>Patrick P. Taylor</v>
      </c>
      <c r="G476" t="str">
        <f>+VLOOKUP(E476,Jugadores!A:B,2,FALSE)</f>
        <v>Ruben K. Garland</v>
      </c>
      <c r="H476">
        <f>+INDEX(Jugadores!$A$2:$H$346,MATCH(Partidos!D476,Jugadores!$A$2:$A$346,0),7)</f>
        <v>91</v>
      </c>
      <c r="I476">
        <f>+INDEX(Jugadores!$A$2:$H$346,MATCH(Partidos!E476,Jugadores!$A$2:$A$346,0),7)</f>
        <v>116</v>
      </c>
      <c r="J476" t="str">
        <f>VLOOKUP(INDEX(Jugadores!$A$2:$H$346,MATCH(Partidos!D476,Jugadores!$A$2:$A$346,0),8),Condados!A:B,2,FALSE)</f>
        <v>Columbia</v>
      </c>
      <c r="K476" t="str">
        <f>VLOOKUP(INDEX(Jugadores!$A$2:$H$346,MATCH(Partidos!E476,Jugadores!$A$2:$A$346,0),8),Condados!A:B,2,FALSE)</f>
        <v>Armstrong</v>
      </c>
      <c r="L476">
        <v>113</v>
      </c>
    </row>
    <row r="477" spans="1:12" x14ac:dyDescent="0.25">
      <c r="A477" t="s">
        <v>17</v>
      </c>
      <c r="B477">
        <v>318</v>
      </c>
      <c r="C477">
        <v>72</v>
      </c>
      <c r="D477">
        <v>10145</v>
      </c>
      <c r="E477">
        <v>19042</v>
      </c>
      <c r="F477" t="str">
        <f>+VLOOKUP(D477,Jugadores!A:B,2,FALSE)</f>
        <v>Reinaldo L. Stines</v>
      </c>
      <c r="G477" t="str">
        <f>+VLOOKUP(E477,Jugadores!A:B,2,FALSE)</f>
        <v>Ruben C. Lopez</v>
      </c>
      <c r="H477">
        <f>+INDEX(Jugadores!$A$2:$H$346,MATCH(Partidos!D477,Jugadores!$A$2:$A$346,0),7)</f>
        <v>55</v>
      </c>
      <c r="I477">
        <f>+INDEX(Jugadores!$A$2:$H$346,MATCH(Partidos!E477,Jugadores!$A$2:$A$346,0),7)</f>
        <v>157</v>
      </c>
      <c r="J477" t="str">
        <f>VLOOKUP(INDEX(Jugadores!$A$2:$H$346,MATCH(Partidos!D477,Jugadores!$A$2:$A$346,0),8),Condados!A:B,2,FALSE)</f>
        <v>Northumberland</v>
      </c>
      <c r="K477" t="str">
        <f>VLOOKUP(INDEX(Jugadores!$A$2:$H$346,MATCH(Partidos!E477,Jugadores!$A$2:$A$346,0),8),Condados!A:B,2,FALSE)</f>
        <v>Clinton</v>
      </c>
      <c r="L477">
        <v>164</v>
      </c>
    </row>
    <row r="478" spans="1:12" x14ac:dyDescent="0.25">
      <c r="A478" t="s">
        <v>17</v>
      </c>
      <c r="B478">
        <v>317</v>
      </c>
      <c r="C478">
        <v>80</v>
      </c>
      <c r="D478">
        <v>29285</v>
      </c>
      <c r="E478">
        <v>6359</v>
      </c>
      <c r="F478" t="str">
        <f>+VLOOKUP(D478,Jugadores!A:B,2,FALSE)</f>
        <v>Sean B. Vanatta</v>
      </c>
      <c r="G478" t="str">
        <f>+VLOOKUP(E478,Jugadores!A:B,2,FALSE)</f>
        <v>Randy M. Luciani</v>
      </c>
      <c r="H478">
        <f>+INDEX(Jugadores!$A$2:$H$346,MATCH(Partidos!D478,Jugadores!$A$2:$A$346,0),7)</f>
        <v>127</v>
      </c>
      <c r="I478">
        <f>+INDEX(Jugadores!$A$2:$H$346,MATCH(Partidos!E478,Jugadores!$A$2:$A$346,0),7)</f>
        <v>177</v>
      </c>
      <c r="J478" t="str">
        <f>VLOOKUP(INDEX(Jugadores!$A$2:$H$346,MATCH(Partidos!D478,Jugadores!$A$2:$A$346,0),8),Condados!A:B,2,FALSE)</f>
        <v>Monroe</v>
      </c>
      <c r="K478" t="str">
        <f>VLOOKUP(INDEX(Jugadores!$A$2:$H$346,MATCH(Partidos!E478,Jugadores!$A$2:$A$346,0),8),Condados!A:B,2,FALSE)</f>
        <v>Cambria</v>
      </c>
      <c r="L478">
        <v>76</v>
      </c>
    </row>
    <row r="479" spans="1:12" x14ac:dyDescent="0.25">
      <c r="A479" t="s">
        <v>17</v>
      </c>
      <c r="B479">
        <v>316</v>
      </c>
      <c r="C479">
        <v>28</v>
      </c>
      <c r="D479">
        <v>29138</v>
      </c>
      <c r="E479">
        <v>17656</v>
      </c>
      <c r="F479" t="str">
        <f>+VLOOKUP(D479,Jugadores!A:B,2,FALSE)</f>
        <v>David A. Bell</v>
      </c>
      <c r="G479" t="str">
        <f>+VLOOKUP(E479,Jugadores!A:B,2,FALSE)</f>
        <v>James V. Fudge</v>
      </c>
      <c r="H479">
        <f>+INDEX(Jugadores!$A$2:$H$346,MATCH(Partidos!D479,Jugadores!$A$2:$A$346,0),7)</f>
        <v>44</v>
      </c>
      <c r="I479">
        <f>+INDEX(Jugadores!$A$2:$H$346,MATCH(Partidos!E479,Jugadores!$A$2:$A$346,0),7)</f>
        <v>86</v>
      </c>
      <c r="J479" t="str">
        <f>VLOOKUP(INDEX(Jugadores!$A$2:$H$346,MATCH(Partidos!D479,Jugadores!$A$2:$A$346,0),8),Condados!A:B,2,FALSE)</f>
        <v>Lackawanna</v>
      </c>
      <c r="K479" t="str">
        <f>VLOOKUP(INDEX(Jugadores!$A$2:$H$346,MATCH(Partidos!E479,Jugadores!$A$2:$A$346,0),8),Condados!A:B,2,FALSE)</f>
        <v>Bedford</v>
      </c>
      <c r="L479">
        <v>77</v>
      </c>
    </row>
    <row r="480" spans="1:12" x14ac:dyDescent="0.25">
      <c r="A480" t="s">
        <v>17</v>
      </c>
      <c r="B480">
        <v>315</v>
      </c>
      <c r="C480">
        <v>155</v>
      </c>
      <c r="D480">
        <v>15447</v>
      </c>
      <c r="E480">
        <v>3086</v>
      </c>
      <c r="F480" t="str">
        <f>+VLOOKUP(D480,Jugadores!A:B,2,FALSE)</f>
        <v>Avery M. Morgan</v>
      </c>
      <c r="G480" t="str">
        <f>+VLOOKUP(E480,Jugadores!A:B,2,FALSE)</f>
        <v>Shawn J. Frazer</v>
      </c>
      <c r="H480">
        <f>+INDEX(Jugadores!$A$2:$H$346,MATCH(Partidos!D480,Jugadores!$A$2:$A$346,0),7)</f>
        <v>62</v>
      </c>
      <c r="I480">
        <f>+INDEX(Jugadores!$A$2:$H$346,MATCH(Partidos!E480,Jugadores!$A$2:$A$346,0),7)</f>
        <v>265</v>
      </c>
      <c r="J480" t="str">
        <f>VLOOKUP(INDEX(Jugadores!$A$2:$H$346,MATCH(Partidos!D480,Jugadores!$A$2:$A$346,0),8),Condados!A:B,2,FALSE)</f>
        <v>Susquehanna</v>
      </c>
      <c r="K480" t="str">
        <f>VLOOKUP(INDEX(Jugadores!$A$2:$H$346,MATCH(Partidos!E480,Jugadores!$A$2:$A$346,0),8),Condados!A:B,2,FALSE)</f>
        <v>Monroe</v>
      </c>
      <c r="L480">
        <v>86</v>
      </c>
    </row>
    <row r="481" spans="1:12" x14ac:dyDescent="0.25">
      <c r="A481" t="s">
        <v>17</v>
      </c>
      <c r="B481">
        <v>314</v>
      </c>
      <c r="C481">
        <v>123</v>
      </c>
      <c r="D481">
        <v>15448</v>
      </c>
      <c r="E481">
        <v>18113</v>
      </c>
      <c r="F481" t="str">
        <f>+VLOOKUP(D481,Jugadores!A:B,2,FALSE)</f>
        <v>Rocco T. Hayden</v>
      </c>
      <c r="G481" t="str">
        <f>+VLOOKUP(E481,Jugadores!A:B,2,FALSE)</f>
        <v>John M. Link</v>
      </c>
      <c r="H481">
        <f>+INDEX(Jugadores!$A$2:$H$346,MATCH(Partidos!D481,Jugadores!$A$2:$A$346,0),7)</f>
        <v>22</v>
      </c>
      <c r="I481">
        <f>+INDEX(Jugadores!$A$2:$H$346,MATCH(Partidos!E481,Jugadores!$A$2:$A$346,0),7)</f>
        <v>26</v>
      </c>
      <c r="J481" t="str">
        <f>VLOOKUP(INDEX(Jugadores!$A$2:$H$346,MATCH(Partidos!D481,Jugadores!$A$2:$A$346,0),8),Condados!A:B,2,FALSE)</f>
        <v>Tioga</v>
      </c>
      <c r="K481" t="str">
        <f>VLOOKUP(INDEX(Jugadores!$A$2:$H$346,MATCH(Partidos!E481,Jugadores!$A$2:$A$346,0),8),Condados!A:B,2,FALSE)</f>
        <v>Clinton</v>
      </c>
      <c r="L481">
        <v>132</v>
      </c>
    </row>
    <row r="482" spans="1:12" x14ac:dyDescent="0.25">
      <c r="A482" t="s">
        <v>17</v>
      </c>
      <c r="B482">
        <v>313</v>
      </c>
      <c r="C482">
        <v>79</v>
      </c>
      <c r="D482">
        <v>36553</v>
      </c>
      <c r="E482">
        <v>26064</v>
      </c>
      <c r="F482" t="str">
        <f>+VLOOKUP(D482,Jugadores!A:B,2,FALSE)</f>
        <v>Michael D. Roberts</v>
      </c>
      <c r="G482" t="str">
        <f>+VLOOKUP(E482,Jugadores!A:B,2,FALSE)</f>
        <v>Glenn S. Barrett</v>
      </c>
      <c r="H482">
        <f>+INDEX(Jugadores!$A$2:$H$346,MATCH(Partidos!D482,Jugadores!$A$2:$A$346,0),7)</f>
        <v>128</v>
      </c>
      <c r="I482">
        <f>+INDEX(Jugadores!$A$2:$H$346,MATCH(Partidos!E482,Jugadores!$A$2:$A$346,0),7)</f>
        <v>107</v>
      </c>
      <c r="J482" t="str">
        <f>VLOOKUP(INDEX(Jugadores!$A$2:$H$346,MATCH(Partidos!D482,Jugadores!$A$2:$A$346,0),8),Condados!A:B,2,FALSE)</f>
        <v>Lackawanna</v>
      </c>
      <c r="K482" t="str">
        <f>VLOOKUP(INDEX(Jugadores!$A$2:$H$346,MATCH(Partidos!E482,Jugadores!$A$2:$A$346,0),8),Condados!A:B,2,FALSE)</f>
        <v>Philadelphia</v>
      </c>
      <c r="L482">
        <v>214</v>
      </c>
    </row>
    <row r="483" spans="1:12" x14ac:dyDescent="0.25">
      <c r="A483" t="s">
        <v>17</v>
      </c>
      <c r="B483">
        <v>312</v>
      </c>
      <c r="C483">
        <v>78</v>
      </c>
      <c r="D483">
        <v>14892</v>
      </c>
      <c r="E483">
        <v>21784</v>
      </c>
      <c r="F483" t="str">
        <f>+VLOOKUP(D483,Jugadores!A:B,2,FALSE)</f>
        <v>Arnulfo N. Hubbell</v>
      </c>
      <c r="G483" t="str">
        <f>+VLOOKUP(E483,Jugadores!A:B,2,FALSE)</f>
        <v>Andrew K. Perez</v>
      </c>
      <c r="H483">
        <f>+INDEX(Jugadores!$A$2:$H$346,MATCH(Partidos!D483,Jugadores!$A$2:$A$346,0),7)</f>
        <v>129</v>
      </c>
      <c r="I483">
        <f>+INDEX(Jugadores!$A$2:$H$346,MATCH(Partidos!E483,Jugadores!$A$2:$A$346,0),7)</f>
        <v>121</v>
      </c>
      <c r="J483" t="str">
        <f>VLOOKUP(INDEX(Jugadores!$A$2:$H$346,MATCH(Partidos!D483,Jugadores!$A$2:$A$346,0),8),Condados!A:B,2,FALSE)</f>
        <v>Lawrence</v>
      </c>
      <c r="K483" t="str">
        <f>VLOOKUP(INDEX(Jugadores!$A$2:$H$346,MATCH(Partidos!E483,Jugadores!$A$2:$A$346,0),8),Condados!A:B,2,FALSE)</f>
        <v>Bucks</v>
      </c>
      <c r="L483">
        <v>169</v>
      </c>
    </row>
    <row r="484" spans="1:12" x14ac:dyDescent="0.25">
      <c r="A484" t="s">
        <v>17</v>
      </c>
      <c r="B484">
        <v>311</v>
      </c>
      <c r="C484">
        <v>117</v>
      </c>
      <c r="D484">
        <v>7630</v>
      </c>
      <c r="E484">
        <v>48908</v>
      </c>
      <c r="F484" t="str">
        <f>+VLOOKUP(D484,Jugadores!A:B,2,FALSE)</f>
        <v>Charlie M. Downey</v>
      </c>
      <c r="G484" t="str">
        <f>+VLOOKUP(E484,Jugadores!A:B,2,FALSE)</f>
        <v>Ronald M. Kennedy</v>
      </c>
      <c r="H484">
        <f>+INDEX(Jugadores!$A$2:$H$346,MATCH(Partidos!D484,Jugadores!$A$2:$A$346,0),7)</f>
        <v>15</v>
      </c>
      <c r="I484">
        <f>+INDEX(Jugadores!$A$2:$H$346,MATCH(Partidos!E484,Jugadores!$A$2:$A$346,0),7)</f>
        <v>40</v>
      </c>
      <c r="J484" t="str">
        <f>VLOOKUP(INDEX(Jugadores!$A$2:$H$346,MATCH(Partidos!D484,Jugadores!$A$2:$A$346,0),8),Condados!A:B,2,FALSE)</f>
        <v>Berks</v>
      </c>
      <c r="K484" t="str">
        <f>VLOOKUP(INDEX(Jugadores!$A$2:$H$346,MATCH(Partidos!E484,Jugadores!$A$2:$A$346,0),8),Condados!A:B,2,FALSE)</f>
        <v>Juniata</v>
      </c>
      <c r="L484">
        <v>52</v>
      </c>
    </row>
    <row r="485" spans="1:12" x14ac:dyDescent="0.25">
      <c r="A485" t="s">
        <v>17</v>
      </c>
      <c r="B485">
        <v>310</v>
      </c>
      <c r="C485">
        <v>130</v>
      </c>
      <c r="D485">
        <v>31338</v>
      </c>
      <c r="E485">
        <v>13807</v>
      </c>
      <c r="F485" t="str">
        <f>+VLOOKUP(D485,Jugadores!A:B,2,FALSE)</f>
        <v>Bernard M. Whitacre</v>
      </c>
      <c r="G485" t="str">
        <f>+VLOOKUP(E485,Jugadores!A:B,2,FALSE)</f>
        <v>John E. McCoy</v>
      </c>
      <c r="H485">
        <f>+INDEX(Jugadores!$A$2:$H$346,MATCH(Partidos!D485,Jugadores!$A$2:$A$346,0),7)</f>
        <v>109</v>
      </c>
      <c r="I485">
        <f>+INDEX(Jugadores!$A$2:$H$346,MATCH(Partidos!E485,Jugadores!$A$2:$A$346,0),7)</f>
        <v>105</v>
      </c>
      <c r="J485" t="str">
        <f>VLOOKUP(INDEX(Jugadores!$A$2:$H$346,MATCH(Partidos!D485,Jugadores!$A$2:$A$346,0),8),Condados!A:B,2,FALSE)</f>
        <v>Sullivan</v>
      </c>
      <c r="K485" t="str">
        <f>VLOOKUP(INDEX(Jugadores!$A$2:$H$346,MATCH(Partidos!E485,Jugadores!$A$2:$A$346,0),8),Condados!A:B,2,FALSE)</f>
        <v>McKean</v>
      </c>
      <c r="L485">
        <v>52</v>
      </c>
    </row>
    <row r="486" spans="1:12" x14ac:dyDescent="0.25">
      <c r="A486" t="s">
        <v>17</v>
      </c>
      <c r="B486">
        <v>309</v>
      </c>
      <c r="C486">
        <v>86</v>
      </c>
      <c r="D486">
        <v>27228</v>
      </c>
      <c r="E486">
        <v>28244</v>
      </c>
      <c r="F486" t="str">
        <f>+VLOOKUP(D486,Jugadores!A:B,2,FALSE)</f>
        <v>Isreal M. Adams</v>
      </c>
      <c r="G486" t="str">
        <f>+VLOOKUP(E486,Jugadores!A:B,2,FALSE)</f>
        <v>Ethan E. Palumbo</v>
      </c>
      <c r="H486">
        <f>+INDEX(Jugadores!$A$2:$H$346,MATCH(Partidos!D486,Jugadores!$A$2:$A$346,0),7)</f>
        <v>130</v>
      </c>
      <c r="I486">
        <f>+INDEX(Jugadores!$A$2:$H$346,MATCH(Partidos!E486,Jugadores!$A$2:$A$346,0),7)</f>
        <v>180</v>
      </c>
      <c r="J486" t="str">
        <f>VLOOKUP(INDEX(Jugadores!$A$2:$H$346,MATCH(Partidos!D486,Jugadores!$A$2:$A$346,0),8),Condados!A:B,2,FALSE)</f>
        <v>Montour</v>
      </c>
      <c r="K486" t="str">
        <f>VLOOKUP(INDEX(Jugadores!$A$2:$H$346,MATCH(Partidos!E486,Jugadores!$A$2:$A$346,0),8),Condados!A:B,2,FALSE)</f>
        <v>Greene</v>
      </c>
      <c r="L486">
        <v>62</v>
      </c>
    </row>
    <row r="487" spans="1:12" x14ac:dyDescent="0.25">
      <c r="A487" t="s">
        <v>17</v>
      </c>
      <c r="B487">
        <v>308</v>
      </c>
      <c r="C487">
        <v>84</v>
      </c>
      <c r="D487">
        <v>11585</v>
      </c>
      <c r="E487">
        <v>7727</v>
      </c>
      <c r="F487" t="str">
        <f>+VLOOKUP(D487,Jugadores!A:B,2,FALSE)</f>
        <v>Steven S. Davis</v>
      </c>
      <c r="G487" t="str">
        <f>+VLOOKUP(E487,Jugadores!A:B,2,FALSE)</f>
        <v>Steve B. Reynolds</v>
      </c>
      <c r="H487">
        <f>+INDEX(Jugadores!$A$2:$H$346,MATCH(Partidos!D487,Jugadores!$A$2:$A$346,0),7)</f>
        <v>131</v>
      </c>
      <c r="I487">
        <f>+INDEX(Jugadores!$A$2:$H$346,MATCH(Partidos!E487,Jugadores!$A$2:$A$346,0),7)</f>
        <v>138</v>
      </c>
      <c r="J487" t="str">
        <f>VLOOKUP(INDEX(Jugadores!$A$2:$H$346,MATCH(Partidos!D487,Jugadores!$A$2:$A$346,0),8),Condados!A:B,2,FALSE)</f>
        <v>Wyoming</v>
      </c>
      <c r="K487" t="str">
        <f>VLOOKUP(INDEX(Jugadores!$A$2:$H$346,MATCH(Partidos!E487,Jugadores!$A$2:$A$346,0),8),Condados!A:B,2,FALSE)</f>
        <v>Greene</v>
      </c>
      <c r="L487">
        <v>95</v>
      </c>
    </row>
    <row r="488" spans="1:12" x14ac:dyDescent="0.25">
      <c r="A488" t="s">
        <v>17</v>
      </c>
      <c r="B488">
        <v>307</v>
      </c>
      <c r="C488">
        <v>162</v>
      </c>
      <c r="D488">
        <v>24013</v>
      </c>
      <c r="E488">
        <v>46698</v>
      </c>
      <c r="F488" t="str">
        <f>+VLOOKUP(D488,Jugadores!A:B,2,FALSE)</f>
        <v>Jason M. Greer</v>
      </c>
      <c r="G488" t="str">
        <f>+VLOOKUP(E488,Jugadores!A:B,2,FALSE)</f>
        <v>Andy M. Tyler</v>
      </c>
      <c r="H488">
        <f>+INDEX(Jugadores!$A$2:$H$346,MATCH(Partidos!D488,Jugadores!$A$2:$A$346,0),7)</f>
        <v>122</v>
      </c>
      <c r="I488">
        <f>+INDEX(Jugadores!$A$2:$H$346,MATCH(Partidos!E488,Jugadores!$A$2:$A$346,0),7)</f>
        <v>75</v>
      </c>
      <c r="J488" t="str">
        <f>VLOOKUP(INDEX(Jugadores!$A$2:$H$346,MATCH(Partidos!D488,Jugadores!$A$2:$A$346,0),8),Condados!A:B,2,FALSE)</f>
        <v>Northampton</v>
      </c>
      <c r="K488" t="str">
        <f>VLOOKUP(INDEX(Jugadores!$A$2:$H$346,MATCH(Partidos!E488,Jugadores!$A$2:$A$346,0),8),Condados!A:B,2,FALSE)</f>
        <v>Clarion</v>
      </c>
      <c r="L488">
        <v>116</v>
      </c>
    </row>
    <row r="489" spans="1:12" x14ac:dyDescent="0.25">
      <c r="A489" t="s">
        <v>17</v>
      </c>
      <c r="B489">
        <v>306</v>
      </c>
      <c r="C489">
        <v>142</v>
      </c>
      <c r="D489">
        <v>8483</v>
      </c>
      <c r="E489">
        <v>3500</v>
      </c>
      <c r="F489" t="str">
        <f>+VLOOKUP(D489,Jugadores!A:B,2,FALSE)</f>
        <v>Leonard K. Wright</v>
      </c>
      <c r="G489" t="str">
        <f>+VLOOKUP(E489,Jugadores!A:B,2,FALSE)</f>
        <v>David M. Prewitt</v>
      </c>
      <c r="H489">
        <f>+INDEX(Jugadores!$A$2:$H$346,MATCH(Partidos!D489,Jugadores!$A$2:$A$346,0),7)</f>
        <v>132</v>
      </c>
      <c r="I489">
        <f>+INDEX(Jugadores!$A$2:$H$346,MATCH(Partidos!E489,Jugadores!$A$2:$A$346,0),7)</f>
        <v>159</v>
      </c>
      <c r="J489" t="str">
        <f>VLOOKUP(INDEX(Jugadores!$A$2:$H$346,MATCH(Partidos!D489,Jugadores!$A$2:$A$346,0),8),Condados!A:B,2,FALSE)</f>
        <v>York</v>
      </c>
      <c r="K489" t="str">
        <f>VLOOKUP(INDEX(Jugadores!$A$2:$H$346,MATCH(Partidos!E489,Jugadores!$A$2:$A$346,0),8),Condados!A:B,2,FALSE)</f>
        <v>Beaver</v>
      </c>
      <c r="L489">
        <v>46</v>
      </c>
    </row>
    <row r="490" spans="1:12" x14ac:dyDescent="0.25">
      <c r="A490" t="s">
        <v>17</v>
      </c>
      <c r="B490">
        <v>305</v>
      </c>
      <c r="C490">
        <v>90</v>
      </c>
      <c r="D490">
        <v>29207</v>
      </c>
      <c r="E490">
        <v>4082</v>
      </c>
      <c r="F490" t="str">
        <f>+VLOOKUP(D490,Jugadores!A:B,2,FALSE)</f>
        <v>Lindsey R. Sherry</v>
      </c>
      <c r="G490" t="str">
        <f>+VLOOKUP(E490,Jugadores!A:B,2,FALSE)</f>
        <v>Quentin L. Watts</v>
      </c>
      <c r="H490">
        <f>+INDEX(Jugadores!$A$2:$H$346,MATCH(Partidos!D490,Jugadores!$A$2:$A$346,0),7)</f>
        <v>123</v>
      </c>
      <c r="I490">
        <f>+INDEX(Jugadores!$A$2:$H$346,MATCH(Partidos!E490,Jugadores!$A$2:$A$346,0),7)</f>
        <v>166</v>
      </c>
      <c r="J490" t="str">
        <f>VLOOKUP(INDEX(Jugadores!$A$2:$H$346,MATCH(Partidos!D490,Jugadores!$A$2:$A$346,0),8),Condados!A:B,2,FALSE)</f>
        <v>Luzerne</v>
      </c>
      <c r="K490" t="str">
        <f>VLOOKUP(INDEX(Jugadores!$A$2:$H$346,MATCH(Partidos!E490,Jugadores!$A$2:$A$346,0),8),Condados!A:B,2,FALSE)</f>
        <v>Allegheny</v>
      </c>
      <c r="L490">
        <v>75</v>
      </c>
    </row>
    <row r="491" spans="1:12" x14ac:dyDescent="0.25">
      <c r="A491" t="s">
        <v>17</v>
      </c>
      <c r="B491">
        <v>304</v>
      </c>
      <c r="C491">
        <v>100</v>
      </c>
      <c r="D491">
        <v>3864</v>
      </c>
      <c r="E491">
        <v>30199</v>
      </c>
      <c r="F491" t="str">
        <f>+VLOOKUP(D491,Jugadores!A:B,2,FALSE)</f>
        <v>Ruben K. Garland</v>
      </c>
      <c r="G491" t="str">
        <f>+VLOOKUP(E491,Jugadores!A:B,2,FALSE)</f>
        <v>Tom C. McDonald</v>
      </c>
      <c r="H491">
        <f>+INDEX(Jugadores!$A$2:$H$346,MATCH(Partidos!D491,Jugadores!$A$2:$A$346,0),7)</f>
        <v>116</v>
      </c>
      <c r="I491">
        <f>+INDEX(Jugadores!$A$2:$H$346,MATCH(Partidos!E491,Jugadores!$A$2:$A$346,0),7)</f>
        <v>266</v>
      </c>
      <c r="J491" t="str">
        <f>VLOOKUP(INDEX(Jugadores!$A$2:$H$346,MATCH(Partidos!D491,Jugadores!$A$2:$A$346,0),8),Condados!A:B,2,FALSE)</f>
        <v>Armstrong</v>
      </c>
      <c r="K491" t="str">
        <f>VLOOKUP(INDEX(Jugadores!$A$2:$H$346,MATCH(Partidos!E491,Jugadores!$A$2:$A$346,0),8),Condados!A:B,2,FALSE)</f>
        <v>Cambria</v>
      </c>
      <c r="L491">
        <v>78</v>
      </c>
    </row>
    <row r="492" spans="1:12" x14ac:dyDescent="0.25">
      <c r="A492" t="s">
        <v>17</v>
      </c>
      <c r="B492">
        <v>303</v>
      </c>
      <c r="C492">
        <v>61</v>
      </c>
      <c r="D492">
        <v>48987</v>
      </c>
      <c r="E492">
        <v>11498</v>
      </c>
      <c r="F492" t="str">
        <f>+VLOOKUP(D492,Jugadores!A:B,2,FALSE)</f>
        <v>Patrick P. Taylor</v>
      </c>
      <c r="G492" t="str">
        <f>+VLOOKUP(E492,Jugadores!A:B,2,FALSE)</f>
        <v>Dennis M. Damon</v>
      </c>
      <c r="H492">
        <f>+INDEX(Jugadores!$A$2:$H$346,MATCH(Partidos!D492,Jugadores!$A$2:$A$346,0),7)</f>
        <v>91</v>
      </c>
      <c r="I492">
        <f>+INDEX(Jugadores!$A$2:$H$346,MATCH(Partidos!E492,Jugadores!$A$2:$A$346,0),7)</f>
        <v>267</v>
      </c>
      <c r="J492" t="str">
        <f>VLOOKUP(INDEX(Jugadores!$A$2:$H$346,MATCH(Partidos!D492,Jugadores!$A$2:$A$346,0),8),Condados!A:B,2,FALSE)</f>
        <v>Columbia</v>
      </c>
      <c r="K492" t="str">
        <f>VLOOKUP(INDEX(Jugadores!$A$2:$H$346,MATCH(Partidos!E492,Jugadores!$A$2:$A$346,0),8),Condados!A:B,2,FALSE)</f>
        <v>Westmoreland</v>
      </c>
      <c r="L492">
        <v>116</v>
      </c>
    </row>
    <row r="493" spans="1:12" x14ac:dyDescent="0.25">
      <c r="A493" t="s">
        <v>17</v>
      </c>
      <c r="B493">
        <v>333</v>
      </c>
      <c r="C493">
        <v>92</v>
      </c>
      <c r="D493">
        <v>16745</v>
      </c>
      <c r="E493">
        <v>3867</v>
      </c>
      <c r="F493" t="str">
        <f>+VLOOKUP(D493,Jugadores!A:B,2,FALSE)</f>
        <v>John A. Palmer</v>
      </c>
      <c r="G493" t="str">
        <f>+VLOOKUP(E493,Jugadores!A:B,2,FALSE)</f>
        <v>Kenneth J. Broyles</v>
      </c>
      <c r="H493">
        <f>+INDEX(Jugadores!$A$2:$H$346,MATCH(Partidos!D493,Jugadores!$A$2:$A$346,0),7)</f>
        <v>35</v>
      </c>
      <c r="I493">
        <f>+INDEX(Jugadores!$A$2:$H$346,MATCH(Partidos!E493,Jugadores!$A$2:$A$346,0),7)</f>
        <v>39</v>
      </c>
      <c r="J493" t="str">
        <f>VLOOKUP(INDEX(Jugadores!$A$2:$H$346,MATCH(Partidos!D493,Jugadores!$A$2:$A$346,0),8),Condados!A:B,2,FALSE)</f>
        <v>Jefferson</v>
      </c>
      <c r="K493" t="str">
        <f>VLOOKUP(INDEX(Jugadores!$A$2:$H$346,MATCH(Partidos!E493,Jugadores!$A$2:$A$346,0),8),Condados!A:B,2,FALSE)</f>
        <v>York</v>
      </c>
      <c r="L493">
        <v>48</v>
      </c>
    </row>
    <row r="494" spans="1:12" x14ac:dyDescent="0.25">
      <c r="A494" t="s">
        <v>17</v>
      </c>
      <c r="B494">
        <v>332</v>
      </c>
      <c r="C494">
        <v>129</v>
      </c>
      <c r="D494">
        <v>3867</v>
      </c>
      <c r="E494">
        <v>47815</v>
      </c>
      <c r="F494" t="str">
        <f>+VLOOKUP(D494,Jugadores!A:B,2,FALSE)</f>
        <v>Kenneth J. Broyles</v>
      </c>
      <c r="G494" t="str">
        <f>+VLOOKUP(E494,Jugadores!A:B,2,FALSE)</f>
        <v>Walter F. Carter</v>
      </c>
      <c r="H494">
        <f>+INDEX(Jugadores!$A$2:$H$346,MATCH(Partidos!D494,Jugadores!$A$2:$A$346,0),7)</f>
        <v>39</v>
      </c>
      <c r="I494">
        <f>+INDEX(Jugadores!$A$2:$H$346,MATCH(Partidos!E494,Jugadores!$A$2:$A$346,0),7)</f>
        <v>12</v>
      </c>
      <c r="J494" t="str">
        <f>VLOOKUP(INDEX(Jugadores!$A$2:$H$346,MATCH(Partidos!D494,Jugadores!$A$2:$A$346,0),8),Condados!A:B,2,FALSE)</f>
        <v>York</v>
      </c>
      <c r="K494" t="str">
        <f>VLOOKUP(INDEX(Jugadores!$A$2:$H$346,MATCH(Partidos!E494,Jugadores!$A$2:$A$346,0),8),Condados!A:B,2,FALSE)</f>
        <v>Franklin</v>
      </c>
      <c r="L494">
        <v>58</v>
      </c>
    </row>
    <row r="495" spans="1:12" x14ac:dyDescent="0.25">
      <c r="A495" t="s">
        <v>17</v>
      </c>
      <c r="B495">
        <v>331</v>
      </c>
      <c r="C495">
        <v>63</v>
      </c>
      <c r="D495">
        <v>16745</v>
      </c>
      <c r="E495">
        <v>44152</v>
      </c>
      <c r="F495" t="str">
        <f>+VLOOKUP(D495,Jugadores!A:B,2,FALSE)</f>
        <v>John A. Palmer</v>
      </c>
      <c r="G495" t="str">
        <f>+VLOOKUP(E495,Jugadores!A:B,2,FALSE)</f>
        <v>William V. Phillips</v>
      </c>
      <c r="H495">
        <f>+INDEX(Jugadores!$A$2:$H$346,MATCH(Partidos!D495,Jugadores!$A$2:$A$346,0),7)</f>
        <v>35</v>
      </c>
      <c r="I495">
        <f>+INDEX(Jugadores!$A$2:$H$346,MATCH(Partidos!E495,Jugadores!$A$2:$A$346,0),7)</f>
        <v>50</v>
      </c>
      <c r="J495" t="str">
        <f>VLOOKUP(INDEX(Jugadores!$A$2:$H$346,MATCH(Partidos!D495,Jugadores!$A$2:$A$346,0),8),Condados!A:B,2,FALSE)</f>
        <v>Jefferson</v>
      </c>
      <c r="K495" t="str">
        <f>VLOOKUP(INDEX(Jugadores!$A$2:$H$346,MATCH(Partidos!E495,Jugadores!$A$2:$A$346,0),8),Condados!A:B,2,FALSE)</f>
        <v>Chester</v>
      </c>
      <c r="L495">
        <v>59</v>
      </c>
    </row>
    <row r="496" spans="1:12" x14ac:dyDescent="0.25">
      <c r="A496" t="s">
        <v>17</v>
      </c>
      <c r="B496">
        <v>330</v>
      </c>
      <c r="C496">
        <v>67</v>
      </c>
      <c r="D496">
        <v>47815</v>
      </c>
      <c r="E496">
        <v>12744</v>
      </c>
      <c r="F496" t="str">
        <f>+VLOOKUP(D496,Jugadores!A:B,2,FALSE)</f>
        <v>Walter F. Carter</v>
      </c>
      <c r="G496" t="str">
        <f>+VLOOKUP(E496,Jugadores!A:B,2,FALSE)</f>
        <v>James A. Kirk</v>
      </c>
      <c r="H496">
        <f>+INDEX(Jugadores!$A$2:$H$346,MATCH(Partidos!D496,Jugadores!$A$2:$A$346,0),7)</f>
        <v>12</v>
      </c>
      <c r="I496">
        <f>+INDEX(Jugadores!$A$2:$H$346,MATCH(Partidos!E496,Jugadores!$A$2:$A$346,0),7)</f>
        <v>5</v>
      </c>
      <c r="J496" t="str">
        <f>VLOOKUP(INDEX(Jugadores!$A$2:$H$346,MATCH(Partidos!D496,Jugadores!$A$2:$A$346,0),8),Condados!A:B,2,FALSE)</f>
        <v>Franklin</v>
      </c>
      <c r="K496" t="str">
        <f>VLOOKUP(INDEX(Jugadores!$A$2:$H$346,MATCH(Partidos!E496,Jugadores!$A$2:$A$346,0),8),Condados!A:B,2,FALSE)</f>
        <v>Lehigh</v>
      </c>
      <c r="L496">
        <v>66</v>
      </c>
    </row>
    <row r="497" spans="1:12" x14ac:dyDescent="0.25">
      <c r="A497" t="s">
        <v>17</v>
      </c>
      <c r="B497">
        <v>329</v>
      </c>
      <c r="C497">
        <v>89</v>
      </c>
      <c r="D497">
        <v>3867</v>
      </c>
      <c r="E497">
        <v>20473</v>
      </c>
      <c r="F497" t="str">
        <f>+VLOOKUP(D497,Jugadores!A:B,2,FALSE)</f>
        <v>Kenneth J. Broyles</v>
      </c>
      <c r="G497" t="str">
        <f>+VLOOKUP(E497,Jugadores!A:B,2,FALSE)</f>
        <v>Michael M. Portillo</v>
      </c>
      <c r="H497">
        <f>+INDEX(Jugadores!$A$2:$H$346,MATCH(Partidos!D497,Jugadores!$A$2:$A$346,0),7)</f>
        <v>39</v>
      </c>
      <c r="I497">
        <f>+INDEX(Jugadores!$A$2:$H$346,MATCH(Partidos!E497,Jugadores!$A$2:$A$346,0),7)</f>
        <v>81</v>
      </c>
      <c r="J497" t="str">
        <f>VLOOKUP(INDEX(Jugadores!$A$2:$H$346,MATCH(Partidos!D497,Jugadores!$A$2:$A$346,0),8),Condados!A:B,2,FALSE)</f>
        <v>York</v>
      </c>
      <c r="K497" t="str">
        <f>VLOOKUP(INDEX(Jugadores!$A$2:$H$346,MATCH(Partidos!E497,Jugadores!$A$2:$A$346,0),8),Condados!A:B,2,FALSE)</f>
        <v>Washington</v>
      </c>
      <c r="L497">
        <v>78</v>
      </c>
    </row>
    <row r="498" spans="1:12" x14ac:dyDescent="0.25">
      <c r="A498" t="s">
        <v>17</v>
      </c>
      <c r="B498">
        <v>328</v>
      </c>
      <c r="C498">
        <v>127</v>
      </c>
      <c r="D498">
        <v>44152</v>
      </c>
      <c r="E498">
        <v>962</v>
      </c>
      <c r="F498" t="str">
        <f>+VLOOKUP(D498,Jugadores!A:B,2,FALSE)</f>
        <v>William V. Phillips</v>
      </c>
      <c r="G498" t="str">
        <f>+VLOOKUP(E498,Jugadores!A:B,2,FALSE)</f>
        <v>Andrew M. Shanklin</v>
      </c>
      <c r="H498">
        <f>+INDEX(Jugadores!$A$2:$H$346,MATCH(Partidos!D498,Jugadores!$A$2:$A$346,0),7)</f>
        <v>50</v>
      </c>
      <c r="I498">
        <f>+INDEX(Jugadores!$A$2:$H$346,MATCH(Partidos!E498,Jugadores!$A$2:$A$346,0),7)</f>
        <v>37</v>
      </c>
      <c r="J498" t="str">
        <f>VLOOKUP(INDEX(Jugadores!$A$2:$H$346,MATCH(Partidos!D498,Jugadores!$A$2:$A$346,0),8),Condados!A:B,2,FALSE)</f>
        <v>Chester</v>
      </c>
      <c r="K498" t="str">
        <f>VLOOKUP(INDEX(Jugadores!$A$2:$H$346,MATCH(Partidos!E498,Jugadores!$A$2:$A$346,0),8),Condados!A:B,2,FALSE)</f>
        <v>Snyder</v>
      </c>
      <c r="L498">
        <v>139</v>
      </c>
    </row>
    <row r="499" spans="1:12" x14ac:dyDescent="0.25">
      <c r="A499" t="s">
        <v>17</v>
      </c>
      <c r="B499">
        <v>327</v>
      </c>
      <c r="C499">
        <v>78</v>
      </c>
      <c r="D499">
        <v>16745</v>
      </c>
      <c r="E499">
        <v>37031</v>
      </c>
      <c r="F499" t="str">
        <f>+VLOOKUP(D499,Jugadores!A:B,2,FALSE)</f>
        <v>John A. Palmer</v>
      </c>
      <c r="G499" t="str">
        <f>+VLOOKUP(E499,Jugadores!A:B,2,FALSE)</f>
        <v>Henry M. McCue</v>
      </c>
      <c r="H499">
        <f>+INDEX(Jugadores!$A$2:$H$346,MATCH(Partidos!D499,Jugadores!$A$2:$A$346,0),7)</f>
        <v>35</v>
      </c>
      <c r="I499">
        <f>+INDEX(Jugadores!$A$2:$H$346,MATCH(Partidos!E499,Jugadores!$A$2:$A$346,0),7)</f>
        <v>71</v>
      </c>
      <c r="J499" t="str">
        <f>VLOOKUP(INDEX(Jugadores!$A$2:$H$346,MATCH(Partidos!D499,Jugadores!$A$2:$A$346,0),8),Condados!A:B,2,FALSE)</f>
        <v>Jefferson</v>
      </c>
      <c r="K499" t="str">
        <f>VLOOKUP(INDEX(Jugadores!$A$2:$H$346,MATCH(Partidos!E499,Jugadores!$A$2:$A$346,0),8),Condados!A:B,2,FALSE)</f>
        <v>Greene</v>
      </c>
      <c r="L499">
        <v>146</v>
      </c>
    </row>
    <row r="500" spans="1:12" x14ac:dyDescent="0.25">
      <c r="A500" t="s">
        <v>17</v>
      </c>
      <c r="B500">
        <v>326</v>
      </c>
      <c r="C500">
        <v>81</v>
      </c>
      <c r="D500">
        <v>12744</v>
      </c>
      <c r="E500">
        <v>46171</v>
      </c>
      <c r="F500" t="str">
        <f>+VLOOKUP(D500,Jugadores!A:B,2,FALSE)</f>
        <v>James A. Kirk</v>
      </c>
      <c r="G500" t="str">
        <f>+VLOOKUP(E500,Jugadores!A:B,2,FALSE)</f>
        <v>William C. Cohen</v>
      </c>
      <c r="H500">
        <f>+INDEX(Jugadores!$A$2:$H$346,MATCH(Partidos!D500,Jugadores!$A$2:$A$346,0),7)</f>
        <v>5</v>
      </c>
      <c r="I500">
        <f>+INDEX(Jugadores!$A$2:$H$346,MATCH(Partidos!E500,Jugadores!$A$2:$A$346,0),7)</f>
        <v>87</v>
      </c>
      <c r="J500" t="str">
        <f>VLOOKUP(INDEX(Jugadores!$A$2:$H$346,MATCH(Partidos!D500,Jugadores!$A$2:$A$346,0),8),Condados!A:B,2,FALSE)</f>
        <v>Lehigh</v>
      </c>
      <c r="K500" t="str">
        <f>VLOOKUP(INDEX(Jugadores!$A$2:$H$346,MATCH(Partidos!E500,Jugadores!$A$2:$A$346,0),8),Condados!A:B,2,FALSE)</f>
        <v>Jefferson</v>
      </c>
      <c r="L500">
        <v>72</v>
      </c>
    </row>
    <row r="501" spans="1:12" x14ac:dyDescent="0.25">
      <c r="A501" t="s">
        <v>17</v>
      </c>
      <c r="B501">
        <v>325</v>
      </c>
      <c r="C501">
        <v>113</v>
      </c>
      <c r="D501">
        <v>47815</v>
      </c>
      <c r="E501">
        <v>37462</v>
      </c>
      <c r="F501" t="str">
        <f>+VLOOKUP(D501,Jugadores!A:B,2,FALSE)</f>
        <v>Walter F. Carter</v>
      </c>
      <c r="G501" t="str">
        <f>+VLOOKUP(E501,Jugadores!A:B,2,FALSE)</f>
        <v>Ronnie C. Sparks</v>
      </c>
      <c r="H501">
        <f>+INDEX(Jugadores!$A$2:$H$346,MATCH(Partidos!D501,Jugadores!$A$2:$A$346,0),7)</f>
        <v>12</v>
      </c>
      <c r="I501">
        <f>+INDEX(Jugadores!$A$2:$H$346,MATCH(Partidos!E501,Jugadores!$A$2:$A$346,0),7)</f>
        <v>45</v>
      </c>
      <c r="J501" t="str">
        <f>VLOOKUP(INDEX(Jugadores!$A$2:$H$346,MATCH(Partidos!D501,Jugadores!$A$2:$A$346,0),8),Condados!A:B,2,FALSE)</f>
        <v>Franklin</v>
      </c>
      <c r="K501" t="str">
        <f>VLOOKUP(INDEX(Jugadores!$A$2:$H$346,MATCH(Partidos!E501,Jugadores!$A$2:$A$346,0),8),Condados!A:B,2,FALSE)</f>
        <v>Fulton</v>
      </c>
      <c r="L501">
        <v>103</v>
      </c>
    </row>
    <row r="502" spans="1:12" x14ac:dyDescent="0.25">
      <c r="A502" t="s">
        <v>17</v>
      </c>
      <c r="B502">
        <v>324</v>
      </c>
      <c r="C502">
        <v>92</v>
      </c>
      <c r="D502">
        <v>20473</v>
      </c>
      <c r="E502">
        <v>15688</v>
      </c>
      <c r="F502" t="str">
        <f>+VLOOKUP(D502,Jugadores!A:B,2,FALSE)</f>
        <v>Michael M. Portillo</v>
      </c>
      <c r="G502" t="str">
        <f>+VLOOKUP(E502,Jugadores!A:B,2,FALSE)</f>
        <v>Dennis H. Burt</v>
      </c>
      <c r="H502">
        <f>+INDEX(Jugadores!$A$2:$H$346,MATCH(Partidos!D502,Jugadores!$A$2:$A$346,0),7)</f>
        <v>81</v>
      </c>
      <c r="I502">
        <f>+INDEX(Jugadores!$A$2:$H$346,MATCH(Partidos!E502,Jugadores!$A$2:$A$346,0),7)</f>
        <v>9</v>
      </c>
      <c r="J502" t="str">
        <f>VLOOKUP(INDEX(Jugadores!$A$2:$H$346,MATCH(Partidos!D502,Jugadores!$A$2:$A$346,0),8),Condados!A:B,2,FALSE)</f>
        <v>Washington</v>
      </c>
      <c r="K502" t="str">
        <f>VLOOKUP(INDEX(Jugadores!$A$2:$H$346,MATCH(Partidos!E502,Jugadores!$A$2:$A$346,0),8),Condados!A:B,2,FALSE)</f>
        <v>Lancaster</v>
      </c>
      <c r="L502">
        <v>115</v>
      </c>
    </row>
    <row r="503" spans="1:12" x14ac:dyDescent="0.25">
      <c r="A503" t="s">
        <v>17</v>
      </c>
      <c r="B503">
        <v>323</v>
      </c>
      <c r="C503">
        <v>159</v>
      </c>
      <c r="D503">
        <v>3867</v>
      </c>
      <c r="E503">
        <v>34631</v>
      </c>
      <c r="F503" t="str">
        <f>+VLOOKUP(D503,Jugadores!A:B,2,FALSE)</f>
        <v>Kenneth J. Broyles</v>
      </c>
      <c r="G503" t="str">
        <f>+VLOOKUP(E503,Jugadores!A:B,2,FALSE)</f>
        <v>Anthony A. McDermott</v>
      </c>
      <c r="H503">
        <f>+INDEX(Jugadores!$A$2:$H$346,MATCH(Partidos!D503,Jugadores!$A$2:$A$346,0),7)</f>
        <v>39</v>
      </c>
      <c r="I503">
        <f>+INDEX(Jugadores!$A$2:$H$346,MATCH(Partidos!E503,Jugadores!$A$2:$A$346,0),7)</f>
        <v>48</v>
      </c>
      <c r="J503" t="str">
        <f>VLOOKUP(INDEX(Jugadores!$A$2:$H$346,MATCH(Partidos!D503,Jugadores!$A$2:$A$346,0),8),Condados!A:B,2,FALSE)</f>
        <v>York</v>
      </c>
      <c r="K503" t="str">
        <f>VLOOKUP(INDEX(Jugadores!$A$2:$H$346,MATCH(Partidos!E503,Jugadores!$A$2:$A$346,0),8),Condados!A:B,2,FALSE)</f>
        <v>Potter</v>
      </c>
      <c r="L503">
        <v>147</v>
      </c>
    </row>
    <row r="504" spans="1:12" x14ac:dyDescent="0.25">
      <c r="A504" t="s">
        <v>17</v>
      </c>
      <c r="B504">
        <v>322</v>
      </c>
      <c r="C504">
        <v>105</v>
      </c>
      <c r="D504">
        <v>44152</v>
      </c>
      <c r="E504">
        <v>28128</v>
      </c>
      <c r="F504" t="str">
        <f>+VLOOKUP(D504,Jugadores!A:B,2,FALSE)</f>
        <v>William V. Phillips</v>
      </c>
      <c r="G504" t="str">
        <f>+VLOOKUP(E504,Jugadores!A:B,2,FALSE)</f>
        <v>James M. Manuel</v>
      </c>
      <c r="H504">
        <f>+INDEX(Jugadores!$A$2:$H$346,MATCH(Partidos!D504,Jugadores!$A$2:$A$346,0),7)</f>
        <v>50</v>
      </c>
      <c r="I504">
        <f>+INDEX(Jugadores!$A$2:$H$346,MATCH(Partidos!E504,Jugadores!$A$2:$A$346,0),7)</f>
        <v>10</v>
      </c>
      <c r="J504" t="str">
        <f>VLOOKUP(INDEX(Jugadores!$A$2:$H$346,MATCH(Partidos!D504,Jugadores!$A$2:$A$346,0),8),Condados!A:B,2,FALSE)</f>
        <v>Chester</v>
      </c>
      <c r="K504" t="str">
        <f>VLOOKUP(INDEX(Jugadores!$A$2:$H$346,MATCH(Partidos!E504,Jugadores!$A$2:$A$346,0),8),Condados!A:B,2,FALSE)</f>
        <v>Washington</v>
      </c>
      <c r="L504">
        <v>39</v>
      </c>
    </row>
    <row r="505" spans="1:12" x14ac:dyDescent="0.25">
      <c r="A505" t="s">
        <v>17</v>
      </c>
      <c r="B505">
        <v>321</v>
      </c>
      <c r="C505">
        <v>128</v>
      </c>
      <c r="D505">
        <v>962</v>
      </c>
      <c r="E505">
        <v>4013</v>
      </c>
      <c r="F505" t="str">
        <f>+VLOOKUP(D505,Jugadores!A:B,2,FALSE)</f>
        <v>Andrew M. Shanklin</v>
      </c>
      <c r="G505" t="str">
        <f>+VLOOKUP(E505,Jugadores!A:B,2,FALSE)</f>
        <v>Homer C. Funderburk</v>
      </c>
      <c r="H505">
        <f>+INDEX(Jugadores!$A$2:$H$346,MATCH(Partidos!D505,Jugadores!$A$2:$A$346,0),7)</f>
        <v>37</v>
      </c>
      <c r="I505">
        <f>+INDEX(Jugadores!$A$2:$H$346,MATCH(Partidos!E505,Jugadores!$A$2:$A$346,0),7)</f>
        <v>28</v>
      </c>
      <c r="J505" t="str">
        <f>VLOOKUP(INDEX(Jugadores!$A$2:$H$346,MATCH(Partidos!D505,Jugadores!$A$2:$A$346,0),8),Condados!A:B,2,FALSE)</f>
        <v>Snyder</v>
      </c>
      <c r="K505" t="str">
        <f>VLOOKUP(INDEX(Jugadores!$A$2:$H$346,MATCH(Partidos!E505,Jugadores!$A$2:$A$346,0),8),Condados!A:B,2,FALSE)</f>
        <v>Wayne</v>
      </c>
      <c r="L505">
        <v>46</v>
      </c>
    </row>
    <row r="506" spans="1:12" x14ac:dyDescent="0.25">
      <c r="A506" t="s">
        <v>17</v>
      </c>
      <c r="B506">
        <v>320</v>
      </c>
      <c r="C506">
        <v>90</v>
      </c>
      <c r="D506">
        <v>37031</v>
      </c>
      <c r="E506">
        <v>21858</v>
      </c>
      <c r="F506" t="str">
        <f>+VLOOKUP(D506,Jugadores!A:B,2,FALSE)</f>
        <v>Henry M. McCue</v>
      </c>
      <c r="G506" t="str">
        <f>+VLOOKUP(E506,Jugadores!A:B,2,FALSE)</f>
        <v>Eddie A. Caison</v>
      </c>
      <c r="H506">
        <f>+INDEX(Jugadores!$A$2:$H$346,MATCH(Partidos!D506,Jugadores!$A$2:$A$346,0),7)</f>
        <v>71</v>
      </c>
      <c r="I506">
        <f>+INDEX(Jugadores!$A$2:$H$346,MATCH(Partidos!E506,Jugadores!$A$2:$A$346,0),7)</f>
        <v>31</v>
      </c>
      <c r="J506" t="str">
        <f>VLOOKUP(INDEX(Jugadores!$A$2:$H$346,MATCH(Partidos!D506,Jugadores!$A$2:$A$346,0),8),Condados!A:B,2,FALSE)</f>
        <v>Greene</v>
      </c>
      <c r="K506" t="str">
        <f>VLOOKUP(INDEX(Jugadores!$A$2:$H$346,MATCH(Partidos!E506,Jugadores!$A$2:$A$346,0),8),Condados!A:B,2,FALSE)</f>
        <v>Centre</v>
      </c>
      <c r="L506">
        <v>90</v>
      </c>
    </row>
    <row r="507" spans="1:12" x14ac:dyDescent="0.25">
      <c r="A507" t="s">
        <v>17</v>
      </c>
      <c r="B507">
        <v>319</v>
      </c>
      <c r="C507">
        <v>79</v>
      </c>
      <c r="D507">
        <v>16745</v>
      </c>
      <c r="E507">
        <v>36116</v>
      </c>
      <c r="F507" t="str">
        <f>+VLOOKUP(D507,Jugadores!A:B,2,FALSE)</f>
        <v>John A. Palmer</v>
      </c>
      <c r="G507" t="str">
        <f>+VLOOKUP(E507,Jugadores!A:B,2,FALSE)</f>
        <v>Horace F. Howell</v>
      </c>
      <c r="H507">
        <f>+INDEX(Jugadores!$A$2:$H$346,MATCH(Partidos!D507,Jugadores!$A$2:$A$346,0),7)</f>
        <v>35</v>
      </c>
      <c r="I507">
        <f>+INDEX(Jugadores!$A$2:$H$346,MATCH(Partidos!E507,Jugadores!$A$2:$A$346,0),7)</f>
        <v>66</v>
      </c>
      <c r="J507" t="str">
        <f>VLOOKUP(INDEX(Jugadores!$A$2:$H$346,MATCH(Partidos!D507,Jugadores!$A$2:$A$346,0),8),Condados!A:B,2,FALSE)</f>
        <v>Jefferson</v>
      </c>
      <c r="K507" t="str">
        <f>VLOOKUP(INDEX(Jugadores!$A$2:$H$346,MATCH(Partidos!E507,Jugadores!$A$2:$A$346,0),8),Condados!A:B,2,FALSE)</f>
        <v>Lebanon</v>
      </c>
      <c r="L507">
        <v>93</v>
      </c>
    </row>
    <row r="508" spans="1:12" x14ac:dyDescent="0.25">
      <c r="A508" t="s">
        <v>17</v>
      </c>
      <c r="B508">
        <v>317</v>
      </c>
      <c r="C508">
        <v>135</v>
      </c>
      <c r="D508">
        <v>46171</v>
      </c>
      <c r="E508">
        <v>12929</v>
      </c>
      <c r="F508" t="str">
        <f>+VLOOKUP(D508,Jugadores!A:B,2,FALSE)</f>
        <v>William C. Cohen</v>
      </c>
      <c r="G508" t="str">
        <f>+VLOOKUP(E508,Jugadores!A:B,2,FALSE)</f>
        <v>James S. Evans</v>
      </c>
      <c r="H508">
        <f>+INDEX(Jugadores!$A$2:$H$346,MATCH(Partidos!D508,Jugadores!$A$2:$A$346,0),7)</f>
        <v>87</v>
      </c>
      <c r="I508">
        <f>+INDEX(Jugadores!$A$2:$H$346,MATCH(Partidos!E508,Jugadores!$A$2:$A$346,0),7)</f>
        <v>103</v>
      </c>
      <c r="J508" t="str">
        <f>VLOOKUP(INDEX(Jugadores!$A$2:$H$346,MATCH(Partidos!D508,Jugadores!$A$2:$A$346,0),8),Condados!A:B,2,FALSE)</f>
        <v>Jefferson</v>
      </c>
      <c r="K508" t="str">
        <f>VLOOKUP(INDEX(Jugadores!$A$2:$H$346,MATCH(Partidos!E508,Jugadores!$A$2:$A$346,0),8),Condados!A:B,2,FALSE)</f>
        <v>Lebanon</v>
      </c>
      <c r="L508">
        <v>133</v>
      </c>
    </row>
    <row r="509" spans="1:12" x14ac:dyDescent="0.25">
      <c r="A509" t="s">
        <v>17</v>
      </c>
      <c r="B509">
        <v>316</v>
      </c>
      <c r="C509">
        <v>126</v>
      </c>
      <c r="D509">
        <v>47815</v>
      </c>
      <c r="E509">
        <v>12839</v>
      </c>
      <c r="F509" t="str">
        <f>+VLOOKUP(D509,Jugadores!A:B,2,FALSE)</f>
        <v>Walter F. Carter</v>
      </c>
      <c r="G509" t="str">
        <f>+VLOOKUP(E509,Jugadores!A:B,2,FALSE)</f>
        <v>Gabriel L. Brandon</v>
      </c>
      <c r="H509">
        <f>+INDEX(Jugadores!$A$2:$H$346,MATCH(Partidos!D509,Jugadores!$A$2:$A$346,0),7)</f>
        <v>12</v>
      </c>
      <c r="I509">
        <f>+INDEX(Jugadores!$A$2:$H$346,MATCH(Partidos!E509,Jugadores!$A$2:$A$346,0),7)</f>
        <v>268</v>
      </c>
      <c r="J509" t="str">
        <f>VLOOKUP(INDEX(Jugadores!$A$2:$H$346,MATCH(Partidos!D509,Jugadores!$A$2:$A$346,0),8),Condados!A:B,2,FALSE)</f>
        <v>Franklin</v>
      </c>
      <c r="K509" t="str">
        <f>VLOOKUP(INDEX(Jugadores!$A$2:$H$346,MATCH(Partidos!E509,Jugadores!$A$2:$A$346,0),8),Condados!A:B,2,FALSE)</f>
        <v>Clinton</v>
      </c>
      <c r="L509">
        <v>48</v>
      </c>
    </row>
    <row r="510" spans="1:12" x14ac:dyDescent="0.25">
      <c r="A510" t="s">
        <v>17</v>
      </c>
      <c r="B510">
        <v>315</v>
      </c>
      <c r="C510">
        <v>133</v>
      </c>
      <c r="D510">
        <v>37462</v>
      </c>
      <c r="E510">
        <v>49008</v>
      </c>
      <c r="F510" t="str">
        <f>+VLOOKUP(D510,Jugadores!A:B,2,FALSE)</f>
        <v>Ronnie C. Sparks</v>
      </c>
      <c r="G510" t="str">
        <f>+VLOOKUP(E510,Jugadores!A:B,2,FALSE)</f>
        <v>Anthony A. Rodriguez</v>
      </c>
      <c r="H510">
        <f>+INDEX(Jugadores!$A$2:$H$346,MATCH(Partidos!D510,Jugadores!$A$2:$A$346,0),7)</f>
        <v>45</v>
      </c>
      <c r="I510">
        <f>+INDEX(Jugadores!$A$2:$H$346,MATCH(Partidos!E510,Jugadores!$A$2:$A$346,0),7)</f>
        <v>6</v>
      </c>
      <c r="J510" t="str">
        <f>VLOOKUP(INDEX(Jugadores!$A$2:$H$346,MATCH(Partidos!D510,Jugadores!$A$2:$A$346,0),8),Condados!A:B,2,FALSE)</f>
        <v>Fulton</v>
      </c>
      <c r="K510" t="str">
        <f>VLOOKUP(INDEX(Jugadores!$A$2:$H$346,MATCH(Partidos!E510,Jugadores!$A$2:$A$346,0),8),Condados!A:B,2,FALSE)</f>
        <v>Forest</v>
      </c>
      <c r="L510">
        <v>62</v>
      </c>
    </row>
    <row r="511" spans="1:12" x14ac:dyDescent="0.25">
      <c r="A511" t="s">
        <v>17</v>
      </c>
      <c r="B511">
        <v>313</v>
      </c>
      <c r="C511">
        <v>89</v>
      </c>
      <c r="D511">
        <v>20473</v>
      </c>
      <c r="E511">
        <v>32108</v>
      </c>
      <c r="F511" t="str">
        <f>+VLOOKUP(D511,Jugadores!A:B,2,FALSE)</f>
        <v>Michael M. Portillo</v>
      </c>
      <c r="G511" t="str">
        <f>+VLOOKUP(E511,Jugadores!A:B,2,FALSE)</f>
        <v>Steve L. Messner</v>
      </c>
      <c r="H511">
        <f>+INDEX(Jugadores!$A$2:$H$346,MATCH(Partidos!D511,Jugadores!$A$2:$A$346,0),7)</f>
        <v>81</v>
      </c>
      <c r="I511">
        <f>+INDEX(Jugadores!$A$2:$H$346,MATCH(Partidos!E511,Jugadores!$A$2:$A$346,0),7)</f>
        <v>30</v>
      </c>
      <c r="J511" t="str">
        <f>VLOOKUP(INDEX(Jugadores!$A$2:$H$346,MATCH(Partidos!D511,Jugadores!$A$2:$A$346,0),8),Condados!A:B,2,FALSE)</f>
        <v>Washington</v>
      </c>
      <c r="K511" t="str">
        <f>VLOOKUP(INDEX(Jugadores!$A$2:$H$346,MATCH(Partidos!E511,Jugadores!$A$2:$A$346,0),8),Condados!A:B,2,FALSE)</f>
        <v>Warren</v>
      </c>
      <c r="L511">
        <v>82</v>
      </c>
    </row>
    <row r="512" spans="1:12" x14ac:dyDescent="0.25">
      <c r="A512" t="s">
        <v>17</v>
      </c>
      <c r="B512">
        <v>312</v>
      </c>
      <c r="C512">
        <v>102</v>
      </c>
      <c r="D512">
        <v>34631</v>
      </c>
      <c r="E512">
        <v>20616</v>
      </c>
      <c r="F512" t="str">
        <f>+VLOOKUP(D512,Jugadores!A:B,2,FALSE)</f>
        <v>Anthony A. McDermott</v>
      </c>
      <c r="G512" t="str">
        <f>+VLOOKUP(E512,Jugadores!A:B,2,FALSE)</f>
        <v>Paul L. Leyva</v>
      </c>
      <c r="H512">
        <f>+INDEX(Jugadores!$A$2:$H$346,MATCH(Partidos!D512,Jugadores!$A$2:$A$346,0),7)</f>
        <v>48</v>
      </c>
      <c r="I512">
        <f>+INDEX(Jugadores!$A$2:$H$346,MATCH(Partidos!E512,Jugadores!$A$2:$A$346,0),7)</f>
        <v>54</v>
      </c>
      <c r="J512" t="str">
        <f>VLOOKUP(INDEX(Jugadores!$A$2:$H$346,MATCH(Partidos!D512,Jugadores!$A$2:$A$346,0),8),Condados!A:B,2,FALSE)</f>
        <v>Potter</v>
      </c>
      <c r="K512" t="str">
        <f>VLOOKUP(INDEX(Jugadores!$A$2:$H$346,MATCH(Partidos!E512,Jugadores!$A$2:$A$346,0),8),Condados!A:B,2,FALSE)</f>
        <v>Clearfield</v>
      </c>
      <c r="L512">
        <v>89</v>
      </c>
    </row>
    <row r="513" spans="1:12" x14ac:dyDescent="0.25">
      <c r="A513" t="s">
        <v>17</v>
      </c>
      <c r="B513">
        <v>311</v>
      </c>
      <c r="C513">
        <v>147</v>
      </c>
      <c r="D513">
        <v>3867</v>
      </c>
      <c r="E513">
        <v>11736</v>
      </c>
      <c r="F513" t="str">
        <f>+VLOOKUP(D513,Jugadores!A:B,2,FALSE)</f>
        <v>Kenneth J. Broyles</v>
      </c>
      <c r="G513" t="str">
        <f>+VLOOKUP(E513,Jugadores!A:B,2,FALSE)</f>
        <v>Rodney D. Payne</v>
      </c>
      <c r="H513">
        <f>+INDEX(Jugadores!$A$2:$H$346,MATCH(Partidos!D513,Jugadores!$A$2:$A$346,0),7)</f>
        <v>39</v>
      </c>
      <c r="I513">
        <f>+INDEX(Jugadores!$A$2:$H$346,MATCH(Partidos!E513,Jugadores!$A$2:$A$346,0),7)</f>
        <v>24</v>
      </c>
      <c r="J513" t="str">
        <f>VLOOKUP(INDEX(Jugadores!$A$2:$H$346,MATCH(Partidos!D513,Jugadores!$A$2:$A$346,0),8),Condados!A:B,2,FALSE)</f>
        <v>York</v>
      </c>
      <c r="K513" t="str">
        <f>VLOOKUP(INDEX(Jugadores!$A$2:$H$346,MATCH(Partidos!E513,Jugadores!$A$2:$A$346,0),8),Condados!A:B,2,FALSE)</f>
        <v>Sullivan</v>
      </c>
      <c r="L513">
        <v>110</v>
      </c>
    </row>
    <row r="514" spans="1:12" x14ac:dyDescent="0.25">
      <c r="A514" t="s">
        <v>17</v>
      </c>
      <c r="B514">
        <v>310</v>
      </c>
      <c r="C514">
        <v>83</v>
      </c>
      <c r="D514">
        <v>28128</v>
      </c>
      <c r="E514">
        <v>40477</v>
      </c>
      <c r="F514" t="str">
        <f>+VLOOKUP(D514,Jugadores!A:B,2,FALSE)</f>
        <v>James M. Manuel</v>
      </c>
      <c r="G514" t="str">
        <f>+VLOOKUP(E514,Jugadores!A:B,2,FALSE)</f>
        <v>Carlos H. Jimenez</v>
      </c>
      <c r="H514">
        <f>+INDEX(Jugadores!$A$2:$H$346,MATCH(Partidos!D514,Jugadores!$A$2:$A$346,0),7)</f>
        <v>10</v>
      </c>
      <c r="I514">
        <f>+INDEX(Jugadores!$A$2:$H$346,MATCH(Partidos!E514,Jugadores!$A$2:$A$346,0),7)</f>
        <v>85</v>
      </c>
      <c r="J514" t="str">
        <f>VLOOKUP(INDEX(Jugadores!$A$2:$H$346,MATCH(Partidos!D514,Jugadores!$A$2:$A$346,0),8),Condados!A:B,2,FALSE)</f>
        <v>Washington</v>
      </c>
      <c r="K514" t="str">
        <f>VLOOKUP(INDEX(Jugadores!$A$2:$H$346,MATCH(Partidos!E514,Jugadores!$A$2:$A$346,0),8),Condados!A:B,2,FALSE)</f>
        <v>Erie</v>
      </c>
      <c r="L514">
        <v>57</v>
      </c>
    </row>
    <row r="515" spans="1:12" x14ac:dyDescent="0.25">
      <c r="A515" t="s">
        <v>17</v>
      </c>
      <c r="B515">
        <v>309</v>
      </c>
      <c r="C515">
        <v>82</v>
      </c>
      <c r="D515">
        <v>44152</v>
      </c>
      <c r="E515">
        <v>38126</v>
      </c>
      <c r="F515" t="str">
        <f>+VLOOKUP(D515,Jugadores!A:B,2,FALSE)</f>
        <v>William V. Phillips</v>
      </c>
      <c r="G515" t="str">
        <f>+VLOOKUP(E515,Jugadores!A:B,2,FALSE)</f>
        <v>David P. Thomas</v>
      </c>
      <c r="H515">
        <f>+INDEX(Jugadores!$A$2:$H$346,MATCH(Partidos!D515,Jugadores!$A$2:$A$346,0),7)</f>
        <v>50</v>
      </c>
      <c r="I515">
        <f>+INDEX(Jugadores!$A$2:$H$346,MATCH(Partidos!E515,Jugadores!$A$2:$A$346,0),7)</f>
        <v>47</v>
      </c>
      <c r="J515" t="str">
        <f>VLOOKUP(INDEX(Jugadores!$A$2:$H$346,MATCH(Partidos!D515,Jugadores!$A$2:$A$346,0),8),Condados!A:B,2,FALSE)</f>
        <v>Chester</v>
      </c>
      <c r="K515" t="str">
        <f>VLOOKUP(INDEX(Jugadores!$A$2:$H$346,MATCH(Partidos!E515,Jugadores!$A$2:$A$346,0),8),Condados!A:B,2,FALSE)</f>
        <v>Monroe</v>
      </c>
      <c r="L515">
        <v>64</v>
      </c>
    </row>
    <row r="516" spans="1:12" x14ac:dyDescent="0.25">
      <c r="A516" t="s">
        <v>17</v>
      </c>
      <c r="B516">
        <v>308</v>
      </c>
      <c r="C516">
        <v>139</v>
      </c>
      <c r="D516">
        <v>4013</v>
      </c>
      <c r="E516">
        <v>49672</v>
      </c>
      <c r="F516" t="str">
        <f>+VLOOKUP(D516,Jugadores!A:B,2,FALSE)</f>
        <v>Homer C. Funderburk</v>
      </c>
      <c r="G516" t="str">
        <f>+VLOOKUP(E516,Jugadores!A:B,2,FALSE)</f>
        <v>James M. Snow</v>
      </c>
      <c r="H516">
        <f>+INDEX(Jugadores!$A$2:$H$346,MATCH(Partidos!D516,Jugadores!$A$2:$A$346,0),7)</f>
        <v>28</v>
      </c>
      <c r="I516">
        <f>+INDEX(Jugadores!$A$2:$H$346,MATCH(Partidos!E516,Jugadores!$A$2:$A$346,0),7)</f>
        <v>110</v>
      </c>
      <c r="J516" t="str">
        <f>VLOOKUP(INDEX(Jugadores!$A$2:$H$346,MATCH(Partidos!D516,Jugadores!$A$2:$A$346,0),8),Condados!A:B,2,FALSE)</f>
        <v>Wayne</v>
      </c>
      <c r="K516" t="str">
        <f>VLOOKUP(INDEX(Jugadores!$A$2:$H$346,MATCH(Partidos!E516,Jugadores!$A$2:$A$346,0),8),Condados!A:B,2,FALSE)</f>
        <v>Cambria</v>
      </c>
      <c r="L516">
        <v>93</v>
      </c>
    </row>
    <row r="517" spans="1:12" x14ac:dyDescent="0.25">
      <c r="A517" t="s">
        <v>17</v>
      </c>
      <c r="B517">
        <v>306</v>
      </c>
      <c r="C517">
        <v>65</v>
      </c>
      <c r="D517">
        <v>21858</v>
      </c>
      <c r="E517">
        <v>37890</v>
      </c>
      <c r="F517" t="str">
        <f>+VLOOKUP(D517,Jugadores!A:B,2,FALSE)</f>
        <v>Eddie A. Caison</v>
      </c>
      <c r="G517" t="str">
        <f>+VLOOKUP(E517,Jugadores!A:B,2,FALSE)</f>
        <v>James H. Mincey</v>
      </c>
      <c r="H517">
        <f>+INDEX(Jugadores!$A$2:$H$346,MATCH(Partidos!D517,Jugadores!$A$2:$A$346,0),7)</f>
        <v>31</v>
      </c>
      <c r="I517">
        <f>+INDEX(Jugadores!$A$2:$H$346,MATCH(Partidos!E517,Jugadores!$A$2:$A$346,0),7)</f>
        <v>257</v>
      </c>
      <c r="J517" t="str">
        <f>VLOOKUP(INDEX(Jugadores!$A$2:$H$346,MATCH(Partidos!D517,Jugadores!$A$2:$A$346,0),8),Condados!A:B,2,FALSE)</f>
        <v>Centre</v>
      </c>
      <c r="K517" t="str">
        <f>VLOOKUP(INDEX(Jugadores!$A$2:$H$346,MATCH(Partidos!E517,Jugadores!$A$2:$A$346,0),8),Condados!A:B,2,FALSE)</f>
        <v>Huntingdon</v>
      </c>
      <c r="L517">
        <v>100</v>
      </c>
    </row>
    <row r="518" spans="1:12" x14ac:dyDescent="0.25">
      <c r="A518" t="s">
        <v>17</v>
      </c>
      <c r="B518">
        <v>305</v>
      </c>
      <c r="C518">
        <v>95</v>
      </c>
      <c r="D518">
        <v>37031</v>
      </c>
      <c r="E518">
        <v>11716</v>
      </c>
      <c r="F518" t="str">
        <f>+VLOOKUP(D518,Jugadores!A:B,2,FALSE)</f>
        <v>Henry M. McCue</v>
      </c>
      <c r="G518" t="str">
        <f>+VLOOKUP(E518,Jugadores!A:B,2,FALSE)</f>
        <v>James M. Schreiber</v>
      </c>
      <c r="H518">
        <f>+INDEX(Jugadores!$A$2:$H$346,MATCH(Partidos!D518,Jugadores!$A$2:$A$346,0),7)</f>
        <v>71</v>
      </c>
      <c r="I518">
        <f>+INDEX(Jugadores!$A$2:$H$346,MATCH(Partidos!E518,Jugadores!$A$2:$A$346,0),7)</f>
        <v>106</v>
      </c>
      <c r="J518" t="str">
        <f>VLOOKUP(INDEX(Jugadores!$A$2:$H$346,MATCH(Partidos!D518,Jugadores!$A$2:$A$346,0),8),Condados!A:B,2,FALSE)</f>
        <v>Greene</v>
      </c>
      <c r="K518" t="str">
        <f>VLOOKUP(INDEX(Jugadores!$A$2:$H$346,MATCH(Partidos!E518,Jugadores!$A$2:$A$346,0),8),Condados!A:B,2,FALSE)</f>
        <v>Huntingdon</v>
      </c>
      <c r="L518">
        <v>111</v>
      </c>
    </row>
    <row r="519" spans="1:12" x14ac:dyDescent="0.25">
      <c r="A519" t="s">
        <v>17</v>
      </c>
      <c r="B519">
        <v>304</v>
      </c>
      <c r="C519">
        <v>143</v>
      </c>
      <c r="D519">
        <v>36116</v>
      </c>
      <c r="E519">
        <v>35769</v>
      </c>
      <c r="F519" t="str">
        <f>+VLOOKUP(D519,Jugadores!A:B,2,FALSE)</f>
        <v>Horace F. Howell</v>
      </c>
      <c r="G519" t="str">
        <f>+VLOOKUP(E519,Jugadores!A:B,2,FALSE)</f>
        <v>Dave T. Gowins</v>
      </c>
      <c r="H519">
        <f>+INDEX(Jugadores!$A$2:$H$346,MATCH(Partidos!D519,Jugadores!$A$2:$A$346,0),7)</f>
        <v>66</v>
      </c>
      <c r="I519">
        <f>+INDEX(Jugadores!$A$2:$H$346,MATCH(Partidos!E519,Jugadores!$A$2:$A$346,0),7)</f>
        <v>104</v>
      </c>
      <c r="J519" t="str">
        <f>VLOOKUP(INDEX(Jugadores!$A$2:$H$346,MATCH(Partidos!D519,Jugadores!$A$2:$A$346,0),8),Condados!A:B,2,FALSE)</f>
        <v>Lebanon</v>
      </c>
      <c r="K519" t="str">
        <f>VLOOKUP(INDEX(Jugadores!$A$2:$H$346,MATCH(Partidos!E519,Jugadores!$A$2:$A$346,0),8),Condados!A:B,2,FALSE)</f>
        <v>Cumberland</v>
      </c>
      <c r="L519">
        <v>24</v>
      </c>
    </row>
    <row r="520" spans="1:12" x14ac:dyDescent="0.25">
      <c r="A520" t="s">
        <v>17</v>
      </c>
      <c r="B520">
        <v>333</v>
      </c>
      <c r="C520">
        <v>85</v>
      </c>
      <c r="D520">
        <v>16817</v>
      </c>
      <c r="E520">
        <v>36655</v>
      </c>
      <c r="F520" t="str">
        <f>+VLOOKUP(D520,Jugadores!A:B,2,FALSE)</f>
        <v>Charles B. Bernstein</v>
      </c>
      <c r="G520" t="str">
        <f>+VLOOKUP(E520,Jugadores!A:B,2,FALSE)</f>
        <v>Frederick S. Clark</v>
      </c>
      <c r="H520">
        <f>+INDEX(Jugadores!$A$2:$H$346,MATCH(Partidos!D520,Jugadores!$A$2:$A$346,0),7)</f>
        <v>90</v>
      </c>
      <c r="I520">
        <f>+INDEX(Jugadores!$A$2:$H$346,MATCH(Partidos!E520,Jugadores!$A$2:$A$346,0),7)</f>
        <v>100</v>
      </c>
      <c r="J520" t="str">
        <f>VLOOKUP(INDEX(Jugadores!$A$2:$H$346,MATCH(Partidos!D520,Jugadores!$A$2:$A$346,0),8),Condados!A:B,2,FALSE)</f>
        <v>Clinton</v>
      </c>
      <c r="K520" t="str">
        <f>VLOOKUP(INDEX(Jugadores!$A$2:$H$346,MATCH(Partidos!E520,Jugadores!$A$2:$A$346,0),8),Condados!A:B,2,FALSE)</f>
        <v>Adams</v>
      </c>
      <c r="L520">
        <v>46</v>
      </c>
    </row>
    <row r="521" spans="1:12" x14ac:dyDescent="0.25">
      <c r="A521" t="s">
        <v>17</v>
      </c>
      <c r="B521">
        <v>332</v>
      </c>
      <c r="C521">
        <v>184</v>
      </c>
      <c r="D521">
        <v>36655</v>
      </c>
      <c r="E521">
        <v>28445</v>
      </c>
      <c r="F521" t="str">
        <f>+VLOOKUP(D521,Jugadores!A:B,2,FALSE)</f>
        <v>Frederick S. Clark</v>
      </c>
      <c r="G521" t="str">
        <f>+VLOOKUP(E521,Jugadores!A:B,2,FALSE)</f>
        <v>Craig H. Walsh</v>
      </c>
      <c r="H521">
        <f>+INDEX(Jugadores!$A$2:$H$346,MATCH(Partidos!D521,Jugadores!$A$2:$A$346,0),7)</f>
        <v>100</v>
      </c>
      <c r="I521">
        <f>+INDEX(Jugadores!$A$2:$H$346,MATCH(Partidos!E521,Jugadores!$A$2:$A$346,0),7)</f>
        <v>101</v>
      </c>
      <c r="J521" t="str">
        <f>VLOOKUP(INDEX(Jugadores!$A$2:$H$346,MATCH(Partidos!D521,Jugadores!$A$2:$A$346,0),8),Condados!A:B,2,FALSE)</f>
        <v>Adams</v>
      </c>
      <c r="K521" t="str">
        <f>VLOOKUP(INDEX(Jugadores!$A$2:$H$346,MATCH(Partidos!E521,Jugadores!$A$2:$A$346,0),8),Condados!A:B,2,FALSE)</f>
        <v>Forest</v>
      </c>
      <c r="L521">
        <v>59</v>
      </c>
    </row>
    <row r="522" spans="1:12" x14ac:dyDescent="0.25">
      <c r="A522" t="s">
        <v>17</v>
      </c>
      <c r="B522">
        <v>331</v>
      </c>
      <c r="C522">
        <v>114</v>
      </c>
      <c r="D522">
        <v>16817</v>
      </c>
      <c r="E522">
        <v>41198</v>
      </c>
      <c r="F522" t="str">
        <f>+VLOOKUP(D522,Jugadores!A:B,2,FALSE)</f>
        <v>Charles B. Bernstein</v>
      </c>
      <c r="G522" t="str">
        <f>+VLOOKUP(E522,Jugadores!A:B,2,FALSE)</f>
        <v>Mike L. Ginn</v>
      </c>
      <c r="H522">
        <f>+INDEX(Jugadores!$A$2:$H$346,MATCH(Partidos!D522,Jugadores!$A$2:$A$346,0),7)</f>
        <v>90</v>
      </c>
      <c r="I522">
        <f>+INDEX(Jugadores!$A$2:$H$346,MATCH(Partidos!E522,Jugadores!$A$2:$A$346,0),7)</f>
        <v>27</v>
      </c>
      <c r="J522" t="str">
        <f>VLOOKUP(INDEX(Jugadores!$A$2:$H$346,MATCH(Partidos!D522,Jugadores!$A$2:$A$346,0),8),Condados!A:B,2,FALSE)</f>
        <v>Clinton</v>
      </c>
      <c r="K522" t="str">
        <f>VLOOKUP(INDEX(Jugadores!$A$2:$H$346,MATCH(Partidos!E522,Jugadores!$A$2:$A$346,0),8),Condados!A:B,2,FALSE)</f>
        <v>Allegheny</v>
      </c>
      <c r="L522">
        <v>61</v>
      </c>
    </row>
    <row r="523" spans="1:12" x14ac:dyDescent="0.25">
      <c r="A523" t="s">
        <v>17</v>
      </c>
      <c r="B523">
        <v>330</v>
      </c>
      <c r="C523">
        <v>107</v>
      </c>
      <c r="D523">
        <v>36655</v>
      </c>
      <c r="E523">
        <v>43571</v>
      </c>
      <c r="F523" t="str">
        <f>+VLOOKUP(D523,Jugadores!A:B,2,FALSE)</f>
        <v>Frederick S. Clark</v>
      </c>
      <c r="G523" t="str">
        <f>+VLOOKUP(E523,Jugadores!A:B,2,FALSE)</f>
        <v>Edward D. Piper</v>
      </c>
      <c r="H523">
        <f>+INDEX(Jugadores!$A$2:$H$346,MATCH(Partidos!D523,Jugadores!$A$2:$A$346,0),7)</f>
        <v>100</v>
      </c>
      <c r="I523">
        <f>+INDEX(Jugadores!$A$2:$H$346,MATCH(Partidos!E523,Jugadores!$A$2:$A$346,0),7)</f>
        <v>29</v>
      </c>
      <c r="J523" t="str">
        <f>VLOOKUP(INDEX(Jugadores!$A$2:$H$346,MATCH(Partidos!D523,Jugadores!$A$2:$A$346,0),8),Condados!A:B,2,FALSE)</f>
        <v>Adams</v>
      </c>
      <c r="K523" t="str">
        <f>VLOOKUP(INDEX(Jugadores!$A$2:$H$346,MATCH(Partidos!E523,Jugadores!$A$2:$A$346,0),8),Condados!A:B,2,FALSE)</f>
        <v>Cambria</v>
      </c>
      <c r="L523">
        <v>65</v>
      </c>
    </row>
    <row r="524" spans="1:12" x14ac:dyDescent="0.25">
      <c r="A524" t="s">
        <v>17</v>
      </c>
      <c r="B524">
        <v>329</v>
      </c>
      <c r="C524">
        <v>154</v>
      </c>
      <c r="D524">
        <v>28445</v>
      </c>
      <c r="E524">
        <v>33944</v>
      </c>
      <c r="F524" t="str">
        <f>+VLOOKUP(D524,Jugadores!A:B,2,FALSE)</f>
        <v>Craig H. Walsh</v>
      </c>
      <c r="G524" t="str">
        <f>+VLOOKUP(E524,Jugadores!A:B,2,FALSE)</f>
        <v>Francis B. Larsen</v>
      </c>
      <c r="H524">
        <f>+INDEX(Jugadores!$A$2:$H$346,MATCH(Partidos!D524,Jugadores!$A$2:$A$346,0),7)</f>
        <v>101</v>
      </c>
      <c r="I524">
        <f>+INDEX(Jugadores!$A$2:$H$346,MATCH(Partidos!E524,Jugadores!$A$2:$A$346,0),7)</f>
        <v>76</v>
      </c>
      <c r="J524" t="str">
        <f>VLOOKUP(INDEX(Jugadores!$A$2:$H$346,MATCH(Partidos!D524,Jugadores!$A$2:$A$346,0),8),Condados!A:B,2,FALSE)</f>
        <v>Forest</v>
      </c>
      <c r="K524" t="str">
        <f>VLOOKUP(INDEX(Jugadores!$A$2:$H$346,MATCH(Partidos!E524,Jugadores!$A$2:$A$346,0),8),Condados!A:B,2,FALSE)</f>
        <v>Carbon</v>
      </c>
      <c r="L524">
        <v>124</v>
      </c>
    </row>
    <row r="525" spans="1:12" x14ac:dyDescent="0.25">
      <c r="A525" t="s">
        <v>17</v>
      </c>
      <c r="B525">
        <v>328</v>
      </c>
      <c r="C525">
        <v>137</v>
      </c>
      <c r="D525">
        <v>16817</v>
      </c>
      <c r="E525">
        <v>35979</v>
      </c>
      <c r="F525" t="str">
        <f>+VLOOKUP(D525,Jugadores!A:B,2,FALSE)</f>
        <v>Charles B. Bernstein</v>
      </c>
      <c r="G525" t="str">
        <f>+VLOOKUP(E525,Jugadores!A:B,2,FALSE)</f>
        <v>Jerry L. Williams</v>
      </c>
      <c r="H525">
        <f>+INDEX(Jugadores!$A$2:$H$346,MATCH(Partidos!D525,Jugadores!$A$2:$A$346,0),7)</f>
        <v>90</v>
      </c>
      <c r="I525">
        <f>+INDEX(Jugadores!$A$2:$H$346,MATCH(Partidos!E525,Jugadores!$A$2:$A$346,0),7)</f>
        <v>133</v>
      </c>
      <c r="J525" t="str">
        <f>VLOOKUP(INDEX(Jugadores!$A$2:$H$346,MATCH(Partidos!D525,Jugadores!$A$2:$A$346,0),8),Condados!A:B,2,FALSE)</f>
        <v>Clinton</v>
      </c>
      <c r="K525" t="str">
        <f>VLOOKUP(INDEX(Jugadores!$A$2:$H$346,MATCH(Partidos!E525,Jugadores!$A$2:$A$346,0),8),Condados!A:B,2,FALSE)</f>
        <v>Fayette</v>
      </c>
      <c r="L525">
        <v>42</v>
      </c>
    </row>
    <row r="526" spans="1:12" x14ac:dyDescent="0.25">
      <c r="A526" t="s">
        <v>17</v>
      </c>
      <c r="B526">
        <v>327</v>
      </c>
      <c r="C526">
        <v>121</v>
      </c>
      <c r="D526">
        <v>41198</v>
      </c>
      <c r="E526">
        <v>1727</v>
      </c>
      <c r="F526" t="str">
        <f>+VLOOKUP(D526,Jugadores!A:B,2,FALSE)</f>
        <v>Mike L. Ginn</v>
      </c>
      <c r="G526" t="str">
        <f>+VLOOKUP(E526,Jugadores!A:B,2,FALSE)</f>
        <v>Leland T. Moore</v>
      </c>
      <c r="H526">
        <f>+INDEX(Jugadores!$A$2:$H$346,MATCH(Partidos!D526,Jugadores!$A$2:$A$346,0),7)</f>
        <v>27</v>
      </c>
      <c r="I526">
        <f>+INDEX(Jugadores!$A$2:$H$346,MATCH(Partidos!E526,Jugadores!$A$2:$A$346,0),7)</f>
        <v>134</v>
      </c>
      <c r="J526" t="str">
        <f>VLOOKUP(INDEX(Jugadores!$A$2:$H$346,MATCH(Partidos!D526,Jugadores!$A$2:$A$346,0),8),Condados!A:B,2,FALSE)</f>
        <v>Allegheny</v>
      </c>
      <c r="K526" t="str">
        <f>VLOOKUP(INDEX(Jugadores!$A$2:$H$346,MATCH(Partidos!E526,Jugadores!$A$2:$A$346,0),8),Condados!A:B,2,FALSE)</f>
        <v>Union</v>
      </c>
      <c r="L526">
        <v>50</v>
      </c>
    </row>
    <row r="527" spans="1:12" x14ac:dyDescent="0.25">
      <c r="A527" t="s">
        <v>17</v>
      </c>
      <c r="B527">
        <v>326</v>
      </c>
      <c r="C527">
        <v>177</v>
      </c>
      <c r="D527">
        <v>43571</v>
      </c>
      <c r="E527">
        <v>35447</v>
      </c>
      <c r="F527" t="str">
        <f>+VLOOKUP(D527,Jugadores!A:B,2,FALSE)</f>
        <v>Edward D. Piper</v>
      </c>
      <c r="G527" t="str">
        <f>+VLOOKUP(E527,Jugadores!A:B,2,FALSE)</f>
        <v>William R. Miles</v>
      </c>
      <c r="H527">
        <f>+INDEX(Jugadores!$A$2:$H$346,MATCH(Partidos!D527,Jugadores!$A$2:$A$346,0),7)</f>
        <v>29</v>
      </c>
      <c r="I527">
        <f>+INDEX(Jugadores!$A$2:$H$346,MATCH(Partidos!E527,Jugadores!$A$2:$A$346,0),7)</f>
        <v>77</v>
      </c>
      <c r="J527" t="str">
        <f>VLOOKUP(INDEX(Jugadores!$A$2:$H$346,MATCH(Partidos!D527,Jugadores!$A$2:$A$346,0),8),Condados!A:B,2,FALSE)</f>
        <v>Cambria</v>
      </c>
      <c r="K527" t="str">
        <f>VLOOKUP(INDEX(Jugadores!$A$2:$H$346,MATCH(Partidos!E527,Jugadores!$A$2:$A$346,0),8),Condados!A:B,2,FALSE)</f>
        <v>Lehigh</v>
      </c>
      <c r="L527">
        <v>52</v>
      </c>
    </row>
    <row r="528" spans="1:12" x14ac:dyDescent="0.25">
      <c r="A528" t="s">
        <v>17</v>
      </c>
      <c r="B528">
        <v>325</v>
      </c>
      <c r="C528">
        <v>103</v>
      </c>
      <c r="D528">
        <v>36655</v>
      </c>
      <c r="E528">
        <v>44866</v>
      </c>
      <c r="F528" t="str">
        <f>+VLOOKUP(D528,Jugadores!A:B,2,FALSE)</f>
        <v>Frederick S. Clark</v>
      </c>
      <c r="G528" t="str">
        <f>+VLOOKUP(E528,Jugadores!A:B,2,FALSE)</f>
        <v>Francis M. Arce</v>
      </c>
      <c r="H528">
        <f>+INDEX(Jugadores!$A$2:$H$346,MATCH(Partidos!D528,Jugadores!$A$2:$A$346,0),7)</f>
        <v>100</v>
      </c>
      <c r="I528">
        <f>+INDEX(Jugadores!$A$2:$H$346,MATCH(Partidos!E528,Jugadores!$A$2:$A$346,0),7)</f>
        <v>135</v>
      </c>
      <c r="J528" t="str">
        <f>VLOOKUP(INDEX(Jugadores!$A$2:$H$346,MATCH(Partidos!D528,Jugadores!$A$2:$A$346,0),8),Condados!A:B,2,FALSE)</f>
        <v>Adams</v>
      </c>
      <c r="K528" t="str">
        <f>VLOOKUP(INDEX(Jugadores!$A$2:$H$346,MATCH(Partidos!E528,Jugadores!$A$2:$A$346,0),8),Condados!A:B,2,FALSE)</f>
        <v>Venango</v>
      </c>
      <c r="L528">
        <v>74</v>
      </c>
    </row>
    <row r="529" spans="1:12" x14ac:dyDescent="0.25">
      <c r="A529" t="s">
        <v>17</v>
      </c>
      <c r="B529">
        <v>324</v>
      </c>
      <c r="C529">
        <v>99</v>
      </c>
      <c r="D529">
        <v>28445</v>
      </c>
      <c r="E529">
        <v>22014</v>
      </c>
      <c r="F529" t="str">
        <f>+VLOOKUP(D529,Jugadores!A:B,2,FALSE)</f>
        <v>Craig H. Walsh</v>
      </c>
      <c r="G529" t="str">
        <f>+VLOOKUP(E529,Jugadores!A:B,2,FALSE)</f>
        <v>David S. Hamilton</v>
      </c>
      <c r="H529">
        <f>+INDEX(Jugadores!$A$2:$H$346,MATCH(Partidos!D529,Jugadores!$A$2:$A$346,0),7)</f>
        <v>101</v>
      </c>
      <c r="I529">
        <f>+INDEX(Jugadores!$A$2:$H$346,MATCH(Partidos!E529,Jugadores!$A$2:$A$346,0),7)</f>
        <v>67</v>
      </c>
      <c r="J529" t="str">
        <f>VLOOKUP(INDEX(Jugadores!$A$2:$H$346,MATCH(Partidos!D529,Jugadores!$A$2:$A$346,0),8),Condados!A:B,2,FALSE)</f>
        <v>Forest</v>
      </c>
      <c r="K529" t="str">
        <f>VLOOKUP(INDEX(Jugadores!$A$2:$H$346,MATCH(Partidos!E529,Jugadores!$A$2:$A$346,0),8),Condados!A:B,2,FALSE)</f>
        <v>Somerset</v>
      </c>
      <c r="L529">
        <v>77</v>
      </c>
    </row>
    <row r="530" spans="1:12" x14ac:dyDescent="0.25">
      <c r="A530" t="s">
        <v>17</v>
      </c>
      <c r="B530">
        <v>323</v>
      </c>
      <c r="C530">
        <v>80</v>
      </c>
      <c r="D530">
        <v>33944</v>
      </c>
      <c r="E530">
        <v>27430</v>
      </c>
      <c r="F530" t="str">
        <f>+VLOOKUP(D530,Jugadores!A:B,2,FALSE)</f>
        <v>Francis B. Larsen</v>
      </c>
      <c r="G530" t="str">
        <f>+VLOOKUP(E530,Jugadores!A:B,2,FALSE)</f>
        <v>Brad S. Torres</v>
      </c>
      <c r="H530">
        <f>+INDEX(Jugadores!$A$2:$H$346,MATCH(Partidos!D530,Jugadores!$A$2:$A$346,0),7)</f>
        <v>76</v>
      </c>
      <c r="I530">
        <f>+INDEX(Jugadores!$A$2:$H$346,MATCH(Partidos!E530,Jugadores!$A$2:$A$346,0),7)</f>
        <v>98</v>
      </c>
      <c r="J530" t="str">
        <f>VLOOKUP(INDEX(Jugadores!$A$2:$H$346,MATCH(Partidos!D530,Jugadores!$A$2:$A$346,0),8),Condados!A:B,2,FALSE)</f>
        <v>Carbon</v>
      </c>
      <c r="K530" t="str">
        <f>VLOOKUP(INDEX(Jugadores!$A$2:$H$346,MATCH(Partidos!E530,Jugadores!$A$2:$A$346,0),8),Condados!A:B,2,FALSE)</f>
        <v>Bradford</v>
      </c>
      <c r="L530">
        <v>78</v>
      </c>
    </row>
    <row r="531" spans="1:12" x14ac:dyDescent="0.25">
      <c r="A531" t="s">
        <v>17</v>
      </c>
      <c r="B531">
        <v>322</v>
      </c>
      <c r="C531">
        <v>150</v>
      </c>
      <c r="D531">
        <v>35979</v>
      </c>
      <c r="E531">
        <v>3615</v>
      </c>
      <c r="F531" t="str">
        <f>+VLOOKUP(D531,Jugadores!A:B,2,FALSE)</f>
        <v>Jerry L. Williams</v>
      </c>
      <c r="G531" t="str">
        <f>+VLOOKUP(E531,Jugadores!A:B,2,FALSE)</f>
        <v>Robert B. Pitts</v>
      </c>
      <c r="H531">
        <f>+INDEX(Jugadores!$A$2:$H$346,MATCH(Partidos!D531,Jugadores!$A$2:$A$346,0),7)</f>
        <v>133</v>
      </c>
      <c r="I531">
        <f>+INDEX(Jugadores!$A$2:$H$346,MATCH(Partidos!E531,Jugadores!$A$2:$A$346,0),7)</f>
        <v>136</v>
      </c>
      <c r="J531" t="str">
        <f>VLOOKUP(INDEX(Jugadores!$A$2:$H$346,MATCH(Partidos!D531,Jugadores!$A$2:$A$346,0),8),Condados!A:B,2,FALSE)</f>
        <v>Fayette</v>
      </c>
      <c r="K531" t="str">
        <f>VLOOKUP(INDEX(Jugadores!$A$2:$H$346,MATCH(Partidos!E531,Jugadores!$A$2:$A$346,0),8),Condados!A:B,2,FALSE)</f>
        <v>Tioga</v>
      </c>
      <c r="L531">
        <v>186</v>
      </c>
    </row>
    <row r="532" spans="1:12" x14ac:dyDescent="0.25">
      <c r="A532" t="s">
        <v>17</v>
      </c>
      <c r="B532">
        <v>321</v>
      </c>
      <c r="C532">
        <v>100</v>
      </c>
      <c r="D532">
        <v>16817</v>
      </c>
      <c r="E532">
        <v>4758</v>
      </c>
      <c r="F532" t="str">
        <f>+VLOOKUP(D532,Jugadores!A:B,2,FALSE)</f>
        <v>Charles B. Bernstein</v>
      </c>
      <c r="G532" t="str">
        <f>+VLOOKUP(E532,Jugadores!A:B,2,FALSE)</f>
        <v>Eric L. Benavidez</v>
      </c>
      <c r="H532">
        <f>+INDEX(Jugadores!$A$2:$H$346,MATCH(Partidos!D532,Jugadores!$A$2:$A$346,0),7)</f>
        <v>90</v>
      </c>
      <c r="I532">
        <f>+INDEX(Jugadores!$A$2:$H$346,MATCH(Partidos!E532,Jugadores!$A$2:$A$346,0),7)</f>
        <v>72</v>
      </c>
      <c r="J532" t="str">
        <f>VLOOKUP(INDEX(Jugadores!$A$2:$H$346,MATCH(Partidos!D532,Jugadores!$A$2:$A$346,0),8),Condados!A:B,2,FALSE)</f>
        <v>Clinton</v>
      </c>
      <c r="K532" t="str">
        <f>VLOOKUP(INDEX(Jugadores!$A$2:$H$346,MATCH(Partidos!E532,Jugadores!$A$2:$A$346,0),8),Condados!A:B,2,FALSE)</f>
        <v>Schuylkill</v>
      </c>
      <c r="L532">
        <v>80</v>
      </c>
    </row>
    <row r="533" spans="1:12" x14ac:dyDescent="0.25">
      <c r="A533" t="s">
        <v>17</v>
      </c>
      <c r="B533">
        <v>320</v>
      </c>
      <c r="C533">
        <v>127</v>
      </c>
      <c r="D533">
        <v>41198</v>
      </c>
      <c r="E533">
        <v>21187</v>
      </c>
      <c r="F533" t="str">
        <f>+VLOOKUP(D533,Jugadores!A:B,2,FALSE)</f>
        <v>Mike L. Ginn</v>
      </c>
      <c r="G533" t="str">
        <f>+VLOOKUP(E533,Jugadores!A:B,2,FALSE)</f>
        <v>Robert M. Cornish</v>
      </c>
      <c r="H533">
        <f>+INDEX(Jugadores!$A$2:$H$346,MATCH(Partidos!D533,Jugadores!$A$2:$A$346,0),7)</f>
        <v>27</v>
      </c>
      <c r="I533">
        <f>+INDEX(Jugadores!$A$2:$H$346,MATCH(Partidos!E533,Jugadores!$A$2:$A$346,0),7)</f>
        <v>137</v>
      </c>
      <c r="J533" t="str">
        <f>VLOOKUP(INDEX(Jugadores!$A$2:$H$346,MATCH(Partidos!D533,Jugadores!$A$2:$A$346,0),8),Condados!A:B,2,FALSE)</f>
        <v>Allegheny</v>
      </c>
      <c r="K533" t="str">
        <f>VLOOKUP(INDEX(Jugadores!$A$2:$H$346,MATCH(Partidos!E533,Jugadores!$A$2:$A$346,0),8),Condados!A:B,2,FALSE)</f>
        <v>Fulton</v>
      </c>
      <c r="L533">
        <v>95</v>
      </c>
    </row>
    <row r="534" spans="1:12" x14ac:dyDescent="0.25">
      <c r="A534" t="s">
        <v>17</v>
      </c>
      <c r="B534">
        <v>319</v>
      </c>
      <c r="C534">
        <v>130</v>
      </c>
      <c r="D534">
        <v>1727</v>
      </c>
      <c r="E534">
        <v>30486</v>
      </c>
      <c r="F534" t="str">
        <f>+VLOOKUP(D534,Jugadores!A:B,2,FALSE)</f>
        <v>Leland T. Moore</v>
      </c>
      <c r="G534" t="str">
        <f>+VLOOKUP(E534,Jugadores!A:B,2,FALSE)</f>
        <v>Glenn W. Cunningham</v>
      </c>
      <c r="H534">
        <f>+INDEX(Jugadores!$A$2:$H$346,MATCH(Partidos!D534,Jugadores!$A$2:$A$346,0),7)</f>
        <v>134</v>
      </c>
      <c r="I534">
        <f>+INDEX(Jugadores!$A$2:$H$346,MATCH(Partidos!E534,Jugadores!$A$2:$A$346,0),7)</f>
        <v>3</v>
      </c>
      <c r="J534" t="str">
        <f>VLOOKUP(INDEX(Jugadores!$A$2:$H$346,MATCH(Partidos!D534,Jugadores!$A$2:$A$346,0),8),Condados!A:B,2,FALSE)</f>
        <v>Union</v>
      </c>
      <c r="K534" t="str">
        <f>VLOOKUP(INDEX(Jugadores!$A$2:$H$346,MATCH(Partidos!E534,Jugadores!$A$2:$A$346,0),8),Condados!A:B,2,FALSE)</f>
        <v>Lawrence</v>
      </c>
      <c r="L534">
        <v>101</v>
      </c>
    </row>
    <row r="535" spans="1:12" x14ac:dyDescent="0.25">
      <c r="A535" t="s">
        <v>17</v>
      </c>
      <c r="B535">
        <v>318</v>
      </c>
      <c r="C535">
        <v>131</v>
      </c>
      <c r="D535">
        <v>43571</v>
      </c>
      <c r="E535">
        <v>22739</v>
      </c>
      <c r="F535" t="str">
        <f>+VLOOKUP(D535,Jugadores!A:B,2,FALSE)</f>
        <v>Edward D. Piper</v>
      </c>
      <c r="G535" t="str">
        <f>+VLOOKUP(E535,Jugadores!A:B,2,FALSE)</f>
        <v>Willie K. Zimmerman</v>
      </c>
      <c r="H535">
        <f>+INDEX(Jugadores!$A$2:$H$346,MATCH(Partidos!D535,Jugadores!$A$2:$A$346,0),7)</f>
        <v>29</v>
      </c>
      <c r="I535">
        <f>+INDEX(Jugadores!$A$2:$H$346,MATCH(Partidos!E535,Jugadores!$A$2:$A$346,0),7)</f>
        <v>269</v>
      </c>
      <c r="J535" t="str">
        <f>VLOOKUP(INDEX(Jugadores!$A$2:$H$346,MATCH(Partidos!D535,Jugadores!$A$2:$A$346,0),8),Condados!A:B,2,FALSE)</f>
        <v>Cambria</v>
      </c>
      <c r="K535" t="str">
        <f>VLOOKUP(INDEX(Jugadores!$A$2:$H$346,MATCH(Partidos!E535,Jugadores!$A$2:$A$346,0),8),Condados!A:B,2,FALSE)</f>
        <v>Luzerne</v>
      </c>
      <c r="L535">
        <v>102</v>
      </c>
    </row>
    <row r="536" spans="1:12" x14ac:dyDescent="0.25">
      <c r="A536" t="s">
        <v>17</v>
      </c>
      <c r="B536">
        <v>317</v>
      </c>
      <c r="C536">
        <v>132</v>
      </c>
      <c r="D536">
        <v>35447</v>
      </c>
      <c r="E536">
        <v>37806</v>
      </c>
      <c r="F536" t="str">
        <f>+VLOOKUP(D536,Jugadores!A:B,2,FALSE)</f>
        <v>William R. Miles</v>
      </c>
      <c r="G536" t="str">
        <f>+VLOOKUP(E536,Jugadores!A:B,2,FALSE)</f>
        <v>Timothy R. Karnes</v>
      </c>
      <c r="H536">
        <f>+INDEX(Jugadores!$A$2:$H$346,MATCH(Partidos!D536,Jugadores!$A$2:$A$346,0),7)</f>
        <v>77</v>
      </c>
      <c r="I536">
        <f>+INDEX(Jugadores!$A$2:$H$346,MATCH(Partidos!E536,Jugadores!$A$2:$A$346,0),7)</f>
        <v>114</v>
      </c>
      <c r="J536" t="str">
        <f>VLOOKUP(INDEX(Jugadores!$A$2:$H$346,MATCH(Partidos!D536,Jugadores!$A$2:$A$346,0),8),Condados!A:B,2,FALSE)</f>
        <v>Lehigh</v>
      </c>
      <c r="K536" t="str">
        <f>VLOOKUP(INDEX(Jugadores!$A$2:$H$346,MATCH(Partidos!E536,Jugadores!$A$2:$A$346,0),8),Condados!A:B,2,FALSE)</f>
        <v>Crawford</v>
      </c>
      <c r="L536">
        <v>141</v>
      </c>
    </row>
    <row r="537" spans="1:12" x14ac:dyDescent="0.25">
      <c r="A537" t="s">
        <v>17</v>
      </c>
      <c r="B537">
        <v>316</v>
      </c>
      <c r="C537">
        <v>113</v>
      </c>
      <c r="D537">
        <v>44866</v>
      </c>
      <c r="E537">
        <v>32286</v>
      </c>
      <c r="F537" t="str">
        <f>+VLOOKUP(D537,Jugadores!A:B,2,FALSE)</f>
        <v>Francis M. Arce</v>
      </c>
      <c r="G537" t="str">
        <f>+VLOOKUP(E537,Jugadores!A:B,2,FALSE)</f>
        <v>Tim J. Braziel</v>
      </c>
      <c r="H537">
        <f>+INDEX(Jugadores!$A$2:$H$346,MATCH(Partidos!D537,Jugadores!$A$2:$A$346,0),7)</f>
        <v>135</v>
      </c>
      <c r="I537">
        <f>+INDEX(Jugadores!$A$2:$H$346,MATCH(Partidos!E537,Jugadores!$A$2:$A$346,0),7)</f>
        <v>252</v>
      </c>
      <c r="J537" t="str">
        <f>VLOOKUP(INDEX(Jugadores!$A$2:$H$346,MATCH(Partidos!D537,Jugadores!$A$2:$A$346,0),8),Condados!A:B,2,FALSE)</f>
        <v>Venango</v>
      </c>
      <c r="K537" t="str">
        <f>VLOOKUP(INDEX(Jugadores!$A$2:$H$346,MATCH(Partidos!E537,Jugadores!$A$2:$A$346,0),8),Condados!A:B,2,FALSE)</f>
        <v>Forest</v>
      </c>
      <c r="L537">
        <v>45</v>
      </c>
    </row>
    <row r="538" spans="1:12" x14ac:dyDescent="0.25">
      <c r="A538" t="s">
        <v>17</v>
      </c>
      <c r="B538">
        <v>315</v>
      </c>
      <c r="C538">
        <v>117</v>
      </c>
      <c r="D538">
        <v>36655</v>
      </c>
      <c r="E538">
        <v>38385</v>
      </c>
      <c r="F538" t="str">
        <f>+VLOOKUP(D538,Jugadores!A:B,2,FALSE)</f>
        <v>Frederick S. Clark</v>
      </c>
      <c r="G538" t="str">
        <f>+VLOOKUP(E538,Jugadores!A:B,2,FALSE)</f>
        <v>Jason M. Ross</v>
      </c>
      <c r="H538">
        <f>+INDEX(Jugadores!$A$2:$H$346,MATCH(Partidos!D538,Jugadores!$A$2:$A$346,0),7)</f>
        <v>100</v>
      </c>
      <c r="I538">
        <f>+INDEX(Jugadores!$A$2:$H$346,MATCH(Partidos!E538,Jugadores!$A$2:$A$346,0),7)</f>
        <v>25</v>
      </c>
      <c r="J538" t="str">
        <f>VLOOKUP(INDEX(Jugadores!$A$2:$H$346,MATCH(Partidos!D538,Jugadores!$A$2:$A$346,0),8),Condados!A:B,2,FALSE)</f>
        <v>Adams</v>
      </c>
      <c r="K538" t="str">
        <f>VLOOKUP(INDEX(Jugadores!$A$2:$H$346,MATCH(Partidos!E538,Jugadores!$A$2:$A$346,0),8),Condados!A:B,2,FALSE)</f>
        <v>Cameron</v>
      </c>
      <c r="L538">
        <v>56</v>
      </c>
    </row>
    <row r="539" spans="1:12" x14ac:dyDescent="0.25">
      <c r="A539" t="s">
        <v>17</v>
      </c>
      <c r="B539">
        <v>314</v>
      </c>
      <c r="C539">
        <v>171</v>
      </c>
      <c r="D539">
        <v>22014</v>
      </c>
      <c r="E539">
        <v>46494</v>
      </c>
      <c r="F539" t="str">
        <f>+VLOOKUP(D539,Jugadores!A:B,2,FALSE)</f>
        <v>David S. Hamilton</v>
      </c>
      <c r="G539" t="str">
        <f>+VLOOKUP(E539,Jugadores!A:B,2,FALSE)</f>
        <v>Ronald V. Wright</v>
      </c>
      <c r="H539">
        <f>+INDEX(Jugadores!$A$2:$H$346,MATCH(Partidos!D539,Jugadores!$A$2:$A$346,0),7)</f>
        <v>67</v>
      </c>
      <c r="I539">
        <f>+INDEX(Jugadores!$A$2:$H$346,MATCH(Partidos!E539,Jugadores!$A$2:$A$346,0),7)</f>
        <v>34</v>
      </c>
      <c r="J539" t="str">
        <f>VLOOKUP(INDEX(Jugadores!$A$2:$H$346,MATCH(Partidos!D539,Jugadores!$A$2:$A$346,0),8),Condados!A:B,2,FALSE)</f>
        <v>Somerset</v>
      </c>
      <c r="K539" t="str">
        <f>VLOOKUP(INDEX(Jugadores!$A$2:$H$346,MATCH(Partidos!E539,Jugadores!$A$2:$A$346,0),8),Condados!A:B,2,FALSE)</f>
        <v>Luzerne</v>
      </c>
      <c r="L539">
        <v>76</v>
      </c>
    </row>
    <row r="540" spans="1:12" x14ac:dyDescent="0.25">
      <c r="A540" t="s">
        <v>17</v>
      </c>
      <c r="B540">
        <v>313</v>
      </c>
      <c r="C540">
        <v>97</v>
      </c>
      <c r="D540">
        <v>28445</v>
      </c>
      <c r="E540">
        <v>31902</v>
      </c>
      <c r="F540" t="str">
        <f>+VLOOKUP(D540,Jugadores!A:B,2,FALSE)</f>
        <v>Craig H. Walsh</v>
      </c>
      <c r="G540" t="str">
        <f>+VLOOKUP(E540,Jugadores!A:B,2,FALSE)</f>
        <v>Jeffrey L. McCoy</v>
      </c>
      <c r="H540">
        <f>+INDEX(Jugadores!$A$2:$H$346,MATCH(Partidos!D540,Jugadores!$A$2:$A$346,0),7)</f>
        <v>101</v>
      </c>
      <c r="I540">
        <f>+INDEX(Jugadores!$A$2:$H$346,MATCH(Partidos!E540,Jugadores!$A$2:$A$346,0),7)</f>
        <v>59</v>
      </c>
      <c r="J540" t="str">
        <f>VLOOKUP(INDEX(Jugadores!$A$2:$H$346,MATCH(Partidos!D540,Jugadores!$A$2:$A$346,0),8),Condados!A:B,2,FALSE)</f>
        <v>Forest</v>
      </c>
      <c r="K540" t="str">
        <f>VLOOKUP(INDEX(Jugadores!$A$2:$H$346,MATCH(Partidos!E540,Jugadores!$A$2:$A$346,0),8),Condados!A:B,2,FALSE)</f>
        <v>Armstrong</v>
      </c>
      <c r="L540">
        <v>99</v>
      </c>
    </row>
    <row r="541" spans="1:12" x14ac:dyDescent="0.25">
      <c r="A541" t="s">
        <v>17</v>
      </c>
      <c r="B541">
        <v>312</v>
      </c>
      <c r="C541">
        <v>139</v>
      </c>
      <c r="D541">
        <v>33944</v>
      </c>
      <c r="E541">
        <v>28435</v>
      </c>
      <c r="F541" t="str">
        <f>+VLOOKUP(D541,Jugadores!A:B,2,FALSE)</f>
        <v>Francis B. Larsen</v>
      </c>
      <c r="G541" t="str">
        <f>+VLOOKUP(E541,Jugadores!A:B,2,FALSE)</f>
        <v>Andrew B. Bell</v>
      </c>
      <c r="H541">
        <f>+INDEX(Jugadores!$A$2:$H$346,MATCH(Partidos!D541,Jugadores!$A$2:$A$346,0),7)</f>
        <v>76</v>
      </c>
      <c r="I541">
        <f>+INDEX(Jugadores!$A$2:$H$346,MATCH(Partidos!E541,Jugadores!$A$2:$A$346,0),7)</f>
        <v>140</v>
      </c>
      <c r="J541" t="str">
        <f>VLOOKUP(INDEX(Jugadores!$A$2:$H$346,MATCH(Partidos!D541,Jugadores!$A$2:$A$346,0),8),Condados!A:B,2,FALSE)</f>
        <v>Carbon</v>
      </c>
      <c r="K541" t="str">
        <f>VLOOKUP(INDEX(Jugadores!$A$2:$H$346,MATCH(Partidos!E541,Jugadores!$A$2:$A$346,0),8),Condados!A:B,2,FALSE)</f>
        <v>Berks</v>
      </c>
      <c r="L541">
        <v>122</v>
      </c>
    </row>
    <row r="542" spans="1:12" x14ac:dyDescent="0.25">
      <c r="A542" t="s">
        <v>17</v>
      </c>
      <c r="B542">
        <v>311</v>
      </c>
      <c r="C542">
        <v>86</v>
      </c>
      <c r="D542">
        <v>27430</v>
      </c>
      <c r="E542">
        <v>8735</v>
      </c>
      <c r="F542" t="str">
        <f>+VLOOKUP(D542,Jugadores!A:B,2,FALSE)</f>
        <v>Brad S. Torres</v>
      </c>
      <c r="G542" t="str">
        <f>+VLOOKUP(E542,Jugadores!A:B,2,FALSE)</f>
        <v>Ronald J. Pardo</v>
      </c>
      <c r="H542">
        <f>+INDEX(Jugadores!$A$2:$H$346,MATCH(Partidos!D542,Jugadores!$A$2:$A$346,0),7)</f>
        <v>98</v>
      </c>
      <c r="I542">
        <f>+INDEX(Jugadores!$A$2:$H$346,MATCH(Partidos!E542,Jugadores!$A$2:$A$346,0),7)</f>
        <v>46</v>
      </c>
      <c r="J542" t="str">
        <f>VLOOKUP(INDEX(Jugadores!$A$2:$H$346,MATCH(Partidos!D542,Jugadores!$A$2:$A$346,0),8),Condados!A:B,2,FALSE)</f>
        <v>Bradford</v>
      </c>
      <c r="K542" t="str">
        <f>VLOOKUP(INDEX(Jugadores!$A$2:$H$346,MATCH(Partidos!E542,Jugadores!$A$2:$A$346,0),8),Condados!A:B,2,FALSE)</f>
        <v>Mifflin</v>
      </c>
      <c r="L542">
        <v>57</v>
      </c>
    </row>
    <row r="543" spans="1:12" x14ac:dyDescent="0.25">
      <c r="A543" t="s">
        <v>17</v>
      </c>
      <c r="B543">
        <v>310</v>
      </c>
      <c r="C543">
        <v>202</v>
      </c>
      <c r="D543">
        <v>3615</v>
      </c>
      <c r="E543">
        <v>39231</v>
      </c>
      <c r="F543" t="str">
        <f>+VLOOKUP(D543,Jugadores!A:B,2,FALSE)</f>
        <v>Robert B. Pitts</v>
      </c>
      <c r="G543" t="str">
        <f>+VLOOKUP(E543,Jugadores!A:B,2,FALSE)</f>
        <v>Brandon F. Gavin</v>
      </c>
      <c r="H543">
        <f>+INDEX(Jugadores!$A$2:$H$346,MATCH(Partidos!D543,Jugadores!$A$2:$A$346,0),7)</f>
        <v>136</v>
      </c>
      <c r="I543">
        <f>+INDEX(Jugadores!$A$2:$H$346,MATCH(Partidos!E543,Jugadores!$A$2:$A$346,0),7)</f>
        <v>56</v>
      </c>
      <c r="J543" t="str">
        <f>VLOOKUP(INDEX(Jugadores!$A$2:$H$346,MATCH(Partidos!D543,Jugadores!$A$2:$A$346,0),8),Condados!A:B,2,FALSE)</f>
        <v>Tioga</v>
      </c>
      <c r="K543" t="str">
        <f>VLOOKUP(INDEX(Jugadores!$A$2:$H$346,MATCH(Partidos!E543,Jugadores!$A$2:$A$346,0),8),Condados!A:B,2,FALSE)</f>
        <v>McKean</v>
      </c>
      <c r="L543">
        <v>89</v>
      </c>
    </row>
    <row r="544" spans="1:12" x14ac:dyDescent="0.25">
      <c r="A544" t="s">
        <v>17</v>
      </c>
      <c r="B544">
        <v>309</v>
      </c>
      <c r="C544">
        <v>186</v>
      </c>
      <c r="D544">
        <v>35979</v>
      </c>
      <c r="E544">
        <v>15937</v>
      </c>
      <c r="F544" t="str">
        <f>+VLOOKUP(D544,Jugadores!A:B,2,FALSE)</f>
        <v>Jerry L. Williams</v>
      </c>
      <c r="G544" t="str">
        <f>+VLOOKUP(E544,Jugadores!A:B,2,FALSE)</f>
        <v>Philip S. Rome</v>
      </c>
      <c r="H544">
        <f>+INDEX(Jugadores!$A$2:$H$346,MATCH(Partidos!D544,Jugadores!$A$2:$A$346,0),7)</f>
        <v>133</v>
      </c>
      <c r="I544">
        <f>+INDEX(Jugadores!$A$2:$H$346,MATCH(Partidos!E544,Jugadores!$A$2:$A$346,0),7)</f>
        <v>42</v>
      </c>
      <c r="J544" t="str">
        <f>VLOOKUP(INDEX(Jugadores!$A$2:$H$346,MATCH(Partidos!D544,Jugadores!$A$2:$A$346,0),8),Condados!A:B,2,FALSE)</f>
        <v>Fayette</v>
      </c>
      <c r="K544" t="str">
        <f>VLOOKUP(INDEX(Jugadores!$A$2:$H$346,MATCH(Partidos!E544,Jugadores!$A$2:$A$346,0),8),Condados!A:B,2,FALSE)</f>
        <v>Beaver</v>
      </c>
      <c r="L544">
        <v>109</v>
      </c>
    </row>
    <row r="545" spans="1:12" x14ac:dyDescent="0.25">
      <c r="A545" t="s">
        <v>17</v>
      </c>
      <c r="B545">
        <v>308</v>
      </c>
      <c r="C545">
        <v>125</v>
      </c>
      <c r="D545">
        <v>4758</v>
      </c>
      <c r="E545">
        <v>35022</v>
      </c>
      <c r="F545" t="str">
        <f>+VLOOKUP(D545,Jugadores!A:B,2,FALSE)</f>
        <v>Eric L. Benavidez</v>
      </c>
      <c r="G545" t="str">
        <f>+VLOOKUP(E545,Jugadores!A:B,2,FALSE)</f>
        <v>Edgar P. Lowery</v>
      </c>
      <c r="H545">
        <f>+INDEX(Jugadores!$A$2:$H$346,MATCH(Partidos!D545,Jugadores!$A$2:$A$346,0),7)</f>
        <v>72</v>
      </c>
      <c r="I545">
        <f>+INDEX(Jugadores!$A$2:$H$346,MATCH(Partidos!E545,Jugadores!$A$2:$A$346,0),7)</f>
        <v>119</v>
      </c>
      <c r="J545" t="str">
        <f>VLOOKUP(INDEX(Jugadores!$A$2:$H$346,MATCH(Partidos!D545,Jugadores!$A$2:$A$346,0),8),Condados!A:B,2,FALSE)</f>
        <v>Schuylkill</v>
      </c>
      <c r="K545" t="str">
        <f>VLOOKUP(INDEX(Jugadores!$A$2:$H$346,MATCH(Partidos!E545,Jugadores!$A$2:$A$346,0),8),Condados!A:B,2,FALSE)</f>
        <v>Potter</v>
      </c>
      <c r="L545">
        <v>116</v>
      </c>
    </row>
    <row r="546" spans="1:12" x14ac:dyDescent="0.25">
      <c r="A546" t="s">
        <v>17</v>
      </c>
      <c r="B546">
        <v>307</v>
      </c>
      <c r="C546">
        <v>193</v>
      </c>
      <c r="D546">
        <v>16817</v>
      </c>
      <c r="E546">
        <v>15877</v>
      </c>
      <c r="F546" t="str">
        <f>+VLOOKUP(D546,Jugadores!A:B,2,FALSE)</f>
        <v>Charles B. Bernstein</v>
      </c>
      <c r="G546" t="str">
        <f>+VLOOKUP(E546,Jugadores!A:B,2,FALSE)</f>
        <v>James H. Funches</v>
      </c>
      <c r="H546">
        <f>+INDEX(Jugadores!$A$2:$H$346,MATCH(Partidos!D546,Jugadores!$A$2:$A$346,0),7)</f>
        <v>90</v>
      </c>
      <c r="I546">
        <f>+INDEX(Jugadores!$A$2:$H$346,MATCH(Partidos!E546,Jugadores!$A$2:$A$346,0),7)</f>
        <v>96</v>
      </c>
      <c r="J546" t="str">
        <f>VLOOKUP(INDEX(Jugadores!$A$2:$H$346,MATCH(Partidos!D546,Jugadores!$A$2:$A$346,0),8),Condados!A:B,2,FALSE)</f>
        <v>Clinton</v>
      </c>
      <c r="K546" t="str">
        <f>VLOOKUP(INDEX(Jugadores!$A$2:$H$346,MATCH(Partidos!E546,Jugadores!$A$2:$A$346,0),8),Condados!A:B,2,FALSE)</f>
        <v>Franklin</v>
      </c>
      <c r="L546">
        <v>37</v>
      </c>
    </row>
    <row r="547" spans="1:12" x14ac:dyDescent="0.25">
      <c r="A547" t="s">
        <v>17</v>
      </c>
      <c r="B547">
        <v>306</v>
      </c>
      <c r="C547">
        <v>124</v>
      </c>
      <c r="D547">
        <v>41198</v>
      </c>
      <c r="E547">
        <v>7711</v>
      </c>
      <c r="F547" t="str">
        <f>+VLOOKUP(D547,Jugadores!A:B,2,FALSE)</f>
        <v>Mike L. Ginn</v>
      </c>
      <c r="G547" t="str">
        <f>+VLOOKUP(E547,Jugadores!A:B,2,FALSE)</f>
        <v>Eldon E. Ramirez</v>
      </c>
      <c r="H547">
        <f>+INDEX(Jugadores!$A$2:$H$346,MATCH(Partidos!D547,Jugadores!$A$2:$A$346,0),7)</f>
        <v>27</v>
      </c>
      <c r="I547">
        <f>+INDEX(Jugadores!$A$2:$H$346,MATCH(Partidos!E547,Jugadores!$A$2:$A$346,0),7)</f>
        <v>97</v>
      </c>
      <c r="J547" t="str">
        <f>VLOOKUP(INDEX(Jugadores!$A$2:$H$346,MATCH(Partidos!D547,Jugadores!$A$2:$A$346,0),8),Condados!A:B,2,FALSE)</f>
        <v>Allegheny</v>
      </c>
      <c r="K547" t="str">
        <f>VLOOKUP(INDEX(Jugadores!$A$2:$H$346,MATCH(Partidos!E547,Jugadores!$A$2:$A$346,0),8),Condados!A:B,2,FALSE)</f>
        <v>Elk</v>
      </c>
      <c r="L547">
        <v>50</v>
      </c>
    </row>
    <row r="548" spans="1:12" x14ac:dyDescent="0.25">
      <c r="A548" t="s">
        <v>17</v>
      </c>
      <c r="B548">
        <v>305</v>
      </c>
      <c r="C548">
        <v>237</v>
      </c>
      <c r="D548">
        <v>21187</v>
      </c>
      <c r="E548">
        <v>4496</v>
      </c>
      <c r="F548" t="str">
        <f>+VLOOKUP(D548,Jugadores!A:B,2,FALSE)</f>
        <v>Robert M. Cornish</v>
      </c>
      <c r="G548" t="str">
        <f>+VLOOKUP(E548,Jugadores!A:B,2,FALSE)</f>
        <v>Carlos L. Grier</v>
      </c>
      <c r="H548">
        <f>+INDEX(Jugadores!$A$2:$H$346,MATCH(Partidos!D548,Jugadores!$A$2:$A$346,0),7)</f>
        <v>137</v>
      </c>
      <c r="I548">
        <f>+INDEX(Jugadores!$A$2:$H$346,MATCH(Partidos!E548,Jugadores!$A$2:$A$346,0),7)</f>
        <v>93</v>
      </c>
      <c r="J548" t="str">
        <f>VLOOKUP(INDEX(Jugadores!$A$2:$H$346,MATCH(Partidos!D548,Jugadores!$A$2:$A$346,0),8),Condados!A:B,2,FALSE)</f>
        <v>Fulton</v>
      </c>
      <c r="K548" t="str">
        <f>VLOOKUP(INDEX(Jugadores!$A$2:$H$346,MATCH(Partidos!E548,Jugadores!$A$2:$A$346,0),8),Condados!A:B,2,FALSE)</f>
        <v>Cameron</v>
      </c>
      <c r="L548">
        <v>74</v>
      </c>
    </row>
    <row r="549" spans="1:12" x14ac:dyDescent="0.25">
      <c r="A549" t="s">
        <v>17</v>
      </c>
      <c r="B549">
        <v>304</v>
      </c>
      <c r="C549">
        <v>154</v>
      </c>
      <c r="D549">
        <v>1727</v>
      </c>
      <c r="E549">
        <v>7560</v>
      </c>
      <c r="F549" t="str">
        <f>+VLOOKUP(D549,Jugadores!A:B,2,FALSE)</f>
        <v>Leland T. Moore</v>
      </c>
      <c r="G549" t="str">
        <f>+VLOOKUP(E549,Jugadores!A:B,2,FALSE)</f>
        <v>Kevin C. Seymour</v>
      </c>
      <c r="H549">
        <f>+INDEX(Jugadores!$A$2:$H$346,MATCH(Partidos!D549,Jugadores!$A$2:$A$346,0),7)</f>
        <v>134</v>
      </c>
      <c r="I549">
        <f>+INDEX(Jugadores!$A$2:$H$346,MATCH(Partidos!E549,Jugadores!$A$2:$A$346,0),7)</f>
        <v>240</v>
      </c>
      <c r="J549" t="str">
        <f>VLOOKUP(INDEX(Jugadores!$A$2:$H$346,MATCH(Partidos!D549,Jugadores!$A$2:$A$346,0),8),Condados!A:B,2,FALSE)</f>
        <v>Union</v>
      </c>
      <c r="K549" t="str">
        <f>VLOOKUP(INDEX(Jugadores!$A$2:$H$346,MATCH(Partidos!E549,Jugadores!$A$2:$A$346,0),8),Condados!A:B,2,FALSE)</f>
        <v>Northumberland</v>
      </c>
      <c r="L549">
        <v>83</v>
      </c>
    </row>
    <row r="550" spans="1:12" x14ac:dyDescent="0.25">
      <c r="A550" t="s">
        <v>17</v>
      </c>
      <c r="B550">
        <v>303</v>
      </c>
      <c r="C550">
        <v>149</v>
      </c>
      <c r="D550">
        <v>30486</v>
      </c>
      <c r="E550">
        <v>41033</v>
      </c>
      <c r="F550" t="str">
        <f>+VLOOKUP(D550,Jugadores!A:B,2,FALSE)</f>
        <v>Glenn W. Cunningham</v>
      </c>
      <c r="G550" t="str">
        <f>+VLOOKUP(E550,Jugadores!A:B,2,FALSE)</f>
        <v>Robert B. Knight</v>
      </c>
      <c r="H550">
        <f>+INDEX(Jugadores!$A$2:$H$346,MATCH(Partidos!D550,Jugadores!$A$2:$A$346,0),7)</f>
        <v>3</v>
      </c>
      <c r="I550">
        <f>+INDEX(Jugadores!$A$2:$H$346,MATCH(Partidos!E550,Jugadores!$A$2:$A$346,0),7)</f>
        <v>70</v>
      </c>
      <c r="J550" t="str">
        <f>VLOOKUP(INDEX(Jugadores!$A$2:$H$346,MATCH(Partidos!D550,Jugadores!$A$2:$A$346,0),8),Condados!A:B,2,FALSE)</f>
        <v>Lawrence</v>
      </c>
      <c r="K550" t="str">
        <f>VLOOKUP(INDEX(Jugadores!$A$2:$H$346,MATCH(Partidos!E550,Jugadores!$A$2:$A$346,0),8),Condados!A:B,2,FALSE)</f>
        <v>Fulton</v>
      </c>
      <c r="L550">
        <v>97</v>
      </c>
    </row>
    <row r="551" spans="1:12" x14ac:dyDescent="0.25">
      <c r="A551" t="s">
        <v>18</v>
      </c>
      <c r="B551">
        <v>333</v>
      </c>
      <c r="C551">
        <v>67</v>
      </c>
      <c r="D551">
        <v>45415</v>
      </c>
      <c r="E551">
        <v>18113</v>
      </c>
      <c r="F551" t="str">
        <f>+VLOOKUP(D551,Jugadores!A:B,2,FALSE)</f>
        <v>Bradley T. Peace</v>
      </c>
      <c r="G551" t="str">
        <f>+VLOOKUP(E551,Jugadores!A:B,2,FALSE)</f>
        <v>John M. Link</v>
      </c>
      <c r="H551">
        <f>+INDEX(Jugadores!$A$2:$H$346,MATCH(Partidos!D551,Jugadores!$A$2:$A$346,0),7)</f>
        <v>4</v>
      </c>
      <c r="I551">
        <f>+INDEX(Jugadores!$A$2:$H$346,MATCH(Partidos!E551,Jugadores!$A$2:$A$346,0),7)</f>
        <v>26</v>
      </c>
      <c r="J551" t="str">
        <f>VLOOKUP(INDEX(Jugadores!$A$2:$H$346,MATCH(Partidos!D551,Jugadores!$A$2:$A$346,0),8),Condados!A:B,2,FALSE)</f>
        <v>Perry</v>
      </c>
      <c r="K551" t="str">
        <f>VLOOKUP(INDEX(Jugadores!$A$2:$H$346,MATCH(Partidos!E551,Jugadores!$A$2:$A$346,0),8),Condados!A:B,2,FALSE)</f>
        <v>Clinton</v>
      </c>
      <c r="L551">
        <v>115</v>
      </c>
    </row>
    <row r="552" spans="1:12" x14ac:dyDescent="0.25">
      <c r="A552" t="s">
        <v>18</v>
      </c>
      <c r="B552">
        <v>332</v>
      </c>
      <c r="C552">
        <v>106</v>
      </c>
      <c r="D552">
        <v>45415</v>
      </c>
      <c r="E552">
        <v>36159</v>
      </c>
      <c r="F552" t="str">
        <f>+VLOOKUP(D552,Jugadores!A:B,2,FALSE)</f>
        <v>Bradley T. Peace</v>
      </c>
      <c r="G552" t="str">
        <f>+VLOOKUP(E552,Jugadores!A:B,2,FALSE)</f>
        <v>Victor S. Casteel</v>
      </c>
      <c r="H552">
        <f>+INDEX(Jugadores!$A$2:$H$346,MATCH(Partidos!D552,Jugadores!$A$2:$A$346,0),7)</f>
        <v>4</v>
      </c>
      <c r="I552">
        <f>+INDEX(Jugadores!$A$2:$H$346,MATCH(Partidos!E552,Jugadores!$A$2:$A$346,0),7)</f>
        <v>21</v>
      </c>
      <c r="J552" t="str">
        <f>VLOOKUP(INDEX(Jugadores!$A$2:$H$346,MATCH(Partidos!D552,Jugadores!$A$2:$A$346,0),8),Condados!A:B,2,FALSE)</f>
        <v>Perry</v>
      </c>
      <c r="K552" t="str">
        <f>VLOOKUP(INDEX(Jugadores!$A$2:$H$346,MATCH(Partidos!E552,Jugadores!$A$2:$A$346,0),8),Condados!A:B,2,FALSE)</f>
        <v>Delaware</v>
      </c>
      <c r="L552">
        <v>127</v>
      </c>
    </row>
    <row r="553" spans="1:12" x14ac:dyDescent="0.25">
      <c r="A553" t="s">
        <v>18</v>
      </c>
      <c r="B553">
        <v>331</v>
      </c>
      <c r="C553">
        <v>105</v>
      </c>
      <c r="D553">
        <v>18113</v>
      </c>
      <c r="E553">
        <v>37503</v>
      </c>
      <c r="F553" t="str">
        <f>+VLOOKUP(D553,Jugadores!A:B,2,FALSE)</f>
        <v>John M. Link</v>
      </c>
      <c r="G553" t="str">
        <f>+VLOOKUP(E553,Jugadores!A:B,2,FALSE)</f>
        <v>Michael S. Sparkman</v>
      </c>
      <c r="H553">
        <f>+INDEX(Jugadores!$A$2:$H$346,MATCH(Partidos!D553,Jugadores!$A$2:$A$346,0),7)</f>
        <v>26</v>
      </c>
      <c r="I553">
        <f>+INDEX(Jugadores!$A$2:$H$346,MATCH(Partidos!E553,Jugadores!$A$2:$A$346,0),7)</f>
        <v>63</v>
      </c>
      <c r="J553" t="str">
        <f>VLOOKUP(INDEX(Jugadores!$A$2:$H$346,MATCH(Partidos!D553,Jugadores!$A$2:$A$346,0),8),Condados!A:B,2,FALSE)</f>
        <v>Clinton</v>
      </c>
      <c r="K553" t="str">
        <f>VLOOKUP(INDEX(Jugadores!$A$2:$H$346,MATCH(Partidos!E553,Jugadores!$A$2:$A$346,0),8),Condados!A:B,2,FALSE)</f>
        <v>Bedford</v>
      </c>
      <c r="L553">
        <v>59</v>
      </c>
    </row>
    <row r="554" spans="1:12" x14ac:dyDescent="0.25">
      <c r="A554" t="s">
        <v>18</v>
      </c>
      <c r="B554">
        <v>330</v>
      </c>
      <c r="C554">
        <v>97</v>
      </c>
      <c r="D554">
        <v>45415</v>
      </c>
      <c r="E554">
        <v>31338</v>
      </c>
      <c r="F554" t="str">
        <f>+VLOOKUP(D554,Jugadores!A:B,2,FALSE)</f>
        <v>Bradley T. Peace</v>
      </c>
      <c r="G554" t="str">
        <f>+VLOOKUP(E554,Jugadores!A:B,2,FALSE)</f>
        <v>Bernard M. Whitacre</v>
      </c>
      <c r="H554">
        <f>+INDEX(Jugadores!$A$2:$H$346,MATCH(Partidos!D554,Jugadores!$A$2:$A$346,0),7)</f>
        <v>4</v>
      </c>
      <c r="I554">
        <f>+INDEX(Jugadores!$A$2:$H$346,MATCH(Partidos!E554,Jugadores!$A$2:$A$346,0),7)</f>
        <v>109</v>
      </c>
      <c r="J554" t="str">
        <f>VLOOKUP(INDEX(Jugadores!$A$2:$H$346,MATCH(Partidos!D554,Jugadores!$A$2:$A$346,0),8),Condados!A:B,2,FALSE)</f>
        <v>Perry</v>
      </c>
      <c r="K554" t="str">
        <f>VLOOKUP(INDEX(Jugadores!$A$2:$H$346,MATCH(Partidos!E554,Jugadores!$A$2:$A$346,0),8),Condados!A:B,2,FALSE)</f>
        <v>Sullivan</v>
      </c>
      <c r="L554">
        <v>88</v>
      </c>
    </row>
    <row r="555" spans="1:12" x14ac:dyDescent="0.25">
      <c r="A555" t="s">
        <v>18</v>
      </c>
      <c r="B555">
        <v>329</v>
      </c>
      <c r="C555">
        <v>88</v>
      </c>
      <c r="D555">
        <v>36159</v>
      </c>
      <c r="E555">
        <v>3097</v>
      </c>
      <c r="F555" t="str">
        <f>+VLOOKUP(D555,Jugadores!A:B,2,FALSE)</f>
        <v>Victor S. Casteel</v>
      </c>
      <c r="G555" t="str">
        <f>+VLOOKUP(E555,Jugadores!A:B,2,FALSE)</f>
        <v>Troy M. Johnson</v>
      </c>
      <c r="H555">
        <f>+INDEX(Jugadores!$A$2:$H$346,MATCH(Partidos!D555,Jugadores!$A$2:$A$346,0),7)</f>
        <v>21</v>
      </c>
      <c r="I555">
        <f>+INDEX(Jugadores!$A$2:$H$346,MATCH(Partidos!E555,Jugadores!$A$2:$A$346,0),7)</f>
        <v>43</v>
      </c>
      <c r="J555" t="str">
        <f>VLOOKUP(INDEX(Jugadores!$A$2:$H$346,MATCH(Partidos!D555,Jugadores!$A$2:$A$346,0),8),Condados!A:B,2,FALSE)</f>
        <v>Delaware</v>
      </c>
      <c r="K555" t="str">
        <f>VLOOKUP(INDEX(Jugadores!$A$2:$H$346,MATCH(Partidos!E555,Jugadores!$A$2:$A$346,0),8),Condados!A:B,2,FALSE)</f>
        <v>Columbia</v>
      </c>
      <c r="L555">
        <v>100</v>
      </c>
    </row>
    <row r="556" spans="1:12" x14ac:dyDescent="0.25">
      <c r="A556" t="s">
        <v>18</v>
      </c>
      <c r="B556">
        <v>328</v>
      </c>
      <c r="C556">
        <v>90</v>
      </c>
      <c r="D556">
        <v>18113</v>
      </c>
      <c r="E556">
        <v>47445</v>
      </c>
      <c r="F556" t="str">
        <f>+VLOOKUP(D556,Jugadores!A:B,2,FALSE)</f>
        <v>John M. Link</v>
      </c>
      <c r="G556" t="str">
        <f>+VLOOKUP(E556,Jugadores!A:B,2,FALSE)</f>
        <v>Douglas B. Washington</v>
      </c>
      <c r="H556">
        <f>+INDEX(Jugadores!$A$2:$H$346,MATCH(Partidos!D556,Jugadores!$A$2:$A$346,0),7)</f>
        <v>26</v>
      </c>
      <c r="I556">
        <f>+INDEX(Jugadores!$A$2:$H$346,MATCH(Partidos!E556,Jugadores!$A$2:$A$346,0),7)</f>
        <v>65</v>
      </c>
      <c r="J556" t="str">
        <f>VLOOKUP(INDEX(Jugadores!$A$2:$H$346,MATCH(Partidos!D556,Jugadores!$A$2:$A$346,0),8),Condados!A:B,2,FALSE)</f>
        <v>Clinton</v>
      </c>
      <c r="K556" t="str">
        <f>VLOOKUP(INDEX(Jugadores!$A$2:$H$346,MATCH(Partidos!E556,Jugadores!$A$2:$A$346,0),8),Condados!A:B,2,FALSE)</f>
        <v>Montour</v>
      </c>
      <c r="L556">
        <v>121</v>
      </c>
    </row>
    <row r="557" spans="1:12" x14ac:dyDescent="0.25">
      <c r="A557" t="s">
        <v>18</v>
      </c>
      <c r="B557">
        <v>327</v>
      </c>
      <c r="C557">
        <v>119</v>
      </c>
      <c r="D557">
        <v>37503</v>
      </c>
      <c r="E557">
        <v>10145</v>
      </c>
      <c r="F557" t="str">
        <f>+VLOOKUP(D557,Jugadores!A:B,2,FALSE)</f>
        <v>Michael S. Sparkman</v>
      </c>
      <c r="G557" t="str">
        <f>+VLOOKUP(E557,Jugadores!A:B,2,FALSE)</f>
        <v>Reinaldo L. Stines</v>
      </c>
      <c r="H557">
        <f>+INDEX(Jugadores!$A$2:$H$346,MATCH(Partidos!D557,Jugadores!$A$2:$A$346,0),7)</f>
        <v>63</v>
      </c>
      <c r="I557">
        <f>+INDEX(Jugadores!$A$2:$H$346,MATCH(Partidos!E557,Jugadores!$A$2:$A$346,0),7)</f>
        <v>55</v>
      </c>
      <c r="J557" t="str">
        <f>VLOOKUP(INDEX(Jugadores!$A$2:$H$346,MATCH(Partidos!D557,Jugadores!$A$2:$A$346,0),8),Condados!A:B,2,FALSE)</f>
        <v>Bedford</v>
      </c>
      <c r="K557" t="str">
        <f>VLOOKUP(INDEX(Jugadores!$A$2:$H$346,MATCH(Partidos!E557,Jugadores!$A$2:$A$346,0),8),Condados!A:B,2,FALSE)</f>
        <v>Northumberland</v>
      </c>
      <c r="L557">
        <v>162</v>
      </c>
    </row>
    <row r="558" spans="1:12" x14ac:dyDescent="0.25">
      <c r="A558" t="s">
        <v>18</v>
      </c>
      <c r="B558">
        <v>326</v>
      </c>
      <c r="C558">
        <v>100</v>
      </c>
      <c r="D558">
        <v>45415</v>
      </c>
      <c r="E558">
        <v>29138</v>
      </c>
      <c r="F558" t="str">
        <f>+VLOOKUP(D558,Jugadores!A:B,2,FALSE)</f>
        <v>Bradley T. Peace</v>
      </c>
      <c r="G558" t="str">
        <f>+VLOOKUP(E558,Jugadores!A:B,2,FALSE)</f>
        <v>David A. Bell</v>
      </c>
      <c r="H558">
        <f>+INDEX(Jugadores!$A$2:$H$346,MATCH(Partidos!D558,Jugadores!$A$2:$A$346,0),7)</f>
        <v>4</v>
      </c>
      <c r="I558">
        <f>+INDEX(Jugadores!$A$2:$H$346,MATCH(Partidos!E558,Jugadores!$A$2:$A$346,0),7)</f>
        <v>44</v>
      </c>
      <c r="J558" t="str">
        <f>VLOOKUP(INDEX(Jugadores!$A$2:$H$346,MATCH(Partidos!D558,Jugadores!$A$2:$A$346,0),8),Condados!A:B,2,FALSE)</f>
        <v>Perry</v>
      </c>
      <c r="K558" t="str">
        <f>VLOOKUP(INDEX(Jugadores!$A$2:$H$346,MATCH(Partidos!E558,Jugadores!$A$2:$A$346,0),8),Condados!A:B,2,FALSE)</f>
        <v>Lackawanna</v>
      </c>
      <c r="L558">
        <v>61</v>
      </c>
    </row>
    <row r="559" spans="1:12" x14ac:dyDescent="0.25">
      <c r="A559" t="s">
        <v>18</v>
      </c>
      <c r="B559">
        <v>325</v>
      </c>
      <c r="C559">
        <v>90</v>
      </c>
      <c r="D559">
        <v>31338</v>
      </c>
      <c r="E559">
        <v>30486</v>
      </c>
      <c r="F559" t="str">
        <f>+VLOOKUP(D559,Jugadores!A:B,2,FALSE)</f>
        <v>Bernard M. Whitacre</v>
      </c>
      <c r="G559" t="str">
        <f>+VLOOKUP(E559,Jugadores!A:B,2,FALSE)</f>
        <v>Glenn W. Cunningham</v>
      </c>
      <c r="H559">
        <f>+INDEX(Jugadores!$A$2:$H$346,MATCH(Partidos!D559,Jugadores!$A$2:$A$346,0),7)</f>
        <v>109</v>
      </c>
      <c r="I559">
        <f>+INDEX(Jugadores!$A$2:$H$346,MATCH(Partidos!E559,Jugadores!$A$2:$A$346,0),7)</f>
        <v>3</v>
      </c>
      <c r="J559" t="str">
        <f>VLOOKUP(INDEX(Jugadores!$A$2:$H$346,MATCH(Partidos!D559,Jugadores!$A$2:$A$346,0),8),Condados!A:B,2,FALSE)</f>
        <v>Sullivan</v>
      </c>
      <c r="K559" t="str">
        <f>VLOOKUP(INDEX(Jugadores!$A$2:$H$346,MATCH(Partidos!E559,Jugadores!$A$2:$A$346,0),8),Condados!A:B,2,FALSE)</f>
        <v>Lawrence</v>
      </c>
      <c r="L559">
        <v>97</v>
      </c>
    </row>
    <row r="560" spans="1:12" x14ac:dyDescent="0.25">
      <c r="A560" t="s">
        <v>18</v>
      </c>
      <c r="B560">
        <v>324</v>
      </c>
      <c r="C560">
        <v>92</v>
      </c>
      <c r="D560">
        <v>3097</v>
      </c>
      <c r="E560">
        <v>33944</v>
      </c>
      <c r="F560" t="str">
        <f>+VLOOKUP(D560,Jugadores!A:B,2,FALSE)</f>
        <v>Troy M. Johnson</v>
      </c>
      <c r="G560" t="str">
        <f>+VLOOKUP(E560,Jugadores!A:B,2,FALSE)</f>
        <v>Francis B. Larsen</v>
      </c>
      <c r="H560">
        <f>+INDEX(Jugadores!$A$2:$H$346,MATCH(Partidos!D560,Jugadores!$A$2:$A$346,0),7)</f>
        <v>43</v>
      </c>
      <c r="I560">
        <f>+INDEX(Jugadores!$A$2:$H$346,MATCH(Partidos!E560,Jugadores!$A$2:$A$346,0),7)</f>
        <v>76</v>
      </c>
      <c r="J560" t="str">
        <f>VLOOKUP(INDEX(Jugadores!$A$2:$H$346,MATCH(Partidos!D560,Jugadores!$A$2:$A$346,0),8),Condados!A:B,2,FALSE)</f>
        <v>Columbia</v>
      </c>
      <c r="K560" t="str">
        <f>VLOOKUP(INDEX(Jugadores!$A$2:$H$346,MATCH(Partidos!E560,Jugadores!$A$2:$A$346,0),8),Condados!A:B,2,FALSE)</f>
        <v>Carbon</v>
      </c>
      <c r="L560">
        <v>134</v>
      </c>
    </row>
    <row r="561" spans="1:12" x14ac:dyDescent="0.25">
      <c r="A561" t="s">
        <v>18</v>
      </c>
      <c r="B561">
        <v>323</v>
      </c>
      <c r="C561">
        <v>160</v>
      </c>
      <c r="D561">
        <v>36159</v>
      </c>
      <c r="E561">
        <v>13807</v>
      </c>
      <c r="F561" t="str">
        <f>+VLOOKUP(D561,Jugadores!A:B,2,FALSE)</f>
        <v>Victor S. Casteel</v>
      </c>
      <c r="G561" t="str">
        <f>+VLOOKUP(E561,Jugadores!A:B,2,FALSE)</f>
        <v>John E. McCoy</v>
      </c>
      <c r="H561">
        <f>+INDEX(Jugadores!$A$2:$H$346,MATCH(Partidos!D561,Jugadores!$A$2:$A$346,0),7)</f>
        <v>21</v>
      </c>
      <c r="I561">
        <f>+INDEX(Jugadores!$A$2:$H$346,MATCH(Partidos!E561,Jugadores!$A$2:$A$346,0),7)</f>
        <v>105</v>
      </c>
      <c r="J561" t="str">
        <f>VLOOKUP(INDEX(Jugadores!$A$2:$H$346,MATCH(Partidos!D561,Jugadores!$A$2:$A$346,0),8),Condados!A:B,2,FALSE)</f>
        <v>Delaware</v>
      </c>
      <c r="K561" t="str">
        <f>VLOOKUP(INDEX(Jugadores!$A$2:$H$346,MATCH(Partidos!E561,Jugadores!$A$2:$A$346,0),8),Condados!A:B,2,FALSE)</f>
        <v>McKean</v>
      </c>
      <c r="L561">
        <v>60</v>
      </c>
    </row>
    <row r="562" spans="1:12" x14ac:dyDescent="0.25">
      <c r="A562" t="s">
        <v>18</v>
      </c>
      <c r="B562">
        <v>322</v>
      </c>
      <c r="C562">
        <v>76</v>
      </c>
      <c r="D562">
        <v>18113</v>
      </c>
      <c r="E562">
        <v>15447</v>
      </c>
      <c r="F562" t="str">
        <f>+VLOOKUP(D562,Jugadores!A:B,2,FALSE)</f>
        <v>John M. Link</v>
      </c>
      <c r="G562" t="str">
        <f>+VLOOKUP(E562,Jugadores!A:B,2,FALSE)</f>
        <v>Avery M. Morgan</v>
      </c>
      <c r="H562">
        <f>+INDEX(Jugadores!$A$2:$H$346,MATCH(Partidos!D562,Jugadores!$A$2:$A$346,0),7)</f>
        <v>26</v>
      </c>
      <c r="I562">
        <f>+INDEX(Jugadores!$A$2:$H$346,MATCH(Partidos!E562,Jugadores!$A$2:$A$346,0),7)</f>
        <v>62</v>
      </c>
      <c r="J562" t="str">
        <f>VLOOKUP(INDEX(Jugadores!$A$2:$H$346,MATCH(Partidos!D562,Jugadores!$A$2:$A$346,0),8),Condados!A:B,2,FALSE)</f>
        <v>Clinton</v>
      </c>
      <c r="K562" t="str">
        <f>VLOOKUP(INDEX(Jugadores!$A$2:$H$346,MATCH(Partidos!E562,Jugadores!$A$2:$A$346,0),8),Condados!A:B,2,FALSE)</f>
        <v>Susquehanna</v>
      </c>
      <c r="L562">
        <v>70</v>
      </c>
    </row>
    <row r="563" spans="1:12" x14ac:dyDescent="0.25">
      <c r="A563" t="s">
        <v>18</v>
      </c>
      <c r="B563">
        <v>321</v>
      </c>
      <c r="C563">
        <v>104</v>
      </c>
      <c r="D563">
        <v>47445</v>
      </c>
      <c r="E563">
        <v>3867</v>
      </c>
      <c r="F563" t="str">
        <f>+VLOOKUP(D563,Jugadores!A:B,2,FALSE)</f>
        <v>Douglas B. Washington</v>
      </c>
      <c r="G563" t="str">
        <f>+VLOOKUP(E563,Jugadores!A:B,2,FALSE)</f>
        <v>Kenneth J. Broyles</v>
      </c>
      <c r="H563">
        <f>+INDEX(Jugadores!$A$2:$H$346,MATCH(Partidos!D563,Jugadores!$A$2:$A$346,0),7)</f>
        <v>65</v>
      </c>
      <c r="I563">
        <f>+INDEX(Jugadores!$A$2:$H$346,MATCH(Partidos!E563,Jugadores!$A$2:$A$346,0),7)</f>
        <v>39</v>
      </c>
      <c r="J563" t="str">
        <f>VLOOKUP(INDEX(Jugadores!$A$2:$H$346,MATCH(Partidos!D563,Jugadores!$A$2:$A$346,0),8),Condados!A:B,2,FALSE)</f>
        <v>Montour</v>
      </c>
      <c r="K563" t="str">
        <f>VLOOKUP(INDEX(Jugadores!$A$2:$H$346,MATCH(Partidos!E563,Jugadores!$A$2:$A$346,0),8),Condados!A:B,2,FALSE)</f>
        <v>York</v>
      </c>
      <c r="L563">
        <v>214</v>
      </c>
    </row>
    <row r="564" spans="1:12" x14ac:dyDescent="0.25">
      <c r="A564" t="s">
        <v>18</v>
      </c>
      <c r="B564">
        <v>320</v>
      </c>
      <c r="C564">
        <v>93</v>
      </c>
      <c r="D564">
        <v>37503</v>
      </c>
      <c r="E564">
        <v>27430</v>
      </c>
      <c r="F564" t="str">
        <f>+VLOOKUP(D564,Jugadores!A:B,2,FALSE)</f>
        <v>Michael S. Sparkman</v>
      </c>
      <c r="G564" t="str">
        <f>+VLOOKUP(E564,Jugadores!A:B,2,FALSE)</f>
        <v>Brad S. Torres</v>
      </c>
      <c r="H564">
        <f>+INDEX(Jugadores!$A$2:$H$346,MATCH(Partidos!D564,Jugadores!$A$2:$A$346,0),7)</f>
        <v>63</v>
      </c>
      <c r="I564">
        <f>+INDEX(Jugadores!$A$2:$H$346,MATCH(Partidos!E564,Jugadores!$A$2:$A$346,0),7)</f>
        <v>98</v>
      </c>
      <c r="J564" t="str">
        <f>VLOOKUP(INDEX(Jugadores!$A$2:$H$346,MATCH(Partidos!D564,Jugadores!$A$2:$A$346,0),8),Condados!A:B,2,FALSE)</f>
        <v>Bedford</v>
      </c>
      <c r="K564" t="str">
        <f>VLOOKUP(INDEX(Jugadores!$A$2:$H$346,MATCH(Partidos!E564,Jugadores!$A$2:$A$346,0),8),Condados!A:B,2,FALSE)</f>
        <v>Bradford</v>
      </c>
      <c r="L564">
        <v>55</v>
      </c>
    </row>
    <row r="565" spans="1:12" x14ac:dyDescent="0.25">
      <c r="A565" t="s">
        <v>18</v>
      </c>
      <c r="B565">
        <v>319</v>
      </c>
      <c r="C565">
        <v>96</v>
      </c>
      <c r="D565">
        <v>10145</v>
      </c>
      <c r="E565">
        <v>3227</v>
      </c>
      <c r="F565" t="str">
        <f>+VLOOKUP(D565,Jugadores!A:B,2,FALSE)</f>
        <v>Reinaldo L. Stines</v>
      </c>
      <c r="G565" t="str">
        <f>+VLOOKUP(E565,Jugadores!A:B,2,FALSE)</f>
        <v>Billie M. Baskin</v>
      </c>
      <c r="H565">
        <f>+INDEX(Jugadores!$A$2:$H$346,MATCH(Partidos!D565,Jugadores!$A$2:$A$346,0),7)</f>
        <v>55</v>
      </c>
      <c r="I565">
        <f>+INDEX(Jugadores!$A$2:$H$346,MATCH(Partidos!E565,Jugadores!$A$2:$A$346,0),7)</f>
        <v>82</v>
      </c>
      <c r="J565" t="str">
        <f>VLOOKUP(INDEX(Jugadores!$A$2:$H$346,MATCH(Partidos!D565,Jugadores!$A$2:$A$346,0),8),Condados!A:B,2,FALSE)</f>
        <v>Northumberland</v>
      </c>
      <c r="K565" t="str">
        <f>VLOOKUP(INDEX(Jugadores!$A$2:$H$346,MATCH(Partidos!E565,Jugadores!$A$2:$A$346,0),8),Condados!A:B,2,FALSE)</f>
        <v>Westmoreland</v>
      </c>
      <c r="L565">
        <v>72</v>
      </c>
    </row>
    <row r="566" spans="1:12" x14ac:dyDescent="0.25">
      <c r="A566" t="s">
        <v>18</v>
      </c>
      <c r="B566">
        <v>318</v>
      </c>
      <c r="C566">
        <v>84</v>
      </c>
      <c r="D566">
        <v>45415</v>
      </c>
      <c r="E566">
        <v>27430</v>
      </c>
      <c r="F566" t="str">
        <f>+VLOOKUP(D566,Jugadores!A:B,2,FALSE)</f>
        <v>Bradley T. Peace</v>
      </c>
      <c r="G566" t="str">
        <f>+VLOOKUP(E566,Jugadores!A:B,2,FALSE)</f>
        <v>Brad S. Torres</v>
      </c>
      <c r="H566">
        <f>+INDEX(Jugadores!$A$2:$H$346,MATCH(Partidos!D566,Jugadores!$A$2:$A$346,0),7)</f>
        <v>4</v>
      </c>
      <c r="I566">
        <f>+INDEX(Jugadores!$A$2:$H$346,MATCH(Partidos!E566,Jugadores!$A$2:$A$346,0),7)</f>
        <v>98</v>
      </c>
      <c r="J566" t="str">
        <f>VLOOKUP(INDEX(Jugadores!$A$2:$H$346,MATCH(Partidos!D566,Jugadores!$A$2:$A$346,0),8),Condados!A:B,2,FALSE)</f>
        <v>Perry</v>
      </c>
      <c r="K566" t="str">
        <f>VLOOKUP(INDEX(Jugadores!$A$2:$H$346,MATCH(Partidos!E566,Jugadores!$A$2:$A$346,0),8),Condados!A:B,2,FALSE)</f>
        <v>Bradford</v>
      </c>
      <c r="L566">
        <v>77</v>
      </c>
    </row>
    <row r="567" spans="1:12" x14ac:dyDescent="0.25">
      <c r="A567" t="s">
        <v>18</v>
      </c>
      <c r="B567">
        <v>317</v>
      </c>
      <c r="C567">
        <v>110</v>
      </c>
      <c r="D567">
        <v>29138</v>
      </c>
      <c r="E567">
        <v>31665</v>
      </c>
      <c r="F567" t="str">
        <f>+VLOOKUP(D567,Jugadores!A:B,2,FALSE)</f>
        <v>David A. Bell</v>
      </c>
      <c r="G567" t="str">
        <f>+VLOOKUP(E567,Jugadores!A:B,2,FALSE)</f>
        <v>Walter J. Parker</v>
      </c>
      <c r="H567">
        <f>+INDEX(Jugadores!$A$2:$H$346,MATCH(Partidos!D567,Jugadores!$A$2:$A$346,0),7)</f>
        <v>44</v>
      </c>
      <c r="I567">
        <f>+INDEX(Jugadores!$A$2:$H$346,MATCH(Partidos!E567,Jugadores!$A$2:$A$346,0),7)</f>
        <v>38</v>
      </c>
      <c r="J567" t="str">
        <f>VLOOKUP(INDEX(Jugadores!$A$2:$H$346,MATCH(Partidos!D567,Jugadores!$A$2:$A$346,0),8),Condados!A:B,2,FALSE)</f>
        <v>Lackawanna</v>
      </c>
      <c r="K567" t="str">
        <f>VLOOKUP(INDEX(Jugadores!$A$2:$H$346,MATCH(Partidos!E567,Jugadores!$A$2:$A$346,0),8),Condados!A:B,2,FALSE)</f>
        <v>Huntingdon</v>
      </c>
      <c r="L567">
        <v>89</v>
      </c>
    </row>
    <row r="568" spans="1:12" x14ac:dyDescent="0.25">
      <c r="A568" t="s">
        <v>18</v>
      </c>
      <c r="B568">
        <v>316</v>
      </c>
      <c r="C568">
        <v>110</v>
      </c>
      <c r="D568">
        <v>31338</v>
      </c>
      <c r="E568">
        <v>25180</v>
      </c>
      <c r="F568" t="str">
        <f>+VLOOKUP(D568,Jugadores!A:B,2,FALSE)</f>
        <v>Bernard M. Whitacre</v>
      </c>
      <c r="G568" t="str">
        <f>+VLOOKUP(E568,Jugadores!A:B,2,FALSE)</f>
        <v>Johnny K. Reedy</v>
      </c>
      <c r="H568">
        <f>+INDEX(Jugadores!$A$2:$H$346,MATCH(Partidos!D568,Jugadores!$A$2:$A$346,0),7)</f>
        <v>109</v>
      </c>
      <c r="I568">
        <f>+INDEX(Jugadores!$A$2:$H$346,MATCH(Partidos!E568,Jugadores!$A$2:$A$346,0),7)</f>
        <v>111</v>
      </c>
      <c r="J568" t="str">
        <f>VLOOKUP(INDEX(Jugadores!$A$2:$H$346,MATCH(Partidos!D568,Jugadores!$A$2:$A$346,0),8),Condados!A:B,2,FALSE)</f>
        <v>Sullivan</v>
      </c>
      <c r="K568" t="str">
        <f>VLOOKUP(INDEX(Jugadores!$A$2:$H$346,MATCH(Partidos!E568,Jugadores!$A$2:$A$346,0),8),Condados!A:B,2,FALSE)</f>
        <v>Centre</v>
      </c>
      <c r="L568">
        <v>94</v>
      </c>
    </row>
    <row r="569" spans="1:12" x14ac:dyDescent="0.25">
      <c r="A569" t="s">
        <v>18</v>
      </c>
      <c r="B569">
        <v>315</v>
      </c>
      <c r="C569">
        <v>164</v>
      </c>
      <c r="D569">
        <v>30486</v>
      </c>
      <c r="E569">
        <v>29207</v>
      </c>
      <c r="F569" t="str">
        <f>+VLOOKUP(D569,Jugadores!A:B,2,FALSE)</f>
        <v>Glenn W. Cunningham</v>
      </c>
      <c r="G569" t="str">
        <f>+VLOOKUP(E569,Jugadores!A:B,2,FALSE)</f>
        <v>Lindsey R. Sherry</v>
      </c>
      <c r="H569">
        <f>+INDEX(Jugadores!$A$2:$H$346,MATCH(Partidos!D569,Jugadores!$A$2:$A$346,0),7)</f>
        <v>3</v>
      </c>
      <c r="I569">
        <f>+INDEX(Jugadores!$A$2:$H$346,MATCH(Partidos!E569,Jugadores!$A$2:$A$346,0),7)</f>
        <v>123</v>
      </c>
      <c r="J569" t="str">
        <f>VLOOKUP(INDEX(Jugadores!$A$2:$H$346,MATCH(Partidos!D569,Jugadores!$A$2:$A$346,0),8),Condados!A:B,2,FALSE)</f>
        <v>Lawrence</v>
      </c>
      <c r="K569" t="str">
        <f>VLOOKUP(INDEX(Jugadores!$A$2:$H$346,MATCH(Partidos!E569,Jugadores!$A$2:$A$346,0),8),Condados!A:B,2,FALSE)</f>
        <v>Luzerne</v>
      </c>
      <c r="L569">
        <v>107</v>
      </c>
    </row>
    <row r="570" spans="1:12" x14ac:dyDescent="0.25">
      <c r="A570" t="s">
        <v>18</v>
      </c>
      <c r="B570">
        <v>314</v>
      </c>
      <c r="C570">
        <v>179</v>
      </c>
      <c r="D570">
        <v>3097</v>
      </c>
      <c r="E570">
        <v>29285</v>
      </c>
      <c r="F570" t="str">
        <f>+VLOOKUP(D570,Jugadores!A:B,2,FALSE)</f>
        <v>Troy M. Johnson</v>
      </c>
      <c r="G570" t="str">
        <f>+VLOOKUP(E570,Jugadores!A:B,2,FALSE)</f>
        <v>Sean B. Vanatta</v>
      </c>
      <c r="H570">
        <f>+INDEX(Jugadores!$A$2:$H$346,MATCH(Partidos!D570,Jugadores!$A$2:$A$346,0),7)</f>
        <v>43</v>
      </c>
      <c r="I570">
        <f>+INDEX(Jugadores!$A$2:$H$346,MATCH(Partidos!E570,Jugadores!$A$2:$A$346,0),7)</f>
        <v>127</v>
      </c>
      <c r="J570" t="str">
        <f>VLOOKUP(INDEX(Jugadores!$A$2:$H$346,MATCH(Partidos!D570,Jugadores!$A$2:$A$346,0),8),Condados!A:B,2,FALSE)</f>
        <v>Columbia</v>
      </c>
      <c r="K570" t="str">
        <f>VLOOKUP(INDEX(Jugadores!$A$2:$H$346,MATCH(Partidos!E570,Jugadores!$A$2:$A$346,0),8),Condados!A:B,2,FALSE)</f>
        <v>Monroe</v>
      </c>
      <c r="L570">
        <v>110</v>
      </c>
    </row>
    <row r="571" spans="1:12" x14ac:dyDescent="0.25">
      <c r="A571" t="s">
        <v>18</v>
      </c>
      <c r="B571">
        <v>313</v>
      </c>
      <c r="C571">
        <v>86</v>
      </c>
      <c r="D571">
        <v>33944</v>
      </c>
      <c r="E571">
        <v>3500</v>
      </c>
      <c r="F571" t="str">
        <f>+VLOOKUP(D571,Jugadores!A:B,2,FALSE)</f>
        <v>Francis B. Larsen</v>
      </c>
      <c r="G571" t="str">
        <f>+VLOOKUP(E571,Jugadores!A:B,2,FALSE)</f>
        <v>David M. Prewitt</v>
      </c>
      <c r="H571">
        <f>+INDEX(Jugadores!$A$2:$H$346,MATCH(Partidos!D571,Jugadores!$A$2:$A$346,0),7)</f>
        <v>76</v>
      </c>
      <c r="I571">
        <f>+INDEX(Jugadores!$A$2:$H$346,MATCH(Partidos!E571,Jugadores!$A$2:$A$346,0),7)</f>
        <v>159</v>
      </c>
      <c r="J571" t="str">
        <f>VLOOKUP(INDEX(Jugadores!$A$2:$H$346,MATCH(Partidos!D571,Jugadores!$A$2:$A$346,0),8),Condados!A:B,2,FALSE)</f>
        <v>Carbon</v>
      </c>
      <c r="K571" t="str">
        <f>VLOOKUP(INDEX(Jugadores!$A$2:$H$346,MATCH(Partidos!E571,Jugadores!$A$2:$A$346,0),8),Condados!A:B,2,FALSE)</f>
        <v>Beaver</v>
      </c>
      <c r="L571">
        <v>150</v>
      </c>
    </row>
    <row r="572" spans="1:12" x14ac:dyDescent="0.25">
      <c r="A572" t="s">
        <v>18</v>
      </c>
      <c r="B572">
        <v>312</v>
      </c>
      <c r="C572">
        <v>114</v>
      </c>
      <c r="D572">
        <v>13807</v>
      </c>
      <c r="E572">
        <v>15448</v>
      </c>
      <c r="F572" t="str">
        <f>+VLOOKUP(D572,Jugadores!A:B,2,FALSE)</f>
        <v>John E. McCoy</v>
      </c>
      <c r="G572" t="str">
        <f>+VLOOKUP(E572,Jugadores!A:B,2,FALSE)</f>
        <v>Rocco T. Hayden</v>
      </c>
      <c r="H572">
        <f>+INDEX(Jugadores!$A$2:$H$346,MATCH(Partidos!D572,Jugadores!$A$2:$A$346,0),7)</f>
        <v>105</v>
      </c>
      <c r="I572">
        <f>+INDEX(Jugadores!$A$2:$H$346,MATCH(Partidos!E572,Jugadores!$A$2:$A$346,0),7)</f>
        <v>22</v>
      </c>
      <c r="J572" t="str">
        <f>VLOOKUP(INDEX(Jugadores!$A$2:$H$346,MATCH(Partidos!D572,Jugadores!$A$2:$A$346,0),8),Condados!A:B,2,FALSE)</f>
        <v>McKean</v>
      </c>
      <c r="K572" t="str">
        <f>VLOOKUP(INDEX(Jugadores!$A$2:$H$346,MATCH(Partidos!E572,Jugadores!$A$2:$A$346,0),8),Condados!A:B,2,FALSE)</f>
        <v>Tioga</v>
      </c>
      <c r="L572">
        <v>171</v>
      </c>
    </row>
    <row r="573" spans="1:12" x14ac:dyDescent="0.25">
      <c r="A573" t="s">
        <v>18</v>
      </c>
      <c r="B573">
        <v>311</v>
      </c>
      <c r="C573">
        <v>65</v>
      </c>
      <c r="D573">
        <v>36159</v>
      </c>
      <c r="E573">
        <v>28244</v>
      </c>
      <c r="F573" t="str">
        <f>+VLOOKUP(D573,Jugadores!A:B,2,FALSE)</f>
        <v>Victor S. Casteel</v>
      </c>
      <c r="G573" t="str">
        <f>+VLOOKUP(E573,Jugadores!A:B,2,FALSE)</f>
        <v>Ethan E. Palumbo</v>
      </c>
      <c r="H573">
        <f>+INDEX(Jugadores!$A$2:$H$346,MATCH(Partidos!D573,Jugadores!$A$2:$A$346,0),7)</f>
        <v>21</v>
      </c>
      <c r="I573">
        <f>+INDEX(Jugadores!$A$2:$H$346,MATCH(Partidos!E573,Jugadores!$A$2:$A$346,0),7)</f>
        <v>180</v>
      </c>
      <c r="J573" t="str">
        <f>VLOOKUP(INDEX(Jugadores!$A$2:$H$346,MATCH(Partidos!D573,Jugadores!$A$2:$A$346,0),8),Condados!A:B,2,FALSE)</f>
        <v>Delaware</v>
      </c>
      <c r="K573" t="str">
        <f>VLOOKUP(INDEX(Jugadores!$A$2:$H$346,MATCH(Partidos!E573,Jugadores!$A$2:$A$346,0),8),Condados!A:B,2,FALSE)</f>
        <v>Greene</v>
      </c>
      <c r="L573">
        <v>60</v>
      </c>
    </row>
    <row r="574" spans="1:12" x14ac:dyDescent="0.25">
      <c r="A574" t="s">
        <v>18</v>
      </c>
      <c r="B574">
        <v>310</v>
      </c>
      <c r="C574">
        <v>35</v>
      </c>
      <c r="D574">
        <v>15447</v>
      </c>
      <c r="E574">
        <v>25202</v>
      </c>
      <c r="F574" t="str">
        <f>+VLOOKUP(D574,Jugadores!A:B,2,FALSE)</f>
        <v>Avery M. Morgan</v>
      </c>
      <c r="G574" t="str">
        <f>+VLOOKUP(E574,Jugadores!A:B,2,FALSE)</f>
        <v>Ruben A. Burr</v>
      </c>
      <c r="H574">
        <f>+INDEX(Jugadores!$A$2:$H$346,MATCH(Partidos!D574,Jugadores!$A$2:$A$346,0),7)</f>
        <v>62</v>
      </c>
      <c r="I574">
        <f>+INDEX(Jugadores!$A$2:$H$346,MATCH(Partidos!E574,Jugadores!$A$2:$A$346,0),7)</f>
        <v>8</v>
      </c>
      <c r="J574" t="str">
        <f>VLOOKUP(INDEX(Jugadores!$A$2:$H$346,MATCH(Partidos!D574,Jugadores!$A$2:$A$346,0),8),Condados!A:B,2,FALSE)</f>
        <v>Susquehanna</v>
      </c>
      <c r="K574" t="str">
        <f>VLOOKUP(INDEX(Jugadores!$A$2:$H$346,MATCH(Partidos!E574,Jugadores!$A$2:$A$346,0),8),Condados!A:B,2,FALSE)</f>
        <v>Fayette</v>
      </c>
      <c r="L574">
        <v>70</v>
      </c>
    </row>
    <row r="575" spans="1:12" x14ac:dyDescent="0.25">
      <c r="A575" t="s">
        <v>18</v>
      </c>
      <c r="B575">
        <v>309</v>
      </c>
      <c r="C575">
        <v>125</v>
      </c>
      <c r="D575">
        <v>18113</v>
      </c>
      <c r="E575">
        <v>48908</v>
      </c>
      <c r="F575" t="str">
        <f>+VLOOKUP(D575,Jugadores!A:B,2,FALSE)</f>
        <v>John M. Link</v>
      </c>
      <c r="G575" t="str">
        <f>+VLOOKUP(E575,Jugadores!A:B,2,FALSE)</f>
        <v>Ronald M. Kennedy</v>
      </c>
      <c r="H575">
        <f>+INDEX(Jugadores!$A$2:$H$346,MATCH(Partidos!D575,Jugadores!$A$2:$A$346,0),7)</f>
        <v>26</v>
      </c>
      <c r="I575">
        <f>+INDEX(Jugadores!$A$2:$H$346,MATCH(Partidos!E575,Jugadores!$A$2:$A$346,0),7)</f>
        <v>40</v>
      </c>
      <c r="J575" t="str">
        <f>VLOOKUP(INDEX(Jugadores!$A$2:$H$346,MATCH(Partidos!D575,Jugadores!$A$2:$A$346,0),8),Condados!A:B,2,FALSE)</f>
        <v>Clinton</v>
      </c>
      <c r="K575" t="str">
        <f>VLOOKUP(INDEX(Jugadores!$A$2:$H$346,MATCH(Partidos!E575,Jugadores!$A$2:$A$346,0),8),Condados!A:B,2,FALSE)</f>
        <v>Juniata</v>
      </c>
      <c r="L575">
        <v>87</v>
      </c>
    </row>
    <row r="576" spans="1:12" x14ac:dyDescent="0.25">
      <c r="A576" t="s">
        <v>18</v>
      </c>
      <c r="B576">
        <v>308</v>
      </c>
      <c r="C576">
        <v>61</v>
      </c>
      <c r="D576">
        <v>47445</v>
      </c>
      <c r="E576">
        <v>34648</v>
      </c>
      <c r="F576" t="str">
        <f>+VLOOKUP(D576,Jugadores!A:B,2,FALSE)</f>
        <v>Douglas B. Washington</v>
      </c>
      <c r="G576" t="str">
        <f>+VLOOKUP(E576,Jugadores!A:B,2,FALSE)</f>
        <v>Jack E. Clark</v>
      </c>
      <c r="H576">
        <f>+INDEX(Jugadores!$A$2:$H$346,MATCH(Partidos!D576,Jugadores!$A$2:$A$346,0),7)</f>
        <v>65</v>
      </c>
      <c r="I576">
        <f>+INDEX(Jugadores!$A$2:$H$346,MATCH(Partidos!E576,Jugadores!$A$2:$A$346,0),7)</f>
        <v>64</v>
      </c>
      <c r="J576" t="str">
        <f>VLOOKUP(INDEX(Jugadores!$A$2:$H$346,MATCH(Partidos!D576,Jugadores!$A$2:$A$346,0),8),Condados!A:B,2,FALSE)</f>
        <v>Montour</v>
      </c>
      <c r="K576" t="str">
        <f>VLOOKUP(INDEX(Jugadores!$A$2:$H$346,MATCH(Partidos!E576,Jugadores!$A$2:$A$346,0),8),Condados!A:B,2,FALSE)</f>
        <v>Schuylkill</v>
      </c>
      <c r="L576">
        <v>98</v>
      </c>
    </row>
    <row r="577" spans="1:12" x14ac:dyDescent="0.25">
      <c r="A577" t="s">
        <v>18</v>
      </c>
      <c r="B577">
        <v>307</v>
      </c>
      <c r="C577">
        <v>93</v>
      </c>
      <c r="D577">
        <v>3867</v>
      </c>
      <c r="E577">
        <v>8656</v>
      </c>
      <c r="F577" t="str">
        <f>+VLOOKUP(D577,Jugadores!A:B,2,FALSE)</f>
        <v>Kenneth J. Broyles</v>
      </c>
      <c r="G577" t="str">
        <f>+VLOOKUP(E577,Jugadores!A:B,2,FALSE)</f>
        <v>Jason D. Burnette</v>
      </c>
      <c r="H577">
        <f>+INDEX(Jugadores!$A$2:$H$346,MATCH(Partidos!D577,Jugadores!$A$2:$A$346,0),7)</f>
        <v>39</v>
      </c>
      <c r="I577">
        <f>+INDEX(Jugadores!$A$2:$H$346,MATCH(Partidos!E577,Jugadores!$A$2:$A$346,0),7)</f>
        <v>58</v>
      </c>
      <c r="J577" t="str">
        <f>VLOOKUP(INDEX(Jugadores!$A$2:$H$346,MATCH(Partidos!D577,Jugadores!$A$2:$A$346,0),8),Condados!A:B,2,FALSE)</f>
        <v>York</v>
      </c>
      <c r="K577" t="str">
        <f>VLOOKUP(INDEX(Jugadores!$A$2:$H$346,MATCH(Partidos!E577,Jugadores!$A$2:$A$346,0),8),Condados!A:B,2,FALSE)</f>
        <v>Wyoming</v>
      </c>
      <c r="L577">
        <v>42</v>
      </c>
    </row>
    <row r="578" spans="1:12" x14ac:dyDescent="0.25">
      <c r="A578" t="s">
        <v>18</v>
      </c>
      <c r="B578">
        <v>306</v>
      </c>
      <c r="C578">
        <v>67</v>
      </c>
      <c r="D578">
        <v>37503</v>
      </c>
      <c r="E578">
        <v>28988</v>
      </c>
      <c r="F578" t="str">
        <f>+VLOOKUP(D578,Jugadores!A:B,2,FALSE)</f>
        <v>Michael S. Sparkman</v>
      </c>
      <c r="G578" t="str">
        <f>+VLOOKUP(E578,Jugadores!A:B,2,FALSE)</f>
        <v>Eugene V. Miller</v>
      </c>
      <c r="H578">
        <f>+INDEX(Jugadores!$A$2:$H$346,MATCH(Partidos!D578,Jugadores!$A$2:$A$346,0),7)</f>
        <v>63</v>
      </c>
      <c r="I578">
        <f>+INDEX(Jugadores!$A$2:$H$346,MATCH(Partidos!E578,Jugadores!$A$2:$A$346,0),7)</f>
        <v>167</v>
      </c>
      <c r="J578" t="str">
        <f>VLOOKUP(INDEX(Jugadores!$A$2:$H$346,MATCH(Partidos!D578,Jugadores!$A$2:$A$346,0),8),Condados!A:B,2,FALSE)</f>
        <v>Bedford</v>
      </c>
      <c r="K578" t="str">
        <f>VLOOKUP(INDEX(Jugadores!$A$2:$H$346,MATCH(Partidos!E578,Jugadores!$A$2:$A$346,0),8),Condados!A:B,2,FALSE)</f>
        <v>Adams</v>
      </c>
      <c r="L578">
        <v>61</v>
      </c>
    </row>
    <row r="579" spans="1:12" x14ac:dyDescent="0.25">
      <c r="A579" t="s">
        <v>18</v>
      </c>
      <c r="B579">
        <v>305</v>
      </c>
      <c r="C579">
        <v>84</v>
      </c>
      <c r="D579">
        <v>27430</v>
      </c>
      <c r="E579">
        <v>1193</v>
      </c>
      <c r="F579" t="str">
        <f>+VLOOKUP(D579,Jugadores!A:B,2,FALSE)</f>
        <v>Brad S. Torres</v>
      </c>
      <c r="G579" t="str">
        <f>+VLOOKUP(E579,Jugadores!A:B,2,FALSE)</f>
        <v>Don S. Macdonald</v>
      </c>
      <c r="H579">
        <f>+INDEX(Jugadores!$A$2:$H$346,MATCH(Partidos!D579,Jugadores!$A$2:$A$346,0),7)</f>
        <v>98</v>
      </c>
      <c r="I579">
        <f>+INDEX(Jugadores!$A$2:$H$346,MATCH(Partidos!E579,Jugadores!$A$2:$A$346,0),7)</f>
        <v>187</v>
      </c>
      <c r="J579" t="str">
        <f>VLOOKUP(INDEX(Jugadores!$A$2:$H$346,MATCH(Partidos!D579,Jugadores!$A$2:$A$346,0),8),Condados!A:B,2,FALSE)</f>
        <v>Bradford</v>
      </c>
      <c r="K579" t="str">
        <f>VLOOKUP(INDEX(Jugadores!$A$2:$H$346,MATCH(Partidos!E579,Jugadores!$A$2:$A$346,0),8),Condados!A:B,2,FALSE)</f>
        <v>Warren</v>
      </c>
      <c r="L579">
        <v>95</v>
      </c>
    </row>
    <row r="580" spans="1:12" x14ac:dyDescent="0.25">
      <c r="A580" t="s">
        <v>18</v>
      </c>
      <c r="B580">
        <v>304</v>
      </c>
      <c r="C580">
        <v>153</v>
      </c>
      <c r="D580">
        <v>10145</v>
      </c>
      <c r="E580">
        <v>11585</v>
      </c>
      <c r="F580" t="str">
        <f>+VLOOKUP(D580,Jugadores!A:B,2,FALSE)</f>
        <v>Reinaldo L. Stines</v>
      </c>
      <c r="G580" t="str">
        <f>+VLOOKUP(E580,Jugadores!A:B,2,FALSE)</f>
        <v>Steven S. Davis</v>
      </c>
      <c r="H580">
        <f>+INDEX(Jugadores!$A$2:$H$346,MATCH(Partidos!D580,Jugadores!$A$2:$A$346,0),7)</f>
        <v>55</v>
      </c>
      <c r="I580">
        <f>+INDEX(Jugadores!$A$2:$H$346,MATCH(Partidos!E580,Jugadores!$A$2:$A$346,0),7)</f>
        <v>131</v>
      </c>
      <c r="J580" t="str">
        <f>VLOOKUP(INDEX(Jugadores!$A$2:$H$346,MATCH(Partidos!D580,Jugadores!$A$2:$A$346,0),8),Condados!A:B,2,FALSE)</f>
        <v>Northumberland</v>
      </c>
      <c r="K580" t="str">
        <f>VLOOKUP(INDEX(Jugadores!$A$2:$H$346,MATCH(Partidos!E580,Jugadores!$A$2:$A$346,0),8),Condados!A:B,2,FALSE)</f>
        <v>Wyoming</v>
      </c>
      <c r="L580">
        <v>141</v>
      </c>
    </row>
    <row r="581" spans="1:12" x14ac:dyDescent="0.25">
      <c r="A581" t="s">
        <v>18</v>
      </c>
      <c r="B581">
        <v>303</v>
      </c>
      <c r="C581">
        <v>71</v>
      </c>
      <c r="D581">
        <v>3227</v>
      </c>
      <c r="E581">
        <v>21784</v>
      </c>
      <c r="F581" t="str">
        <f>+VLOOKUP(D581,Jugadores!A:B,2,FALSE)</f>
        <v>Billie M. Baskin</v>
      </c>
      <c r="G581" t="str">
        <f>+VLOOKUP(E581,Jugadores!A:B,2,FALSE)</f>
        <v>Andrew K. Perez</v>
      </c>
      <c r="H581">
        <f>+INDEX(Jugadores!$A$2:$H$346,MATCH(Partidos!D581,Jugadores!$A$2:$A$346,0),7)</f>
        <v>82</v>
      </c>
      <c r="I581">
        <f>+INDEX(Jugadores!$A$2:$H$346,MATCH(Partidos!E581,Jugadores!$A$2:$A$346,0),7)</f>
        <v>121</v>
      </c>
      <c r="J581" t="str">
        <f>VLOOKUP(INDEX(Jugadores!$A$2:$H$346,MATCH(Partidos!D581,Jugadores!$A$2:$A$346,0),8),Condados!A:B,2,FALSE)</f>
        <v>Westmoreland</v>
      </c>
      <c r="K581" t="str">
        <f>VLOOKUP(INDEX(Jugadores!$A$2:$H$346,MATCH(Partidos!E581,Jugadores!$A$2:$A$346,0),8),Condados!A:B,2,FALSE)</f>
        <v>Bucks</v>
      </c>
      <c r="L581">
        <v>47</v>
      </c>
    </row>
    <row r="582" spans="1:12" x14ac:dyDescent="0.25">
      <c r="A582" t="s">
        <v>18</v>
      </c>
      <c r="B582">
        <v>333</v>
      </c>
      <c r="C582">
        <v>83</v>
      </c>
      <c r="D582">
        <v>14970</v>
      </c>
      <c r="E582">
        <v>16745</v>
      </c>
      <c r="F582" t="str">
        <f>+VLOOKUP(D582,Jugadores!A:B,2,FALSE)</f>
        <v>James J. Spears</v>
      </c>
      <c r="G582" t="str">
        <f>+VLOOKUP(E582,Jugadores!A:B,2,FALSE)</f>
        <v>John A. Palmer</v>
      </c>
      <c r="H582">
        <f>+INDEX(Jugadores!$A$2:$H$346,MATCH(Partidos!D582,Jugadores!$A$2:$A$346,0),7)</f>
        <v>1</v>
      </c>
      <c r="I582">
        <f>+INDEX(Jugadores!$A$2:$H$346,MATCH(Partidos!E582,Jugadores!$A$2:$A$346,0),7)</f>
        <v>35</v>
      </c>
      <c r="J582" t="str">
        <f>VLOOKUP(INDEX(Jugadores!$A$2:$H$346,MATCH(Partidos!D582,Jugadores!$A$2:$A$346,0),8),Condados!A:B,2,FALSE)</f>
        <v>Bradford</v>
      </c>
      <c r="K582" t="str">
        <f>VLOOKUP(INDEX(Jugadores!$A$2:$H$346,MATCH(Partidos!E582,Jugadores!$A$2:$A$346,0),8),Condados!A:B,2,FALSE)</f>
        <v>Jefferson</v>
      </c>
      <c r="L582">
        <v>55</v>
      </c>
    </row>
    <row r="583" spans="1:12" x14ac:dyDescent="0.25">
      <c r="A583" t="s">
        <v>18</v>
      </c>
      <c r="B583">
        <v>332</v>
      </c>
      <c r="C583">
        <v>169</v>
      </c>
      <c r="D583">
        <v>14970</v>
      </c>
      <c r="E583">
        <v>1866</v>
      </c>
      <c r="F583" t="str">
        <f>+VLOOKUP(D583,Jugadores!A:B,2,FALSE)</f>
        <v>James J. Spears</v>
      </c>
      <c r="G583" t="str">
        <f>+VLOOKUP(E583,Jugadores!A:B,2,FALSE)</f>
        <v>Milton M. Warren</v>
      </c>
      <c r="H583">
        <f>+INDEX(Jugadores!$A$2:$H$346,MATCH(Partidos!D583,Jugadores!$A$2:$A$346,0),7)</f>
        <v>1</v>
      </c>
      <c r="I583">
        <f>+INDEX(Jugadores!$A$2:$H$346,MATCH(Partidos!E583,Jugadores!$A$2:$A$346,0),7)</f>
        <v>13</v>
      </c>
      <c r="J583" t="str">
        <f>VLOOKUP(INDEX(Jugadores!$A$2:$H$346,MATCH(Partidos!D583,Jugadores!$A$2:$A$346,0),8),Condados!A:B,2,FALSE)</f>
        <v>Bradford</v>
      </c>
      <c r="K583" t="str">
        <f>VLOOKUP(INDEX(Jugadores!$A$2:$H$346,MATCH(Partidos!E583,Jugadores!$A$2:$A$346,0),8),Condados!A:B,2,FALSE)</f>
        <v>Butler</v>
      </c>
      <c r="L583">
        <v>64</v>
      </c>
    </row>
    <row r="584" spans="1:12" x14ac:dyDescent="0.25">
      <c r="A584" t="s">
        <v>18</v>
      </c>
      <c r="B584">
        <v>331</v>
      </c>
      <c r="C584">
        <v>83</v>
      </c>
      <c r="D584">
        <v>16745</v>
      </c>
      <c r="E584">
        <v>13729</v>
      </c>
      <c r="F584" t="str">
        <f>+VLOOKUP(D584,Jugadores!A:B,2,FALSE)</f>
        <v>John A. Palmer</v>
      </c>
      <c r="G584" t="str">
        <f>+VLOOKUP(E584,Jugadores!A:B,2,FALSE)</f>
        <v>Christian G. Chang</v>
      </c>
      <c r="H584">
        <f>+INDEX(Jugadores!$A$2:$H$346,MATCH(Partidos!D584,Jugadores!$A$2:$A$346,0),7)</f>
        <v>35</v>
      </c>
      <c r="I584">
        <f>+INDEX(Jugadores!$A$2:$H$346,MATCH(Partidos!E584,Jugadores!$A$2:$A$346,0),7)</f>
        <v>7</v>
      </c>
      <c r="J584" t="str">
        <f>VLOOKUP(INDEX(Jugadores!$A$2:$H$346,MATCH(Partidos!D584,Jugadores!$A$2:$A$346,0),8),Condados!A:B,2,FALSE)</f>
        <v>Jefferson</v>
      </c>
      <c r="K584" t="str">
        <f>VLOOKUP(INDEX(Jugadores!$A$2:$H$346,MATCH(Partidos!E584,Jugadores!$A$2:$A$346,0),8),Condados!A:B,2,FALSE)</f>
        <v>Indiana</v>
      </c>
      <c r="L584">
        <v>94</v>
      </c>
    </row>
    <row r="585" spans="1:12" x14ac:dyDescent="0.25">
      <c r="A585" t="s">
        <v>18</v>
      </c>
      <c r="B585">
        <v>330</v>
      </c>
      <c r="C585">
        <v>68</v>
      </c>
      <c r="D585">
        <v>14970</v>
      </c>
      <c r="E585">
        <v>49008</v>
      </c>
      <c r="F585" t="str">
        <f>+VLOOKUP(D585,Jugadores!A:B,2,FALSE)</f>
        <v>James J. Spears</v>
      </c>
      <c r="G585" t="str">
        <f>+VLOOKUP(E585,Jugadores!A:B,2,FALSE)</f>
        <v>Anthony A. Rodriguez</v>
      </c>
      <c r="H585">
        <f>+INDEX(Jugadores!$A$2:$H$346,MATCH(Partidos!D585,Jugadores!$A$2:$A$346,0),7)</f>
        <v>1</v>
      </c>
      <c r="I585">
        <f>+INDEX(Jugadores!$A$2:$H$346,MATCH(Partidos!E585,Jugadores!$A$2:$A$346,0),7)</f>
        <v>6</v>
      </c>
      <c r="J585" t="str">
        <f>VLOOKUP(INDEX(Jugadores!$A$2:$H$346,MATCH(Partidos!D585,Jugadores!$A$2:$A$346,0),8),Condados!A:B,2,FALSE)</f>
        <v>Bradford</v>
      </c>
      <c r="K585" t="str">
        <f>VLOOKUP(INDEX(Jugadores!$A$2:$H$346,MATCH(Partidos!E585,Jugadores!$A$2:$A$346,0),8),Condados!A:B,2,FALSE)</f>
        <v>Forest</v>
      </c>
      <c r="L585">
        <v>86</v>
      </c>
    </row>
    <row r="586" spans="1:12" x14ac:dyDescent="0.25">
      <c r="A586" t="s">
        <v>18</v>
      </c>
      <c r="B586">
        <v>329</v>
      </c>
      <c r="C586">
        <v>70</v>
      </c>
      <c r="D586">
        <v>1866</v>
      </c>
      <c r="E586">
        <v>35769</v>
      </c>
      <c r="F586" t="str">
        <f>+VLOOKUP(D586,Jugadores!A:B,2,FALSE)</f>
        <v>Milton M. Warren</v>
      </c>
      <c r="G586" t="str">
        <f>+VLOOKUP(E586,Jugadores!A:B,2,FALSE)</f>
        <v>Dave T. Gowins</v>
      </c>
      <c r="H586">
        <f>+INDEX(Jugadores!$A$2:$H$346,MATCH(Partidos!D586,Jugadores!$A$2:$A$346,0),7)</f>
        <v>13</v>
      </c>
      <c r="I586">
        <f>+INDEX(Jugadores!$A$2:$H$346,MATCH(Partidos!E586,Jugadores!$A$2:$A$346,0),7)</f>
        <v>104</v>
      </c>
      <c r="J586" t="str">
        <f>VLOOKUP(INDEX(Jugadores!$A$2:$H$346,MATCH(Partidos!D586,Jugadores!$A$2:$A$346,0),8),Condados!A:B,2,FALSE)</f>
        <v>Butler</v>
      </c>
      <c r="K586" t="str">
        <f>VLOOKUP(INDEX(Jugadores!$A$2:$H$346,MATCH(Partidos!E586,Jugadores!$A$2:$A$346,0),8),Condados!A:B,2,FALSE)</f>
        <v>Cumberland</v>
      </c>
      <c r="L586">
        <v>87</v>
      </c>
    </row>
    <row r="587" spans="1:12" x14ac:dyDescent="0.25">
      <c r="A587" t="s">
        <v>18</v>
      </c>
      <c r="B587">
        <v>328</v>
      </c>
      <c r="C587">
        <v>126</v>
      </c>
      <c r="D587">
        <v>13729</v>
      </c>
      <c r="E587">
        <v>46356</v>
      </c>
      <c r="F587" t="str">
        <f>+VLOOKUP(D587,Jugadores!A:B,2,FALSE)</f>
        <v>Christian G. Chang</v>
      </c>
      <c r="G587" t="str">
        <f>+VLOOKUP(E587,Jugadores!A:B,2,FALSE)</f>
        <v>Robert A. Vath</v>
      </c>
      <c r="H587">
        <f>+INDEX(Jugadores!$A$2:$H$346,MATCH(Partidos!D587,Jugadores!$A$2:$A$346,0),7)</f>
        <v>7</v>
      </c>
      <c r="I587">
        <f>+INDEX(Jugadores!$A$2:$H$346,MATCH(Partidos!E587,Jugadores!$A$2:$A$346,0),7)</f>
        <v>41</v>
      </c>
      <c r="J587" t="str">
        <f>VLOOKUP(INDEX(Jugadores!$A$2:$H$346,MATCH(Partidos!D587,Jugadores!$A$2:$A$346,0),8),Condados!A:B,2,FALSE)</f>
        <v>Indiana</v>
      </c>
      <c r="K587" t="str">
        <f>VLOOKUP(INDEX(Jugadores!$A$2:$H$346,MATCH(Partidos!E587,Jugadores!$A$2:$A$346,0),8),Condados!A:B,2,FALSE)</f>
        <v>Huntingdon</v>
      </c>
      <c r="L587">
        <v>110</v>
      </c>
    </row>
    <row r="588" spans="1:12" x14ac:dyDescent="0.25">
      <c r="A588" t="s">
        <v>18</v>
      </c>
      <c r="B588">
        <v>327</v>
      </c>
      <c r="C588">
        <v>147</v>
      </c>
      <c r="D588">
        <v>16745</v>
      </c>
      <c r="E588">
        <v>15164</v>
      </c>
      <c r="F588" t="str">
        <f>+VLOOKUP(D588,Jugadores!A:B,2,FALSE)</f>
        <v>John A. Palmer</v>
      </c>
      <c r="G588" t="str">
        <f>+VLOOKUP(E588,Jugadores!A:B,2,FALSE)</f>
        <v>Stephen D. Stoll</v>
      </c>
      <c r="H588">
        <f>+INDEX(Jugadores!$A$2:$H$346,MATCH(Partidos!D588,Jugadores!$A$2:$A$346,0),7)</f>
        <v>35</v>
      </c>
      <c r="I588">
        <f>+INDEX(Jugadores!$A$2:$H$346,MATCH(Partidos!E588,Jugadores!$A$2:$A$346,0),7)</f>
        <v>36</v>
      </c>
      <c r="J588" t="str">
        <f>VLOOKUP(INDEX(Jugadores!$A$2:$H$346,MATCH(Partidos!D588,Jugadores!$A$2:$A$346,0),8),Condados!A:B,2,FALSE)</f>
        <v>Jefferson</v>
      </c>
      <c r="K588" t="str">
        <f>VLOOKUP(INDEX(Jugadores!$A$2:$H$346,MATCH(Partidos!E588,Jugadores!$A$2:$A$346,0),8),Condados!A:B,2,FALSE)</f>
        <v>Cumberland</v>
      </c>
      <c r="L588">
        <v>118</v>
      </c>
    </row>
    <row r="589" spans="1:12" x14ac:dyDescent="0.25">
      <c r="A589" t="s">
        <v>18</v>
      </c>
      <c r="B589">
        <v>326</v>
      </c>
      <c r="C589">
        <v>53</v>
      </c>
      <c r="D589">
        <v>14970</v>
      </c>
      <c r="E589">
        <v>38585</v>
      </c>
      <c r="F589" t="str">
        <f>+VLOOKUP(D589,Jugadores!A:B,2,FALSE)</f>
        <v>James J. Spears</v>
      </c>
      <c r="G589" t="str">
        <f>+VLOOKUP(E589,Jugadores!A:B,2,FALSE)</f>
        <v>Jonathan C. Brookins</v>
      </c>
      <c r="H589">
        <f>+INDEX(Jugadores!$A$2:$H$346,MATCH(Partidos!D589,Jugadores!$A$2:$A$346,0),7)</f>
        <v>1</v>
      </c>
      <c r="I589">
        <f>+INDEX(Jugadores!$A$2:$H$346,MATCH(Partidos!E589,Jugadores!$A$2:$A$346,0),7)</f>
        <v>89</v>
      </c>
      <c r="J589" t="str">
        <f>VLOOKUP(INDEX(Jugadores!$A$2:$H$346,MATCH(Partidos!D589,Jugadores!$A$2:$A$346,0),8),Condados!A:B,2,FALSE)</f>
        <v>Bradford</v>
      </c>
      <c r="K589" t="str">
        <f>VLOOKUP(INDEX(Jugadores!$A$2:$H$346,MATCH(Partidos!E589,Jugadores!$A$2:$A$346,0),8),Condados!A:B,2,FALSE)</f>
        <v>Northumberland</v>
      </c>
      <c r="L589">
        <v>37</v>
      </c>
    </row>
    <row r="590" spans="1:12" x14ac:dyDescent="0.25">
      <c r="A590" t="s">
        <v>18</v>
      </c>
      <c r="B590">
        <v>325</v>
      </c>
      <c r="C590">
        <v>70</v>
      </c>
      <c r="D590">
        <v>49008</v>
      </c>
      <c r="E590">
        <v>32108</v>
      </c>
      <c r="F590" t="str">
        <f>+VLOOKUP(D590,Jugadores!A:B,2,FALSE)</f>
        <v>Anthony A. Rodriguez</v>
      </c>
      <c r="G590" t="str">
        <f>+VLOOKUP(E590,Jugadores!A:B,2,FALSE)</f>
        <v>Steve L. Messner</v>
      </c>
      <c r="H590">
        <f>+INDEX(Jugadores!$A$2:$H$346,MATCH(Partidos!D590,Jugadores!$A$2:$A$346,0),7)</f>
        <v>6</v>
      </c>
      <c r="I590">
        <f>+INDEX(Jugadores!$A$2:$H$346,MATCH(Partidos!E590,Jugadores!$A$2:$A$346,0),7)</f>
        <v>30</v>
      </c>
      <c r="J590" t="str">
        <f>VLOOKUP(INDEX(Jugadores!$A$2:$H$346,MATCH(Partidos!D590,Jugadores!$A$2:$A$346,0),8),Condados!A:B,2,FALSE)</f>
        <v>Forest</v>
      </c>
      <c r="K590" t="str">
        <f>VLOOKUP(INDEX(Jugadores!$A$2:$H$346,MATCH(Partidos!E590,Jugadores!$A$2:$A$346,0),8),Condados!A:B,2,FALSE)</f>
        <v>Warren</v>
      </c>
      <c r="L590">
        <v>55</v>
      </c>
    </row>
    <row r="591" spans="1:12" x14ac:dyDescent="0.25">
      <c r="A591" t="s">
        <v>18</v>
      </c>
      <c r="B591">
        <v>324</v>
      </c>
      <c r="C591">
        <v>65</v>
      </c>
      <c r="D591">
        <v>1866</v>
      </c>
      <c r="E591">
        <v>7727</v>
      </c>
      <c r="F591" t="str">
        <f>+VLOOKUP(D591,Jugadores!A:B,2,FALSE)</f>
        <v>Milton M. Warren</v>
      </c>
      <c r="G591" t="str">
        <f>+VLOOKUP(E591,Jugadores!A:B,2,FALSE)</f>
        <v>Steve B. Reynolds</v>
      </c>
      <c r="H591">
        <f>+INDEX(Jugadores!$A$2:$H$346,MATCH(Partidos!D591,Jugadores!$A$2:$A$346,0),7)</f>
        <v>13</v>
      </c>
      <c r="I591">
        <f>+INDEX(Jugadores!$A$2:$H$346,MATCH(Partidos!E591,Jugadores!$A$2:$A$346,0),7)</f>
        <v>138</v>
      </c>
      <c r="J591" t="str">
        <f>VLOOKUP(INDEX(Jugadores!$A$2:$H$346,MATCH(Partidos!D591,Jugadores!$A$2:$A$346,0),8),Condados!A:B,2,FALSE)</f>
        <v>Butler</v>
      </c>
      <c r="K591" t="str">
        <f>VLOOKUP(INDEX(Jugadores!$A$2:$H$346,MATCH(Partidos!E591,Jugadores!$A$2:$A$346,0),8),Condados!A:B,2,FALSE)</f>
        <v>Greene</v>
      </c>
      <c r="L591">
        <v>60</v>
      </c>
    </row>
    <row r="592" spans="1:12" x14ac:dyDescent="0.25">
      <c r="A592" t="s">
        <v>18</v>
      </c>
      <c r="B592">
        <v>323</v>
      </c>
      <c r="C592">
        <v>74</v>
      </c>
      <c r="D592">
        <v>35769</v>
      </c>
      <c r="E592">
        <v>28128</v>
      </c>
      <c r="F592" t="str">
        <f>+VLOOKUP(D592,Jugadores!A:B,2,FALSE)</f>
        <v>Dave T. Gowins</v>
      </c>
      <c r="G592" t="str">
        <f>+VLOOKUP(E592,Jugadores!A:B,2,FALSE)</f>
        <v>James M. Manuel</v>
      </c>
      <c r="H592">
        <f>+INDEX(Jugadores!$A$2:$H$346,MATCH(Partidos!D592,Jugadores!$A$2:$A$346,0),7)</f>
        <v>104</v>
      </c>
      <c r="I592">
        <f>+INDEX(Jugadores!$A$2:$H$346,MATCH(Partidos!E592,Jugadores!$A$2:$A$346,0),7)</f>
        <v>10</v>
      </c>
      <c r="J592" t="str">
        <f>VLOOKUP(INDEX(Jugadores!$A$2:$H$346,MATCH(Partidos!D592,Jugadores!$A$2:$A$346,0),8),Condados!A:B,2,FALSE)</f>
        <v>Cumberland</v>
      </c>
      <c r="K592" t="str">
        <f>VLOOKUP(INDEX(Jugadores!$A$2:$H$346,MATCH(Partidos!E592,Jugadores!$A$2:$A$346,0),8),Condados!A:B,2,FALSE)</f>
        <v>Washington</v>
      </c>
      <c r="L592">
        <v>70</v>
      </c>
    </row>
    <row r="593" spans="1:12" x14ac:dyDescent="0.25">
      <c r="A593" t="s">
        <v>18</v>
      </c>
      <c r="B593">
        <v>322</v>
      </c>
      <c r="C593">
        <v>102</v>
      </c>
      <c r="D593">
        <v>46356</v>
      </c>
      <c r="E593">
        <v>1939</v>
      </c>
      <c r="F593" t="str">
        <f>+VLOOKUP(D593,Jugadores!A:B,2,FALSE)</f>
        <v>Robert A. Vath</v>
      </c>
      <c r="G593" t="str">
        <f>+VLOOKUP(E593,Jugadores!A:B,2,FALSE)</f>
        <v>John E. McElwain</v>
      </c>
      <c r="H593">
        <f>+INDEX(Jugadores!$A$2:$H$346,MATCH(Partidos!D593,Jugadores!$A$2:$A$346,0),7)</f>
        <v>41</v>
      </c>
      <c r="I593">
        <f>+INDEX(Jugadores!$A$2:$H$346,MATCH(Partidos!E593,Jugadores!$A$2:$A$346,0),7)</f>
        <v>51</v>
      </c>
      <c r="J593" t="str">
        <f>VLOOKUP(INDEX(Jugadores!$A$2:$H$346,MATCH(Partidos!D593,Jugadores!$A$2:$A$346,0),8),Condados!A:B,2,FALSE)</f>
        <v>Huntingdon</v>
      </c>
      <c r="K593" t="str">
        <f>VLOOKUP(INDEX(Jugadores!$A$2:$H$346,MATCH(Partidos!E593,Jugadores!$A$2:$A$346,0),8),Condados!A:B,2,FALSE)</f>
        <v>Pike</v>
      </c>
      <c r="L593">
        <v>88</v>
      </c>
    </row>
    <row r="594" spans="1:12" x14ac:dyDescent="0.25">
      <c r="A594" t="s">
        <v>18</v>
      </c>
      <c r="B594">
        <v>321</v>
      </c>
      <c r="C594">
        <v>150</v>
      </c>
      <c r="D594">
        <v>13729</v>
      </c>
      <c r="E594">
        <v>34631</v>
      </c>
      <c r="F594" t="str">
        <f>+VLOOKUP(D594,Jugadores!A:B,2,FALSE)</f>
        <v>Christian G. Chang</v>
      </c>
      <c r="G594" t="str">
        <f>+VLOOKUP(E594,Jugadores!A:B,2,FALSE)</f>
        <v>Anthony A. McDermott</v>
      </c>
      <c r="H594">
        <f>+INDEX(Jugadores!$A$2:$H$346,MATCH(Partidos!D594,Jugadores!$A$2:$A$346,0),7)</f>
        <v>7</v>
      </c>
      <c r="I594">
        <f>+INDEX(Jugadores!$A$2:$H$346,MATCH(Partidos!E594,Jugadores!$A$2:$A$346,0),7)</f>
        <v>48</v>
      </c>
      <c r="J594" t="str">
        <f>VLOOKUP(INDEX(Jugadores!$A$2:$H$346,MATCH(Partidos!D594,Jugadores!$A$2:$A$346,0),8),Condados!A:B,2,FALSE)</f>
        <v>Indiana</v>
      </c>
      <c r="K594" t="str">
        <f>VLOOKUP(INDEX(Jugadores!$A$2:$H$346,MATCH(Partidos!E594,Jugadores!$A$2:$A$346,0),8),Condados!A:B,2,FALSE)</f>
        <v>Potter</v>
      </c>
      <c r="L594">
        <v>120</v>
      </c>
    </row>
    <row r="595" spans="1:12" x14ac:dyDescent="0.25">
      <c r="A595" t="s">
        <v>18</v>
      </c>
      <c r="B595">
        <v>320</v>
      </c>
      <c r="C595">
        <v>40</v>
      </c>
      <c r="D595">
        <v>15164</v>
      </c>
      <c r="E595">
        <v>45997</v>
      </c>
      <c r="F595" t="str">
        <f>+VLOOKUP(D595,Jugadores!A:B,2,FALSE)</f>
        <v>Stephen D. Stoll</v>
      </c>
      <c r="G595" t="str">
        <f>+VLOOKUP(E595,Jugadores!A:B,2,FALSE)</f>
        <v>Willie C. Thompson</v>
      </c>
      <c r="H595">
        <f>+INDEX(Jugadores!$A$2:$H$346,MATCH(Partidos!D595,Jugadores!$A$2:$A$346,0),7)</f>
        <v>36</v>
      </c>
      <c r="I595">
        <f>+INDEX(Jugadores!$A$2:$H$346,MATCH(Partidos!E595,Jugadores!$A$2:$A$346,0),7)</f>
        <v>17</v>
      </c>
      <c r="J595" t="str">
        <f>VLOOKUP(INDEX(Jugadores!$A$2:$H$346,MATCH(Partidos!D595,Jugadores!$A$2:$A$346,0),8),Condados!A:B,2,FALSE)</f>
        <v>Cumberland</v>
      </c>
      <c r="K595" t="str">
        <f>VLOOKUP(INDEX(Jugadores!$A$2:$H$346,MATCH(Partidos!E595,Jugadores!$A$2:$A$346,0),8),Condados!A:B,2,FALSE)</f>
        <v>Carbon</v>
      </c>
      <c r="L595">
        <v>63</v>
      </c>
    </row>
    <row r="596" spans="1:12" x14ac:dyDescent="0.25">
      <c r="A596" t="s">
        <v>18</v>
      </c>
      <c r="B596">
        <v>319</v>
      </c>
      <c r="C596">
        <v>100</v>
      </c>
      <c r="D596">
        <v>16745</v>
      </c>
      <c r="E596">
        <v>44152</v>
      </c>
      <c r="F596" t="str">
        <f>+VLOOKUP(D596,Jugadores!A:B,2,FALSE)</f>
        <v>John A. Palmer</v>
      </c>
      <c r="G596" t="str">
        <f>+VLOOKUP(E596,Jugadores!A:B,2,FALSE)</f>
        <v>William V. Phillips</v>
      </c>
      <c r="H596">
        <f>+INDEX(Jugadores!$A$2:$H$346,MATCH(Partidos!D596,Jugadores!$A$2:$A$346,0),7)</f>
        <v>35</v>
      </c>
      <c r="I596">
        <f>+INDEX(Jugadores!$A$2:$H$346,MATCH(Partidos!E596,Jugadores!$A$2:$A$346,0),7)</f>
        <v>50</v>
      </c>
      <c r="J596" t="str">
        <f>VLOOKUP(INDEX(Jugadores!$A$2:$H$346,MATCH(Partidos!D596,Jugadores!$A$2:$A$346,0),8),Condados!A:B,2,FALSE)</f>
        <v>Jefferson</v>
      </c>
      <c r="K596" t="str">
        <f>VLOOKUP(INDEX(Jugadores!$A$2:$H$346,MATCH(Partidos!E596,Jugadores!$A$2:$A$346,0),8),Condados!A:B,2,FALSE)</f>
        <v>Chester</v>
      </c>
      <c r="L596">
        <v>64</v>
      </c>
    </row>
    <row r="597" spans="1:12" x14ac:dyDescent="0.25">
      <c r="A597" t="s">
        <v>18</v>
      </c>
      <c r="B597">
        <v>318</v>
      </c>
      <c r="C597">
        <v>64</v>
      </c>
      <c r="D597">
        <v>14970</v>
      </c>
      <c r="E597">
        <v>206</v>
      </c>
      <c r="F597" t="str">
        <f>+VLOOKUP(D597,Jugadores!A:B,2,FALSE)</f>
        <v>James J. Spears</v>
      </c>
      <c r="G597" t="str">
        <f>+VLOOKUP(E597,Jugadores!A:B,2,FALSE)</f>
        <v>John E. Sanders</v>
      </c>
      <c r="H597">
        <f>+INDEX(Jugadores!$A$2:$H$346,MATCH(Partidos!D597,Jugadores!$A$2:$A$346,0),7)</f>
        <v>1</v>
      </c>
      <c r="I597">
        <f>+INDEX(Jugadores!$A$2:$H$346,MATCH(Partidos!E597,Jugadores!$A$2:$A$346,0),7)</f>
        <v>213</v>
      </c>
      <c r="J597" t="str">
        <f>VLOOKUP(INDEX(Jugadores!$A$2:$H$346,MATCH(Partidos!D597,Jugadores!$A$2:$A$346,0),8),Condados!A:B,2,FALSE)</f>
        <v>Bradford</v>
      </c>
      <c r="K597" t="str">
        <f>VLOOKUP(INDEX(Jugadores!$A$2:$H$346,MATCH(Partidos!E597,Jugadores!$A$2:$A$346,0),8),Condados!A:B,2,FALSE)</f>
        <v>Cumberland</v>
      </c>
      <c r="L597">
        <v>66</v>
      </c>
    </row>
    <row r="598" spans="1:12" x14ac:dyDescent="0.25">
      <c r="A598" t="s">
        <v>18</v>
      </c>
      <c r="B598">
        <v>317</v>
      </c>
      <c r="C598">
        <v>129</v>
      </c>
      <c r="D598">
        <v>38585</v>
      </c>
      <c r="E598">
        <v>30392</v>
      </c>
      <c r="F598" t="str">
        <f>+VLOOKUP(D598,Jugadores!A:B,2,FALSE)</f>
        <v>Jonathan C. Brookins</v>
      </c>
      <c r="G598" t="str">
        <f>+VLOOKUP(E598,Jugadores!A:B,2,FALSE)</f>
        <v>Norman R. Kramer</v>
      </c>
      <c r="H598">
        <f>+INDEX(Jugadores!$A$2:$H$346,MATCH(Partidos!D598,Jugadores!$A$2:$A$346,0),7)</f>
        <v>89</v>
      </c>
      <c r="I598">
        <f>+INDEX(Jugadores!$A$2:$H$346,MATCH(Partidos!E598,Jugadores!$A$2:$A$346,0),7)</f>
        <v>217</v>
      </c>
      <c r="J598" t="str">
        <f>VLOOKUP(INDEX(Jugadores!$A$2:$H$346,MATCH(Partidos!D598,Jugadores!$A$2:$A$346,0),8),Condados!A:B,2,FALSE)</f>
        <v>Northumberland</v>
      </c>
      <c r="K598" t="str">
        <f>VLOOKUP(INDEX(Jugadores!$A$2:$H$346,MATCH(Partidos!E598,Jugadores!$A$2:$A$346,0),8),Condados!A:B,2,FALSE)</f>
        <v>Mifflin</v>
      </c>
      <c r="L598">
        <v>69</v>
      </c>
    </row>
    <row r="599" spans="1:12" x14ac:dyDescent="0.25">
      <c r="A599" t="s">
        <v>18</v>
      </c>
      <c r="B599">
        <v>316</v>
      </c>
      <c r="C599">
        <v>80</v>
      </c>
      <c r="D599">
        <v>32108</v>
      </c>
      <c r="E599">
        <v>43260</v>
      </c>
      <c r="F599" t="str">
        <f>+VLOOKUP(D599,Jugadores!A:B,2,FALSE)</f>
        <v>Steve L. Messner</v>
      </c>
      <c r="G599" t="str">
        <f>+VLOOKUP(E599,Jugadores!A:B,2,FALSE)</f>
        <v>David C. Owen</v>
      </c>
      <c r="H599">
        <f>+INDEX(Jugadores!$A$2:$H$346,MATCH(Partidos!D599,Jugadores!$A$2:$A$346,0),7)</f>
        <v>30</v>
      </c>
      <c r="I599">
        <f>+INDEX(Jugadores!$A$2:$H$346,MATCH(Partidos!E599,Jugadores!$A$2:$A$346,0),7)</f>
        <v>112</v>
      </c>
      <c r="J599" t="str">
        <f>VLOOKUP(INDEX(Jugadores!$A$2:$H$346,MATCH(Partidos!D599,Jugadores!$A$2:$A$346,0),8),Condados!A:B,2,FALSE)</f>
        <v>Warren</v>
      </c>
      <c r="K599" t="str">
        <f>VLOOKUP(INDEX(Jugadores!$A$2:$H$346,MATCH(Partidos!E599,Jugadores!$A$2:$A$346,0),8),Condados!A:B,2,FALSE)</f>
        <v>Somerset</v>
      </c>
      <c r="L599">
        <v>92</v>
      </c>
    </row>
    <row r="600" spans="1:12" x14ac:dyDescent="0.25">
      <c r="A600" t="s">
        <v>18</v>
      </c>
      <c r="B600">
        <v>315</v>
      </c>
      <c r="C600">
        <v>88</v>
      </c>
      <c r="D600">
        <v>49008</v>
      </c>
      <c r="E600">
        <v>20616</v>
      </c>
      <c r="F600" t="str">
        <f>+VLOOKUP(D600,Jugadores!A:B,2,FALSE)</f>
        <v>Anthony A. Rodriguez</v>
      </c>
      <c r="G600" t="str">
        <f>+VLOOKUP(E600,Jugadores!A:B,2,FALSE)</f>
        <v>Paul L. Leyva</v>
      </c>
      <c r="H600">
        <f>+INDEX(Jugadores!$A$2:$H$346,MATCH(Partidos!D600,Jugadores!$A$2:$A$346,0),7)</f>
        <v>6</v>
      </c>
      <c r="I600">
        <f>+INDEX(Jugadores!$A$2:$H$346,MATCH(Partidos!E600,Jugadores!$A$2:$A$346,0),7)</f>
        <v>54</v>
      </c>
      <c r="J600" t="str">
        <f>VLOOKUP(INDEX(Jugadores!$A$2:$H$346,MATCH(Partidos!D600,Jugadores!$A$2:$A$346,0),8),Condados!A:B,2,FALSE)</f>
        <v>Forest</v>
      </c>
      <c r="K600" t="str">
        <f>VLOOKUP(INDEX(Jugadores!$A$2:$H$346,MATCH(Partidos!E600,Jugadores!$A$2:$A$346,0),8),Condados!A:B,2,FALSE)</f>
        <v>Clearfield</v>
      </c>
      <c r="L600">
        <v>104</v>
      </c>
    </row>
    <row r="601" spans="1:12" x14ac:dyDescent="0.25">
      <c r="A601" t="s">
        <v>18</v>
      </c>
      <c r="B601">
        <v>314</v>
      </c>
      <c r="C601">
        <v>130</v>
      </c>
      <c r="D601">
        <v>1866</v>
      </c>
      <c r="E601">
        <v>38126</v>
      </c>
      <c r="F601" t="str">
        <f>+VLOOKUP(D601,Jugadores!A:B,2,FALSE)</f>
        <v>Milton M. Warren</v>
      </c>
      <c r="G601" t="str">
        <f>+VLOOKUP(E601,Jugadores!A:B,2,FALSE)</f>
        <v>David P. Thomas</v>
      </c>
      <c r="H601">
        <f>+INDEX(Jugadores!$A$2:$H$346,MATCH(Partidos!D601,Jugadores!$A$2:$A$346,0),7)</f>
        <v>13</v>
      </c>
      <c r="I601">
        <f>+INDEX(Jugadores!$A$2:$H$346,MATCH(Partidos!E601,Jugadores!$A$2:$A$346,0),7)</f>
        <v>47</v>
      </c>
      <c r="J601" t="str">
        <f>VLOOKUP(INDEX(Jugadores!$A$2:$H$346,MATCH(Partidos!D601,Jugadores!$A$2:$A$346,0),8),Condados!A:B,2,FALSE)</f>
        <v>Butler</v>
      </c>
      <c r="K601" t="str">
        <f>VLOOKUP(INDEX(Jugadores!$A$2:$H$346,MATCH(Partidos!E601,Jugadores!$A$2:$A$346,0),8),Condados!A:B,2,FALSE)</f>
        <v>Monroe</v>
      </c>
      <c r="L601">
        <v>136</v>
      </c>
    </row>
    <row r="602" spans="1:12" x14ac:dyDescent="0.25">
      <c r="A602" t="s">
        <v>18</v>
      </c>
      <c r="B602">
        <v>313</v>
      </c>
      <c r="C602">
        <v>111</v>
      </c>
      <c r="D602">
        <v>7727</v>
      </c>
      <c r="E602">
        <v>5765</v>
      </c>
      <c r="F602" t="str">
        <f>+VLOOKUP(D602,Jugadores!A:B,2,FALSE)</f>
        <v>Steve B. Reynolds</v>
      </c>
      <c r="G602" t="str">
        <f>+VLOOKUP(E602,Jugadores!A:B,2,FALSE)</f>
        <v>Michael D. Samayoa</v>
      </c>
      <c r="H602">
        <f>+INDEX(Jugadores!$A$2:$H$346,MATCH(Partidos!D602,Jugadores!$A$2:$A$346,0),7)</f>
        <v>138</v>
      </c>
      <c r="I602">
        <f>+INDEX(Jugadores!$A$2:$H$346,MATCH(Partidos!E602,Jugadores!$A$2:$A$346,0),7)</f>
        <v>243</v>
      </c>
      <c r="J602" t="str">
        <f>VLOOKUP(INDEX(Jugadores!$A$2:$H$346,MATCH(Partidos!D602,Jugadores!$A$2:$A$346,0),8),Condados!A:B,2,FALSE)</f>
        <v>Greene</v>
      </c>
      <c r="K602" t="str">
        <f>VLOOKUP(INDEX(Jugadores!$A$2:$H$346,MATCH(Partidos!E602,Jugadores!$A$2:$A$346,0),8),Condados!A:B,2,FALSE)</f>
        <v>Beaver</v>
      </c>
      <c r="L602">
        <v>186</v>
      </c>
    </row>
    <row r="603" spans="1:12" x14ac:dyDescent="0.25">
      <c r="A603" t="s">
        <v>18</v>
      </c>
      <c r="B603">
        <v>312</v>
      </c>
      <c r="C603">
        <v>84</v>
      </c>
      <c r="D603">
        <v>35769</v>
      </c>
      <c r="E603">
        <v>48848</v>
      </c>
      <c r="F603" t="str">
        <f>+VLOOKUP(D603,Jugadores!A:B,2,FALSE)</f>
        <v>Dave T. Gowins</v>
      </c>
      <c r="G603" t="str">
        <f>+VLOOKUP(E603,Jugadores!A:B,2,FALSE)</f>
        <v>Genaro D. Sampson</v>
      </c>
      <c r="H603">
        <f>+INDEX(Jugadores!$A$2:$H$346,MATCH(Partidos!D603,Jugadores!$A$2:$A$346,0),7)</f>
        <v>104</v>
      </c>
      <c r="I603">
        <f>+INDEX(Jugadores!$A$2:$H$346,MATCH(Partidos!E603,Jugadores!$A$2:$A$346,0),7)</f>
        <v>14</v>
      </c>
      <c r="J603" t="str">
        <f>VLOOKUP(INDEX(Jugadores!$A$2:$H$346,MATCH(Partidos!D603,Jugadores!$A$2:$A$346,0),8),Condados!A:B,2,FALSE)</f>
        <v>Cumberland</v>
      </c>
      <c r="K603" t="str">
        <f>VLOOKUP(INDEX(Jugadores!$A$2:$H$346,MATCH(Partidos!E603,Jugadores!$A$2:$A$346,0),8),Condados!A:B,2,FALSE)</f>
        <v>Philadelphia</v>
      </c>
      <c r="L603">
        <v>52</v>
      </c>
    </row>
    <row r="604" spans="1:12" x14ac:dyDescent="0.25">
      <c r="A604" t="s">
        <v>18</v>
      </c>
      <c r="B604">
        <v>311</v>
      </c>
      <c r="C604">
        <v>162</v>
      </c>
      <c r="D604">
        <v>28128</v>
      </c>
      <c r="E604">
        <v>4013</v>
      </c>
      <c r="F604" t="str">
        <f>+VLOOKUP(D604,Jugadores!A:B,2,FALSE)</f>
        <v>James M. Manuel</v>
      </c>
      <c r="G604" t="str">
        <f>+VLOOKUP(E604,Jugadores!A:B,2,FALSE)</f>
        <v>Homer C. Funderburk</v>
      </c>
      <c r="H604">
        <f>+INDEX(Jugadores!$A$2:$H$346,MATCH(Partidos!D604,Jugadores!$A$2:$A$346,0),7)</f>
        <v>10</v>
      </c>
      <c r="I604">
        <f>+INDEX(Jugadores!$A$2:$H$346,MATCH(Partidos!E604,Jugadores!$A$2:$A$346,0),7)</f>
        <v>28</v>
      </c>
      <c r="J604" t="str">
        <f>VLOOKUP(INDEX(Jugadores!$A$2:$H$346,MATCH(Partidos!D604,Jugadores!$A$2:$A$346,0),8),Condados!A:B,2,FALSE)</f>
        <v>Washington</v>
      </c>
      <c r="K604" t="str">
        <f>VLOOKUP(INDEX(Jugadores!$A$2:$H$346,MATCH(Partidos!E604,Jugadores!$A$2:$A$346,0),8),Condados!A:B,2,FALSE)</f>
        <v>Wayne</v>
      </c>
      <c r="L604">
        <v>67</v>
      </c>
    </row>
    <row r="605" spans="1:12" x14ac:dyDescent="0.25">
      <c r="A605" t="s">
        <v>18</v>
      </c>
      <c r="B605">
        <v>310</v>
      </c>
      <c r="C605">
        <v>76</v>
      </c>
      <c r="D605">
        <v>46356</v>
      </c>
      <c r="E605">
        <v>9536</v>
      </c>
      <c r="F605" t="str">
        <f>+VLOOKUP(D605,Jugadores!A:B,2,FALSE)</f>
        <v>Robert A. Vath</v>
      </c>
      <c r="G605" t="str">
        <f>+VLOOKUP(E605,Jugadores!A:B,2,FALSE)</f>
        <v>Justin J. Bolt</v>
      </c>
      <c r="H605">
        <f>+INDEX(Jugadores!$A$2:$H$346,MATCH(Partidos!D605,Jugadores!$A$2:$A$346,0),7)</f>
        <v>41</v>
      </c>
      <c r="I605">
        <f>+INDEX(Jugadores!$A$2:$H$346,MATCH(Partidos!E605,Jugadores!$A$2:$A$346,0),7)</f>
        <v>155</v>
      </c>
      <c r="J605" t="str">
        <f>VLOOKUP(INDEX(Jugadores!$A$2:$H$346,MATCH(Partidos!D605,Jugadores!$A$2:$A$346,0),8),Condados!A:B,2,FALSE)</f>
        <v>Huntingdon</v>
      </c>
      <c r="K605" t="str">
        <f>VLOOKUP(INDEX(Jugadores!$A$2:$H$346,MATCH(Partidos!E605,Jugadores!$A$2:$A$346,0),8),Condados!A:B,2,FALSE)</f>
        <v>Wayne</v>
      </c>
      <c r="L605">
        <v>69</v>
      </c>
    </row>
    <row r="606" spans="1:12" x14ac:dyDescent="0.25">
      <c r="A606" t="s">
        <v>18</v>
      </c>
      <c r="B606">
        <v>309</v>
      </c>
      <c r="C606">
        <v>117</v>
      </c>
      <c r="D606">
        <v>1939</v>
      </c>
      <c r="E606">
        <v>19733</v>
      </c>
      <c r="F606" t="str">
        <f>+VLOOKUP(D606,Jugadores!A:B,2,FALSE)</f>
        <v>John E. McElwain</v>
      </c>
      <c r="G606" t="str">
        <f>+VLOOKUP(E606,Jugadores!A:B,2,FALSE)</f>
        <v>Richard P. Salvatore</v>
      </c>
      <c r="H606">
        <f>+INDEX(Jugadores!$A$2:$H$346,MATCH(Partidos!D606,Jugadores!$A$2:$A$346,0),7)</f>
        <v>51</v>
      </c>
      <c r="I606">
        <f>+INDEX(Jugadores!$A$2:$H$346,MATCH(Partidos!E606,Jugadores!$A$2:$A$346,0),7)</f>
        <v>185</v>
      </c>
      <c r="J606" t="str">
        <f>VLOOKUP(INDEX(Jugadores!$A$2:$H$346,MATCH(Partidos!D606,Jugadores!$A$2:$A$346,0),8),Condados!A:B,2,FALSE)</f>
        <v>Pike</v>
      </c>
      <c r="K606" t="str">
        <f>VLOOKUP(INDEX(Jugadores!$A$2:$H$346,MATCH(Partidos!E606,Jugadores!$A$2:$A$346,0),8),Condados!A:B,2,FALSE)</f>
        <v>Carbon</v>
      </c>
      <c r="L606">
        <v>88</v>
      </c>
    </row>
    <row r="607" spans="1:12" x14ac:dyDescent="0.25">
      <c r="A607" t="s">
        <v>18</v>
      </c>
      <c r="B607">
        <v>308</v>
      </c>
      <c r="C607">
        <v>81</v>
      </c>
      <c r="D607">
        <v>34631</v>
      </c>
      <c r="E607">
        <v>7630</v>
      </c>
      <c r="F607" t="str">
        <f>+VLOOKUP(D607,Jugadores!A:B,2,FALSE)</f>
        <v>Anthony A. McDermott</v>
      </c>
      <c r="G607" t="str">
        <f>+VLOOKUP(E607,Jugadores!A:B,2,FALSE)</f>
        <v>Charlie M. Downey</v>
      </c>
      <c r="H607">
        <f>+INDEX(Jugadores!$A$2:$H$346,MATCH(Partidos!D607,Jugadores!$A$2:$A$346,0),7)</f>
        <v>48</v>
      </c>
      <c r="I607">
        <f>+INDEX(Jugadores!$A$2:$H$346,MATCH(Partidos!E607,Jugadores!$A$2:$A$346,0),7)</f>
        <v>15</v>
      </c>
      <c r="J607" t="str">
        <f>VLOOKUP(INDEX(Jugadores!$A$2:$H$346,MATCH(Partidos!D607,Jugadores!$A$2:$A$346,0),8),Condados!A:B,2,FALSE)</f>
        <v>Potter</v>
      </c>
      <c r="K607" t="str">
        <f>VLOOKUP(INDEX(Jugadores!$A$2:$H$346,MATCH(Partidos!E607,Jugadores!$A$2:$A$346,0),8),Condados!A:B,2,FALSE)</f>
        <v>Berks</v>
      </c>
      <c r="L607">
        <v>58</v>
      </c>
    </row>
    <row r="608" spans="1:12" x14ac:dyDescent="0.25">
      <c r="A608" t="s">
        <v>18</v>
      </c>
      <c r="B608">
        <v>307</v>
      </c>
      <c r="C608">
        <v>151</v>
      </c>
      <c r="D608">
        <v>13729</v>
      </c>
      <c r="E608">
        <v>20217</v>
      </c>
      <c r="F608" t="str">
        <f>+VLOOKUP(D608,Jugadores!A:B,2,FALSE)</f>
        <v>Christian G. Chang</v>
      </c>
      <c r="G608" t="str">
        <f>+VLOOKUP(E608,Jugadores!A:B,2,FALSE)</f>
        <v>Dennis A. Maness</v>
      </c>
      <c r="H608">
        <f>+INDEX(Jugadores!$A$2:$H$346,MATCH(Partidos!D608,Jugadores!$A$2:$A$346,0),7)</f>
        <v>7</v>
      </c>
      <c r="I608">
        <f>+INDEX(Jugadores!$A$2:$H$346,MATCH(Partidos!E608,Jugadores!$A$2:$A$346,0),7)</f>
        <v>23</v>
      </c>
      <c r="J608" t="str">
        <f>VLOOKUP(INDEX(Jugadores!$A$2:$H$346,MATCH(Partidos!D608,Jugadores!$A$2:$A$346,0),8),Condados!A:B,2,FALSE)</f>
        <v>Indiana</v>
      </c>
      <c r="K608" t="str">
        <f>VLOOKUP(INDEX(Jugadores!$A$2:$H$346,MATCH(Partidos!E608,Jugadores!$A$2:$A$346,0),8),Condados!A:B,2,FALSE)</f>
        <v>Westmoreland</v>
      </c>
      <c r="L608">
        <v>60</v>
      </c>
    </row>
    <row r="609" spans="1:12" x14ac:dyDescent="0.25">
      <c r="A609" t="s">
        <v>18</v>
      </c>
      <c r="B609">
        <v>306</v>
      </c>
      <c r="C609">
        <v>113</v>
      </c>
      <c r="D609">
        <v>15164</v>
      </c>
      <c r="E609">
        <v>26820</v>
      </c>
      <c r="F609" t="str">
        <f>+VLOOKUP(D609,Jugadores!A:B,2,FALSE)</f>
        <v>Stephen D. Stoll</v>
      </c>
      <c r="G609" t="str">
        <f>+VLOOKUP(E609,Jugadores!A:B,2,FALSE)</f>
        <v>Brent C. Gauthier</v>
      </c>
      <c r="H609">
        <f>+INDEX(Jugadores!$A$2:$H$346,MATCH(Partidos!D609,Jugadores!$A$2:$A$346,0),7)</f>
        <v>36</v>
      </c>
      <c r="I609">
        <f>+INDEX(Jugadores!$A$2:$H$346,MATCH(Partidos!E609,Jugadores!$A$2:$A$346,0),7)</f>
        <v>2</v>
      </c>
      <c r="J609" t="str">
        <f>VLOOKUP(INDEX(Jugadores!$A$2:$H$346,MATCH(Partidos!D609,Jugadores!$A$2:$A$346,0),8),Condados!A:B,2,FALSE)</f>
        <v>Cumberland</v>
      </c>
      <c r="K609" t="str">
        <f>VLOOKUP(INDEX(Jugadores!$A$2:$H$346,MATCH(Partidos!E609,Jugadores!$A$2:$A$346,0),8),Condados!A:B,2,FALSE)</f>
        <v>Elk</v>
      </c>
      <c r="L609">
        <v>77</v>
      </c>
    </row>
    <row r="610" spans="1:12" x14ac:dyDescent="0.25">
      <c r="A610" t="s">
        <v>18</v>
      </c>
      <c r="B610">
        <v>305</v>
      </c>
      <c r="C610">
        <v>168</v>
      </c>
      <c r="D610">
        <v>45997</v>
      </c>
      <c r="E610">
        <v>6720</v>
      </c>
      <c r="F610" t="str">
        <f>+VLOOKUP(D610,Jugadores!A:B,2,FALSE)</f>
        <v>Willie C. Thompson</v>
      </c>
      <c r="G610" t="str">
        <f>+VLOOKUP(E610,Jugadores!A:B,2,FALSE)</f>
        <v>John A. Williams</v>
      </c>
      <c r="H610">
        <f>+INDEX(Jugadores!$A$2:$H$346,MATCH(Partidos!D610,Jugadores!$A$2:$A$346,0),7)</f>
        <v>17</v>
      </c>
      <c r="I610">
        <f>+INDEX(Jugadores!$A$2:$H$346,MATCH(Partidos!E610,Jugadores!$A$2:$A$346,0),7)</f>
        <v>84</v>
      </c>
      <c r="J610" t="str">
        <f>VLOOKUP(INDEX(Jugadores!$A$2:$H$346,MATCH(Partidos!D610,Jugadores!$A$2:$A$346,0),8),Condados!A:B,2,FALSE)</f>
        <v>Carbon</v>
      </c>
      <c r="K610" t="str">
        <f>VLOOKUP(INDEX(Jugadores!$A$2:$H$346,MATCH(Partidos!E610,Jugadores!$A$2:$A$346,0),8),Condados!A:B,2,FALSE)</f>
        <v>Lycoming</v>
      </c>
      <c r="L610">
        <v>102</v>
      </c>
    </row>
    <row r="611" spans="1:12" x14ac:dyDescent="0.25">
      <c r="A611" t="s">
        <v>18</v>
      </c>
      <c r="B611">
        <v>304</v>
      </c>
      <c r="C611">
        <v>73</v>
      </c>
      <c r="D611">
        <v>44152</v>
      </c>
      <c r="E611">
        <v>21858</v>
      </c>
      <c r="F611" t="str">
        <f>+VLOOKUP(D611,Jugadores!A:B,2,FALSE)</f>
        <v>William V. Phillips</v>
      </c>
      <c r="G611" t="str">
        <f>+VLOOKUP(E611,Jugadores!A:B,2,FALSE)</f>
        <v>Eddie A. Caison</v>
      </c>
      <c r="H611">
        <f>+INDEX(Jugadores!$A$2:$H$346,MATCH(Partidos!D611,Jugadores!$A$2:$A$346,0),7)</f>
        <v>50</v>
      </c>
      <c r="I611">
        <f>+INDEX(Jugadores!$A$2:$H$346,MATCH(Partidos!E611,Jugadores!$A$2:$A$346,0),7)</f>
        <v>31</v>
      </c>
      <c r="J611" t="str">
        <f>VLOOKUP(INDEX(Jugadores!$A$2:$H$346,MATCH(Partidos!D611,Jugadores!$A$2:$A$346,0),8),Condados!A:B,2,FALSE)</f>
        <v>Chester</v>
      </c>
      <c r="K611" t="str">
        <f>VLOOKUP(INDEX(Jugadores!$A$2:$H$346,MATCH(Partidos!E611,Jugadores!$A$2:$A$346,0),8),Condados!A:B,2,FALSE)</f>
        <v>Centre</v>
      </c>
      <c r="L611">
        <v>106</v>
      </c>
    </row>
    <row r="612" spans="1:12" x14ac:dyDescent="0.25">
      <c r="A612" t="s">
        <v>18</v>
      </c>
      <c r="B612">
        <v>303</v>
      </c>
      <c r="C612">
        <v>102</v>
      </c>
      <c r="D612">
        <v>16745</v>
      </c>
      <c r="E612">
        <v>29457</v>
      </c>
      <c r="F612" t="str">
        <f>+VLOOKUP(D612,Jugadores!A:B,2,FALSE)</f>
        <v>John A. Palmer</v>
      </c>
      <c r="G612" t="str">
        <f>+VLOOKUP(E612,Jugadores!A:B,2,FALSE)</f>
        <v>Juan M. Drake</v>
      </c>
      <c r="H612">
        <f>+INDEX(Jugadores!$A$2:$H$346,MATCH(Partidos!D612,Jugadores!$A$2:$A$346,0),7)</f>
        <v>35</v>
      </c>
      <c r="I612">
        <f>+INDEX(Jugadores!$A$2:$H$346,MATCH(Partidos!E612,Jugadores!$A$2:$A$346,0),7)</f>
        <v>57</v>
      </c>
      <c r="J612" t="str">
        <f>VLOOKUP(INDEX(Jugadores!$A$2:$H$346,MATCH(Partidos!D612,Jugadores!$A$2:$A$346,0),8),Condados!A:B,2,FALSE)</f>
        <v>Jefferson</v>
      </c>
      <c r="K612" t="str">
        <f>VLOOKUP(INDEX(Jugadores!$A$2:$H$346,MATCH(Partidos!E612,Jugadores!$A$2:$A$346,0),8),Condados!A:B,2,FALSE)</f>
        <v>Lycoming</v>
      </c>
      <c r="L612">
        <v>137</v>
      </c>
    </row>
    <row r="613" spans="1:12" x14ac:dyDescent="0.25">
      <c r="A613" t="s">
        <v>18</v>
      </c>
      <c r="B613">
        <v>333</v>
      </c>
      <c r="C613">
        <v>127</v>
      </c>
      <c r="D613">
        <v>21187</v>
      </c>
      <c r="E613">
        <v>38385</v>
      </c>
      <c r="F613" t="str">
        <f>+VLOOKUP(D613,Jugadores!A:B,2,FALSE)</f>
        <v>Robert M. Cornish</v>
      </c>
      <c r="G613" t="str">
        <f>+VLOOKUP(E613,Jugadores!A:B,2,FALSE)</f>
        <v>Jason M. Ross</v>
      </c>
      <c r="H613">
        <f>+INDEX(Jugadores!$A$2:$H$346,MATCH(Partidos!D613,Jugadores!$A$2:$A$346,0),7)</f>
        <v>137</v>
      </c>
      <c r="I613">
        <f>+INDEX(Jugadores!$A$2:$H$346,MATCH(Partidos!E613,Jugadores!$A$2:$A$346,0),7)</f>
        <v>25</v>
      </c>
      <c r="J613" t="str">
        <f>VLOOKUP(INDEX(Jugadores!$A$2:$H$346,MATCH(Partidos!D613,Jugadores!$A$2:$A$346,0),8),Condados!A:B,2,FALSE)</f>
        <v>Fulton</v>
      </c>
      <c r="K613" t="str">
        <f>VLOOKUP(INDEX(Jugadores!$A$2:$H$346,MATCH(Partidos!E613,Jugadores!$A$2:$A$346,0),8),Condados!A:B,2,FALSE)</f>
        <v>Cameron</v>
      </c>
      <c r="L613">
        <v>58</v>
      </c>
    </row>
    <row r="614" spans="1:12" x14ac:dyDescent="0.25">
      <c r="A614" t="s">
        <v>18</v>
      </c>
      <c r="B614">
        <v>332</v>
      </c>
      <c r="C614">
        <v>80</v>
      </c>
      <c r="D614">
        <v>21187</v>
      </c>
      <c r="E614">
        <v>30194</v>
      </c>
      <c r="F614" t="str">
        <f>+VLOOKUP(D614,Jugadores!A:B,2,FALSE)</f>
        <v>Robert M. Cornish</v>
      </c>
      <c r="G614" t="str">
        <f>+VLOOKUP(E614,Jugadores!A:B,2,FALSE)</f>
        <v>James J. Shaver</v>
      </c>
      <c r="H614">
        <f>+INDEX(Jugadores!$A$2:$H$346,MATCH(Partidos!D614,Jugadores!$A$2:$A$346,0),7)</f>
        <v>137</v>
      </c>
      <c r="I614">
        <f>+INDEX(Jugadores!$A$2:$H$346,MATCH(Partidos!E614,Jugadores!$A$2:$A$346,0),7)</f>
        <v>139</v>
      </c>
      <c r="J614" t="str">
        <f>VLOOKUP(INDEX(Jugadores!$A$2:$H$346,MATCH(Partidos!D614,Jugadores!$A$2:$A$346,0),8),Condados!A:B,2,FALSE)</f>
        <v>Fulton</v>
      </c>
      <c r="K614" t="str">
        <f>VLOOKUP(INDEX(Jugadores!$A$2:$H$346,MATCH(Partidos!E614,Jugadores!$A$2:$A$346,0),8),Condados!A:B,2,FALSE)</f>
        <v>Schuylkill</v>
      </c>
      <c r="L614">
        <v>64</v>
      </c>
    </row>
    <row r="615" spans="1:12" x14ac:dyDescent="0.25">
      <c r="A615" t="s">
        <v>18</v>
      </c>
      <c r="B615">
        <v>331</v>
      </c>
      <c r="C615">
        <v>103</v>
      </c>
      <c r="D615">
        <v>38385</v>
      </c>
      <c r="E615">
        <v>39231</v>
      </c>
      <c r="F615" t="str">
        <f>+VLOOKUP(D615,Jugadores!A:B,2,FALSE)</f>
        <v>Jason M. Ross</v>
      </c>
      <c r="G615" t="str">
        <f>+VLOOKUP(E615,Jugadores!A:B,2,FALSE)</f>
        <v>Brandon F. Gavin</v>
      </c>
      <c r="H615">
        <f>+INDEX(Jugadores!$A$2:$H$346,MATCH(Partidos!D615,Jugadores!$A$2:$A$346,0),7)</f>
        <v>25</v>
      </c>
      <c r="I615">
        <f>+INDEX(Jugadores!$A$2:$H$346,MATCH(Partidos!E615,Jugadores!$A$2:$A$346,0),7)</f>
        <v>56</v>
      </c>
      <c r="J615" t="str">
        <f>VLOOKUP(INDEX(Jugadores!$A$2:$H$346,MATCH(Partidos!D615,Jugadores!$A$2:$A$346,0),8),Condados!A:B,2,FALSE)</f>
        <v>Cameron</v>
      </c>
      <c r="K615" t="str">
        <f>VLOOKUP(INDEX(Jugadores!$A$2:$H$346,MATCH(Partidos!E615,Jugadores!$A$2:$A$346,0),8),Condados!A:B,2,FALSE)</f>
        <v>McKean</v>
      </c>
      <c r="L615">
        <v>90</v>
      </c>
    </row>
    <row r="616" spans="1:12" x14ac:dyDescent="0.25">
      <c r="A616" t="s">
        <v>18</v>
      </c>
      <c r="B616">
        <v>330</v>
      </c>
      <c r="C616">
        <v>62</v>
      </c>
      <c r="D616">
        <v>21187</v>
      </c>
      <c r="E616">
        <v>16817</v>
      </c>
      <c r="F616" t="str">
        <f>+VLOOKUP(D616,Jugadores!A:B,2,FALSE)</f>
        <v>Robert M. Cornish</v>
      </c>
      <c r="G616" t="str">
        <f>+VLOOKUP(E616,Jugadores!A:B,2,FALSE)</f>
        <v>Charles B. Bernstein</v>
      </c>
      <c r="H616">
        <f>+INDEX(Jugadores!$A$2:$H$346,MATCH(Partidos!D616,Jugadores!$A$2:$A$346,0),7)</f>
        <v>137</v>
      </c>
      <c r="I616">
        <f>+INDEX(Jugadores!$A$2:$H$346,MATCH(Partidos!E616,Jugadores!$A$2:$A$346,0),7)</f>
        <v>90</v>
      </c>
      <c r="J616" t="str">
        <f>VLOOKUP(INDEX(Jugadores!$A$2:$H$346,MATCH(Partidos!D616,Jugadores!$A$2:$A$346,0),8),Condados!A:B,2,FALSE)</f>
        <v>Fulton</v>
      </c>
      <c r="K616" t="str">
        <f>VLOOKUP(INDEX(Jugadores!$A$2:$H$346,MATCH(Partidos!E616,Jugadores!$A$2:$A$346,0),8),Condados!A:B,2,FALSE)</f>
        <v>Clinton</v>
      </c>
      <c r="L616">
        <v>42</v>
      </c>
    </row>
    <row r="617" spans="1:12" x14ac:dyDescent="0.25">
      <c r="A617" t="s">
        <v>18</v>
      </c>
      <c r="B617">
        <v>329</v>
      </c>
      <c r="C617">
        <v>168</v>
      </c>
      <c r="D617">
        <v>30194</v>
      </c>
      <c r="E617">
        <v>28435</v>
      </c>
      <c r="F617" t="str">
        <f>+VLOOKUP(D617,Jugadores!A:B,2,FALSE)</f>
        <v>James J. Shaver</v>
      </c>
      <c r="G617" t="str">
        <f>+VLOOKUP(E617,Jugadores!A:B,2,FALSE)</f>
        <v>Andrew B. Bell</v>
      </c>
      <c r="H617">
        <f>+INDEX(Jugadores!$A$2:$H$346,MATCH(Partidos!D617,Jugadores!$A$2:$A$346,0),7)</f>
        <v>139</v>
      </c>
      <c r="I617">
        <f>+INDEX(Jugadores!$A$2:$H$346,MATCH(Partidos!E617,Jugadores!$A$2:$A$346,0),7)</f>
        <v>140</v>
      </c>
      <c r="J617" t="str">
        <f>VLOOKUP(INDEX(Jugadores!$A$2:$H$346,MATCH(Partidos!D617,Jugadores!$A$2:$A$346,0),8),Condados!A:B,2,FALSE)</f>
        <v>Schuylkill</v>
      </c>
      <c r="K617" t="str">
        <f>VLOOKUP(INDEX(Jugadores!$A$2:$H$346,MATCH(Partidos!E617,Jugadores!$A$2:$A$346,0),8),Condados!A:B,2,FALSE)</f>
        <v>Berks</v>
      </c>
      <c r="L617">
        <v>48</v>
      </c>
    </row>
    <row r="618" spans="1:12" x14ac:dyDescent="0.25">
      <c r="A618" t="s">
        <v>18</v>
      </c>
      <c r="B618">
        <v>328</v>
      </c>
      <c r="C618">
        <v>95</v>
      </c>
      <c r="D618">
        <v>39231</v>
      </c>
      <c r="E618">
        <v>22014</v>
      </c>
      <c r="F618" t="str">
        <f>+VLOOKUP(D618,Jugadores!A:B,2,FALSE)</f>
        <v>Brandon F. Gavin</v>
      </c>
      <c r="G618" t="str">
        <f>+VLOOKUP(E618,Jugadores!A:B,2,FALSE)</f>
        <v>David S. Hamilton</v>
      </c>
      <c r="H618">
        <f>+INDEX(Jugadores!$A$2:$H$346,MATCH(Partidos!D618,Jugadores!$A$2:$A$346,0),7)</f>
        <v>56</v>
      </c>
      <c r="I618">
        <f>+INDEX(Jugadores!$A$2:$H$346,MATCH(Partidos!E618,Jugadores!$A$2:$A$346,0),7)</f>
        <v>67</v>
      </c>
      <c r="J618" t="str">
        <f>VLOOKUP(INDEX(Jugadores!$A$2:$H$346,MATCH(Partidos!D618,Jugadores!$A$2:$A$346,0),8),Condados!A:B,2,FALSE)</f>
        <v>McKean</v>
      </c>
      <c r="K618" t="str">
        <f>VLOOKUP(INDEX(Jugadores!$A$2:$H$346,MATCH(Partidos!E618,Jugadores!$A$2:$A$346,0),8),Condados!A:B,2,FALSE)</f>
        <v>Somerset</v>
      </c>
      <c r="L618">
        <v>81</v>
      </c>
    </row>
    <row r="619" spans="1:12" x14ac:dyDescent="0.25">
      <c r="A619" t="s">
        <v>18</v>
      </c>
      <c r="B619">
        <v>327</v>
      </c>
      <c r="C619">
        <v>111</v>
      </c>
      <c r="D619">
        <v>38385</v>
      </c>
      <c r="E619">
        <v>4758</v>
      </c>
      <c r="F619" t="str">
        <f>+VLOOKUP(D619,Jugadores!A:B,2,FALSE)</f>
        <v>Jason M. Ross</v>
      </c>
      <c r="G619" t="str">
        <f>+VLOOKUP(E619,Jugadores!A:B,2,FALSE)</f>
        <v>Eric L. Benavidez</v>
      </c>
      <c r="H619">
        <f>+INDEX(Jugadores!$A$2:$H$346,MATCH(Partidos!D619,Jugadores!$A$2:$A$346,0),7)</f>
        <v>25</v>
      </c>
      <c r="I619">
        <f>+INDEX(Jugadores!$A$2:$H$346,MATCH(Partidos!E619,Jugadores!$A$2:$A$346,0),7)</f>
        <v>72</v>
      </c>
      <c r="J619" t="str">
        <f>VLOOKUP(INDEX(Jugadores!$A$2:$H$346,MATCH(Partidos!D619,Jugadores!$A$2:$A$346,0),8),Condados!A:B,2,FALSE)</f>
        <v>Cameron</v>
      </c>
      <c r="K619" t="str">
        <f>VLOOKUP(INDEX(Jugadores!$A$2:$H$346,MATCH(Partidos!E619,Jugadores!$A$2:$A$346,0),8),Condados!A:B,2,FALSE)</f>
        <v>Schuylkill</v>
      </c>
      <c r="L619">
        <v>108</v>
      </c>
    </row>
    <row r="620" spans="1:12" x14ac:dyDescent="0.25">
      <c r="A620" t="s">
        <v>18</v>
      </c>
      <c r="B620">
        <v>326</v>
      </c>
      <c r="C620">
        <v>127</v>
      </c>
      <c r="D620">
        <v>16817</v>
      </c>
      <c r="E620">
        <v>4496</v>
      </c>
      <c r="F620" t="str">
        <f>+VLOOKUP(D620,Jugadores!A:B,2,FALSE)</f>
        <v>Charles B. Bernstein</v>
      </c>
      <c r="G620" t="str">
        <f>+VLOOKUP(E620,Jugadores!A:B,2,FALSE)</f>
        <v>Carlos L. Grier</v>
      </c>
      <c r="H620">
        <f>+INDEX(Jugadores!$A$2:$H$346,MATCH(Partidos!D620,Jugadores!$A$2:$A$346,0),7)</f>
        <v>90</v>
      </c>
      <c r="I620">
        <f>+INDEX(Jugadores!$A$2:$H$346,MATCH(Partidos!E620,Jugadores!$A$2:$A$346,0),7)</f>
        <v>93</v>
      </c>
      <c r="J620" t="str">
        <f>VLOOKUP(INDEX(Jugadores!$A$2:$H$346,MATCH(Partidos!D620,Jugadores!$A$2:$A$346,0),8),Condados!A:B,2,FALSE)</f>
        <v>Clinton</v>
      </c>
      <c r="K620" t="str">
        <f>VLOOKUP(INDEX(Jugadores!$A$2:$H$346,MATCH(Partidos!E620,Jugadores!$A$2:$A$346,0),8),Condados!A:B,2,FALSE)</f>
        <v>Cameron</v>
      </c>
      <c r="L620">
        <v>110</v>
      </c>
    </row>
    <row r="621" spans="1:12" x14ac:dyDescent="0.25">
      <c r="A621" t="s">
        <v>18</v>
      </c>
      <c r="B621">
        <v>325</v>
      </c>
      <c r="C621">
        <v>103</v>
      </c>
      <c r="D621">
        <v>21187</v>
      </c>
      <c r="E621">
        <v>7711</v>
      </c>
      <c r="F621" t="str">
        <f>+VLOOKUP(D621,Jugadores!A:B,2,FALSE)</f>
        <v>Robert M. Cornish</v>
      </c>
      <c r="G621" t="str">
        <f>+VLOOKUP(E621,Jugadores!A:B,2,FALSE)</f>
        <v>Eldon E. Ramirez</v>
      </c>
      <c r="H621">
        <f>+INDEX(Jugadores!$A$2:$H$346,MATCH(Partidos!D621,Jugadores!$A$2:$A$346,0),7)</f>
        <v>137</v>
      </c>
      <c r="I621">
        <f>+INDEX(Jugadores!$A$2:$H$346,MATCH(Partidos!E621,Jugadores!$A$2:$A$346,0),7)</f>
        <v>97</v>
      </c>
      <c r="J621" t="str">
        <f>VLOOKUP(INDEX(Jugadores!$A$2:$H$346,MATCH(Partidos!D621,Jugadores!$A$2:$A$346,0),8),Condados!A:B,2,FALSE)</f>
        <v>Fulton</v>
      </c>
      <c r="K621" t="str">
        <f>VLOOKUP(INDEX(Jugadores!$A$2:$H$346,MATCH(Partidos!E621,Jugadores!$A$2:$A$346,0),8),Condados!A:B,2,FALSE)</f>
        <v>Elk</v>
      </c>
      <c r="L621">
        <v>116</v>
      </c>
    </row>
    <row r="622" spans="1:12" x14ac:dyDescent="0.25">
      <c r="A622" t="s">
        <v>18</v>
      </c>
      <c r="B622">
        <v>324</v>
      </c>
      <c r="C622">
        <v>219</v>
      </c>
      <c r="D622">
        <v>30194</v>
      </c>
      <c r="E622">
        <v>31902</v>
      </c>
      <c r="F622" t="str">
        <f>+VLOOKUP(D622,Jugadores!A:B,2,FALSE)</f>
        <v>James J. Shaver</v>
      </c>
      <c r="G622" t="str">
        <f>+VLOOKUP(E622,Jugadores!A:B,2,FALSE)</f>
        <v>Jeffrey L. McCoy</v>
      </c>
      <c r="H622">
        <f>+INDEX(Jugadores!$A$2:$H$346,MATCH(Partidos!D622,Jugadores!$A$2:$A$346,0),7)</f>
        <v>139</v>
      </c>
      <c r="I622">
        <f>+INDEX(Jugadores!$A$2:$H$346,MATCH(Partidos!E622,Jugadores!$A$2:$A$346,0),7)</f>
        <v>59</v>
      </c>
      <c r="J622" t="str">
        <f>VLOOKUP(INDEX(Jugadores!$A$2:$H$346,MATCH(Partidos!D622,Jugadores!$A$2:$A$346,0),8),Condados!A:B,2,FALSE)</f>
        <v>Schuylkill</v>
      </c>
      <c r="K622" t="str">
        <f>VLOOKUP(INDEX(Jugadores!$A$2:$H$346,MATCH(Partidos!E622,Jugadores!$A$2:$A$346,0),8),Condados!A:B,2,FALSE)</f>
        <v>Armstrong</v>
      </c>
      <c r="L622">
        <v>171</v>
      </c>
    </row>
    <row r="623" spans="1:12" x14ac:dyDescent="0.25">
      <c r="A623" t="s">
        <v>18</v>
      </c>
      <c r="B623">
        <v>323</v>
      </c>
      <c r="C623">
        <v>103</v>
      </c>
      <c r="D623">
        <v>28435</v>
      </c>
      <c r="E623">
        <v>49639</v>
      </c>
      <c r="F623" t="str">
        <f>+VLOOKUP(D623,Jugadores!A:B,2,FALSE)</f>
        <v>Andrew B. Bell</v>
      </c>
      <c r="G623" t="str">
        <f>+VLOOKUP(E623,Jugadores!A:B,2,FALSE)</f>
        <v>James C. Hernandez</v>
      </c>
      <c r="H623">
        <f>+INDEX(Jugadores!$A$2:$H$346,MATCH(Partidos!D623,Jugadores!$A$2:$A$346,0),7)</f>
        <v>140</v>
      </c>
      <c r="I623">
        <f>+INDEX(Jugadores!$A$2:$H$346,MATCH(Partidos!E623,Jugadores!$A$2:$A$346,0),7)</f>
        <v>141</v>
      </c>
      <c r="J623" t="str">
        <f>VLOOKUP(INDEX(Jugadores!$A$2:$H$346,MATCH(Partidos!D623,Jugadores!$A$2:$A$346,0),8),Condados!A:B,2,FALSE)</f>
        <v>Berks</v>
      </c>
      <c r="K623" t="str">
        <f>VLOOKUP(INDEX(Jugadores!$A$2:$H$346,MATCH(Partidos!E623,Jugadores!$A$2:$A$346,0),8),Condados!A:B,2,FALSE)</f>
        <v>Mercer</v>
      </c>
      <c r="L623">
        <v>58</v>
      </c>
    </row>
    <row r="624" spans="1:12" x14ac:dyDescent="0.25">
      <c r="A624" t="s">
        <v>18</v>
      </c>
      <c r="B624">
        <v>322</v>
      </c>
      <c r="C624">
        <v>85</v>
      </c>
      <c r="D624">
        <v>22014</v>
      </c>
      <c r="E624">
        <v>35022</v>
      </c>
      <c r="F624" t="str">
        <f>+VLOOKUP(D624,Jugadores!A:B,2,FALSE)</f>
        <v>David S. Hamilton</v>
      </c>
      <c r="G624" t="str">
        <f>+VLOOKUP(E624,Jugadores!A:B,2,FALSE)</f>
        <v>Edgar P. Lowery</v>
      </c>
      <c r="H624">
        <f>+INDEX(Jugadores!$A$2:$H$346,MATCH(Partidos!D624,Jugadores!$A$2:$A$346,0),7)</f>
        <v>67</v>
      </c>
      <c r="I624">
        <f>+INDEX(Jugadores!$A$2:$H$346,MATCH(Partidos!E624,Jugadores!$A$2:$A$346,0),7)</f>
        <v>119</v>
      </c>
      <c r="J624" t="str">
        <f>VLOOKUP(INDEX(Jugadores!$A$2:$H$346,MATCH(Partidos!D624,Jugadores!$A$2:$A$346,0),8),Condados!A:B,2,FALSE)</f>
        <v>Somerset</v>
      </c>
      <c r="K624" t="str">
        <f>VLOOKUP(INDEX(Jugadores!$A$2:$H$346,MATCH(Partidos!E624,Jugadores!$A$2:$A$346,0),8),Condados!A:B,2,FALSE)</f>
        <v>Potter</v>
      </c>
      <c r="L624">
        <v>89</v>
      </c>
    </row>
    <row r="625" spans="1:12" x14ac:dyDescent="0.25">
      <c r="A625" t="s">
        <v>18</v>
      </c>
      <c r="B625">
        <v>321</v>
      </c>
      <c r="C625">
        <v>92</v>
      </c>
      <c r="D625">
        <v>39231</v>
      </c>
      <c r="E625">
        <v>33758</v>
      </c>
      <c r="F625" t="str">
        <f>+VLOOKUP(D625,Jugadores!A:B,2,FALSE)</f>
        <v>Brandon F. Gavin</v>
      </c>
      <c r="G625" t="str">
        <f>+VLOOKUP(E625,Jugadores!A:B,2,FALSE)</f>
        <v>Sergio E. Williamson</v>
      </c>
      <c r="H625">
        <f>+INDEX(Jugadores!$A$2:$H$346,MATCH(Partidos!D625,Jugadores!$A$2:$A$346,0),7)</f>
        <v>56</v>
      </c>
      <c r="I625">
        <f>+INDEX(Jugadores!$A$2:$H$346,MATCH(Partidos!E625,Jugadores!$A$2:$A$346,0),7)</f>
        <v>142</v>
      </c>
      <c r="J625" t="str">
        <f>VLOOKUP(INDEX(Jugadores!$A$2:$H$346,MATCH(Partidos!D625,Jugadores!$A$2:$A$346,0),8),Condados!A:B,2,FALSE)</f>
        <v>McKean</v>
      </c>
      <c r="K625" t="str">
        <f>VLOOKUP(INDEX(Jugadores!$A$2:$H$346,MATCH(Partidos!E625,Jugadores!$A$2:$A$346,0),8),Condados!A:B,2,FALSE)</f>
        <v>Clarion</v>
      </c>
      <c r="L625">
        <v>171</v>
      </c>
    </row>
    <row r="626" spans="1:12" x14ac:dyDescent="0.25">
      <c r="A626" t="s">
        <v>18</v>
      </c>
      <c r="B626">
        <v>320</v>
      </c>
      <c r="C626">
        <v>99</v>
      </c>
      <c r="D626">
        <v>4758</v>
      </c>
      <c r="E626">
        <v>37806</v>
      </c>
      <c r="F626" t="str">
        <f>+VLOOKUP(D626,Jugadores!A:B,2,FALSE)</f>
        <v>Eric L. Benavidez</v>
      </c>
      <c r="G626" t="str">
        <f>+VLOOKUP(E626,Jugadores!A:B,2,FALSE)</f>
        <v>Timothy R. Karnes</v>
      </c>
      <c r="H626">
        <f>+INDEX(Jugadores!$A$2:$H$346,MATCH(Partidos!D626,Jugadores!$A$2:$A$346,0),7)</f>
        <v>72</v>
      </c>
      <c r="I626">
        <f>+INDEX(Jugadores!$A$2:$H$346,MATCH(Partidos!E626,Jugadores!$A$2:$A$346,0),7)</f>
        <v>114</v>
      </c>
      <c r="J626" t="str">
        <f>VLOOKUP(INDEX(Jugadores!$A$2:$H$346,MATCH(Partidos!D626,Jugadores!$A$2:$A$346,0),8),Condados!A:B,2,FALSE)</f>
        <v>Schuylkill</v>
      </c>
      <c r="K626" t="str">
        <f>VLOOKUP(INDEX(Jugadores!$A$2:$H$346,MATCH(Partidos!E626,Jugadores!$A$2:$A$346,0),8),Condados!A:B,2,FALSE)</f>
        <v>Crawford</v>
      </c>
      <c r="L626">
        <v>48</v>
      </c>
    </row>
    <row r="627" spans="1:12" x14ac:dyDescent="0.25">
      <c r="A627" t="s">
        <v>18</v>
      </c>
      <c r="B627">
        <v>319</v>
      </c>
      <c r="C627">
        <v>92</v>
      </c>
      <c r="D627">
        <v>38385</v>
      </c>
      <c r="E627">
        <v>33814</v>
      </c>
      <c r="F627" t="str">
        <f>+VLOOKUP(D627,Jugadores!A:B,2,FALSE)</f>
        <v>Jason M. Ross</v>
      </c>
      <c r="G627" t="str">
        <f>+VLOOKUP(E627,Jugadores!A:B,2,FALSE)</f>
        <v>Bobby D. Frias</v>
      </c>
      <c r="H627">
        <f>+INDEX(Jugadores!$A$2:$H$346,MATCH(Partidos!D627,Jugadores!$A$2:$A$346,0),7)</f>
        <v>25</v>
      </c>
      <c r="I627">
        <f>+INDEX(Jugadores!$A$2:$H$346,MATCH(Partidos!E627,Jugadores!$A$2:$A$346,0),7)</f>
        <v>79</v>
      </c>
      <c r="J627" t="str">
        <f>VLOOKUP(INDEX(Jugadores!$A$2:$H$346,MATCH(Partidos!D627,Jugadores!$A$2:$A$346,0),8),Condados!A:B,2,FALSE)</f>
        <v>Cameron</v>
      </c>
      <c r="K627" t="str">
        <f>VLOOKUP(INDEX(Jugadores!$A$2:$H$346,MATCH(Partidos!E627,Jugadores!$A$2:$A$346,0),8),Condados!A:B,2,FALSE)</f>
        <v>Juniata</v>
      </c>
      <c r="L627">
        <v>52</v>
      </c>
    </row>
    <row r="628" spans="1:12" x14ac:dyDescent="0.25">
      <c r="A628" t="s">
        <v>18</v>
      </c>
      <c r="B628">
        <v>317</v>
      </c>
      <c r="C628">
        <v>141</v>
      </c>
      <c r="D628">
        <v>4496</v>
      </c>
      <c r="E628">
        <v>15877</v>
      </c>
      <c r="F628" t="str">
        <f>+VLOOKUP(D628,Jugadores!A:B,2,FALSE)</f>
        <v>Carlos L. Grier</v>
      </c>
      <c r="G628" t="str">
        <f>+VLOOKUP(E628,Jugadores!A:B,2,FALSE)</f>
        <v>James H. Funches</v>
      </c>
      <c r="H628">
        <f>+INDEX(Jugadores!$A$2:$H$346,MATCH(Partidos!D628,Jugadores!$A$2:$A$346,0),7)</f>
        <v>93</v>
      </c>
      <c r="I628">
        <f>+INDEX(Jugadores!$A$2:$H$346,MATCH(Partidos!E628,Jugadores!$A$2:$A$346,0),7)</f>
        <v>96</v>
      </c>
      <c r="J628" t="str">
        <f>VLOOKUP(INDEX(Jugadores!$A$2:$H$346,MATCH(Partidos!D628,Jugadores!$A$2:$A$346,0),8),Condados!A:B,2,FALSE)</f>
        <v>Cameron</v>
      </c>
      <c r="K628" t="str">
        <f>VLOOKUP(INDEX(Jugadores!$A$2:$H$346,MATCH(Partidos!E628,Jugadores!$A$2:$A$346,0),8),Condados!A:B,2,FALSE)</f>
        <v>Franklin</v>
      </c>
      <c r="L628">
        <v>61</v>
      </c>
    </row>
    <row r="629" spans="1:12" x14ac:dyDescent="0.25">
      <c r="A629" t="s">
        <v>18</v>
      </c>
      <c r="B629">
        <v>316</v>
      </c>
      <c r="C629">
        <v>103</v>
      </c>
      <c r="D629">
        <v>21187</v>
      </c>
      <c r="E629">
        <v>35775</v>
      </c>
      <c r="F629" t="str">
        <f>+VLOOKUP(D629,Jugadores!A:B,2,FALSE)</f>
        <v>Robert M. Cornish</v>
      </c>
      <c r="G629" t="str">
        <f>+VLOOKUP(E629,Jugadores!A:B,2,FALSE)</f>
        <v>Gary R. Johnson</v>
      </c>
      <c r="H629">
        <f>+INDEX(Jugadores!$A$2:$H$346,MATCH(Partidos!D629,Jugadores!$A$2:$A$346,0),7)</f>
        <v>137</v>
      </c>
      <c r="I629">
        <f>+INDEX(Jugadores!$A$2:$H$346,MATCH(Partidos!E629,Jugadores!$A$2:$A$346,0),7)</f>
        <v>120</v>
      </c>
      <c r="J629" t="str">
        <f>VLOOKUP(INDEX(Jugadores!$A$2:$H$346,MATCH(Partidos!D629,Jugadores!$A$2:$A$346,0),8),Condados!A:B,2,FALSE)</f>
        <v>Fulton</v>
      </c>
      <c r="K629" t="str">
        <f>VLOOKUP(INDEX(Jugadores!$A$2:$H$346,MATCH(Partidos!E629,Jugadores!$A$2:$A$346,0),8),Condados!A:B,2,FALSE)</f>
        <v>Butler</v>
      </c>
      <c r="L629">
        <v>61</v>
      </c>
    </row>
    <row r="630" spans="1:12" x14ac:dyDescent="0.25">
      <c r="A630" t="s">
        <v>18</v>
      </c>
      <c r="B630">
        <v>315</v>
      </c>
      <c r="C630">
        <v>79</v>
      </c>
      <c r="D630">
        <v>7711</v>
      </c>
      <c r="E630">
        <v>35979</v>
      </c>
      <c r="F630" t="str">
        <f>+VLOOKUP(D630,Jugadores!A:B,2,FALSE)</f>
        <v>Eldon E. Ramirez</v>
      </c>
      <c r="G630" t="str">
        <f>+VLOOKUP(E630,Jugadores!A:B,2,FALSE)</f>
        <v>Jerry L. Williams</v>
      </c>
      <c r="H630">
        <f>+INDEX(Jugadores!$A$2:$H$346,MATCH(Partidos!D630,Jugadores!$A$2:$A$346,0),7)</f>
        <v>97</v>
      </c>
      <c r="I630">
        <f>+INDEX(Jugadores!$A$2:$H$346,MATCH(Partidos!E630,Jugadores!$A$2:$A$346,0),7)</f>
        <v>133</v>
      </c>
      <c r="J630" t="str">
        <f>VLOOKUP(INDEX(Jugadores!$A$2:$H$346,MATCH(Partidos!D630,Jugadores!$A$2:$A$346,0),8),Condados!A:B,2,FALSE)</f>
        <v>Elk</v>
      </c>
      <c r="K630" t="str">
        <f>VLOOKUP(INDEX(Jugadores!$A$2:$H$346,MATCH(Partidos!E630,Jugadores!$A$2:$A$346,0),8),Condados!A:B,2,FALSE)</f>
        <v>Fayette</v>
      </c>
      <c r="L630">
        <v>64</v>
      </c>
    </row>
    <row r="631" spans="1:12" x14ac:dyDescent="0.25">
      <c r="A631" t="s">
        <v>18</v>
      </c>
      <c r="B631">
        <v>313</v>
      </c>
      <c r="C631">
        <v>124</v>
      </c>
      <c r="D631">
        <v>30194</v>
      </c>
      <c r="E631">
        <v>33634</v>
      </c>
      <c r="F631" t="str">
        <f>+VLOOKUP(D631,Jugadores!A:B,2,FALSE)</f>
        <v>James J. Shaver</v>
      </c>
      <c r="G631" t="str">
        <f>+VLOOKUP(E631,Jugadores!A:B,2,FALSE)</f>
        <v>Eugene C. Lara</v>
      </c>
      <c r="H631">
        <f>+INDEX(Jugadores!$A$2:$H$346,MATCH(Partidos!D631,Jugadores!$A$2:$A$346,0),7)</f>
        <v>139</v>
      </c>
      <c r="I631">
        <f>+INDEX(Jugadores!$A$2:$H$346,MATCH(Partidos!E631,Jugadores!$A$2:$A$346,0),7)</f>
        <v>117</v>
      </c>
      <c r="J631" t="str">
        <f>VLOOKUP(INDEX(Jugadores!$A$2:$H$346,MATCH(Partidos!D631,Jugadores!$A$2:$A$346,0),8),Condados!A:B,2,FALSE)</f>
        <v>Schuylkill</v>
      </c>
      <c r="K631" t="str">
        <f>VLOOKUP(INDEX(Jugadores!$A$2:$H$346,MATCH(Partidos!E631,Jugadores!$A$2:$A$346,0),8),Condados!A:B,2,FALSE)</f>
        <v>Delaware</v>
      </c>
      <c r="L631">
        <v>93</v>
      </c>
    </row>
    <row r="632" spans="1:12" x14ac:dyDescent="0.25">
      <c r="A632" t="s">
        <v>18</v>
      </c>
      <c r="B632">
        <v>312</v>
      </c>
      <c r="C632">
        <v>123</v>
      </c>
      <c r="D632">
        <v>49639</v>
      </c>
      <c r="E632">
        <v>43051</v>
      </c>
      <c r="F632" t="str">
        <f>+VLOOKUP(D632,Jugadores!A:B,2,FALSE)</f>
        <v>James C. Hernandez</v>
      </c>
      <c r="G632" t="str">
        <f>+VLOOKUP(E632,Jugadores!A:B,2,FALSE)</f>
        <v>Robert H. Jackson</v>
      </c>
      <c r="H632">
        <f>+INDEX(Jugadores!$A$2:$H$346,MATCH(Partidos!D632,Jugadores!$A$2:$A$346,0),7)</f>
        <v>141</v>
      </c>
      <c r="I632">
        <f>+INDEX(Jugadores!$A$2:$H$346,MATCH(Partidos!E632,Jugadores!$A$2:$A$346,0),7)</f>
        <v>102</v>
      </c>
      <c r="J632" t="str">
        <f>VLOOKUP(INDEX(Jugadores!$A$2:$H$346,MATCH(Partidos!D632,Jugadores!$A$2:$A$346,0),8),Condados!A:B,2,FALSE)</f>
        <v>Mercer</v>
      </c>
      <c r="K632" t="str">
        <f>VLOOKUP(INDEX(Jugadores!$A$2:$H$346,MATCH(Partidos!E632,Jugadores!$A$2:$A$346,0),8),Condados!A:B,2,FALSE)</f>
        <v>Perry</v>
      </c>
      <c r="L632">
        <v>63</v>
      </c>
    </row>
    <row r="633" spans="1:12" x14ac:dyDescent="0.25">
      <c r="A633" t="s">
        <v>18</v>
      </c>
      <c r="B633">
        <v>311</v>
      </c>
      <c r="C633">
        <v>101</v>
      </c>
      <c r="D633">
        <v>28435</v>
      </c>
      <c r="E633">
        <v>41033</v>
      </c>
      <c r="F633" t="str">
        <f>+VLOOKUP(D633,Jugadores!A:B,2,FALSE)</f>
        <v>Andrew B. Bell</v>
      </c>
      <c r="G633" t="str">
        <f>+VLOOKUP(E633,Jugadores!A:B,2,FALSE)</f>
        <v>Robert B. Knight</v>
      </c>
      <c r="H633">
        <f>+INDEX(Jugadores!$A$2:$H$346,MATCH(Partidos!D633,Jugadores!$A$2:$A$346,0),7)</f>
        <v>140</v>
      </c>
      <c r="I633">
        <f>+INDEX(Jugadores!$A$2:$H$346,MATCH(Partidos!E633,Jugadores!$A$2:$A$346,0),7)</f>
        <v>70</v>
      </c>
      <c r="J633" t="str">
        <f>VLOOKUP(INDEX(Jugadores!$A$2:$H$346,MATCH(Partidos!D633,Jugadores!$A$2:$A$346,0),8),Condados!A:B,2,FALSE)</f>
        <v>Berks</v>
      </c>
      <c r="K633" t="str">
        <f>VLOOKUP(INDEX(Jugadores!$A$2:$H$346,MATCH(Partidos!E633,Jugadores!$A$2:$A$346,0),8),Condados!A:B,2,FALSE)</f>
        <v>Fulton</v>
      </c>
      <c r="L633">
        <v>84</v>
      </c>
    </row>
    <row r="634" spans="1:12" x14ac:dyDescent="0.25">
      <c r="A634" t="s">
        <v>18</v>
      </c>
      <c r="B634">
        <v>310</v>
      </c>
      <c r="C634">
        <v>146</v>
      </c>
      <c r="D634">
        <v>22014</v>
      </c>
      <c r="E634">
        <v>7560</v>
      </c>
      <c r="F634" t="str">
        <f>+VLOOKUP(D634,Jugadores!A:B,2,FALSE)</f>
        <v>David S. Hamilton</v>
      </c>
      <c r="G634" t="str">
        <f>+VLOOKUP(E634,Jugadores!A:B,2,FALSE)</f>
        <v>Kevin C. Seymour</v>
      </c>
      <c r="H634">
        <f>+INDEX(Jugadores!$A$2:$H$346,MATCH(Partidos!D634,Jugadores!$A$2:$A$346,0),7)</f>
        <v>67</v>
      </c>
      <c r="I634">
        <f>+INDEX(Jugadores!$A$2:$H$346,MATCH(Partidos!E634,Jugadores!$A$2:$A$346,0),7)</f>
        <v>240</v>
      </c>
      <c r="J634" t="str">
        <f>VLOOKUP(INDEX(Jugadores!$A$2:$H$346,MATCH(Partidos!D634,Jugadores!$A$2:$A$346,0),8),Condados!A:B,2,FALSE)</f>
        <v>Somerset</v>
      </c>
      <c r="K634" t="str">
        <f>VLOOKUP(INDEX(Jugadores!$A$2:$H$346,MATCH(Partidos!E634,Jugadores!$A$2:$A$346,0),8),Condados!A:B,2,FALSE)</f>
        <v>Northumberland</v>
      </c>
      <c r="L634">
        <v>92</v>
      </c>
    </row>
    <row r="635" spans="1:12" x14ac:dyDescent="0.25">
      <c r="A635" t="s">
        <v>18</v>
      </c>
      <c r="B635">
        <v>309</v>
      </c>
      <c r="C635">
        <v>167</v>
      </c>
      <c r="D635">
        <v>35022</v>
      </c>
      <c r="E635">
        <v>35447</v>
      </c>
      <c r="F635" t="str">
        <f>+VLOOKUP(D635,Jugadores!A:B,2,FALSE)</f>
        <v>Edgar P. Lowery</v>
      </c>
      <c r="G635" t="str">
        <f>+VLOOKUP(E635,Jugadores!A:B,2,FALSE)</f>
        <v>William R. Miles</v>
      </c>
      <c r="H635">
        <f>+INDEX(Jugadores!$A$2:$H$346,MATCH(Partidos!D635,Jugadores!$A$2:$A$346,0),7)</f>
        <v>119</v>
      </c>
      <c r="I635">
        <f>+INDEX(Jugadores!$A$2:$H$346,MATCH(Partidos!E635,Jugadores!$A$2:$A$346,0),7)</f>
        <v>77</v>
      </c>
      <c r="J635" t="str">
        <f>VLOOKUP(INDEX(Jugadores!$A$2:$H$346,MATCH(Partidos!D635,Jugadores!$A$2:$A$346,0),8),Condados!A:B,2,FALSE)</f>
        <v>Potter</v>
      </c>
      <c r="K635" t="str">
        <f>VLOOKUP(INDEX(Jugadores!$A$2:$H$346,MATCH(Partidos!E635,Jugadores!$A$2:$A$346,0),8),Condados!A:B,2,FALSE)</f>
        <v>Lehigh</v>
      </c>
      <c r="L635">
        <v>93</v>
      </c>
    </row>
    <row r="636" spans="1:12" x14ac:dyDescent="0.25">
      <c r="A636" t="s">
        <v>18</v>
      </c>
      <c r="B636">
        <v>308</v>
      </c>
      <c r="C636">
        <v>65</v>
      </c>
      <c r="D636">
        <v>33758</v>
      </c>
      <c r="E636">
        <v>20409</v>
      </c>
      <c r="F636" t="str">
        <f>+VLOOKUP(D636,Jugadores!A:B,2,FALSE)</f>
        <v>Sergio E. Williamson</v>
      </c>
      <c r="G636" t="str">
        <f>+VLOOKUP(E636,Jugadores!A:B,2,FALSE)</f>
        <v>James E. Merrick</v>
      </c>
      <c r="H636">
        <f>+INDEX(Jugadores!$A$2:$H$346,MATCH(Partidos!D636,Jugadores!$A$2:$A$346,0),7)</f>
        <v>142</v>
      </c>
      <c r="I636">
        <f>+INDEX(Jugadores!$A$2:$H$346,MATCH(Partidos!E636,Jugadores!$A$2:$A$346,0),7)</f>
        <v>251</v>
      </c>
      <c r="J636" t="str">
        <f>VLOOKUP(INDEX(Jugadores!$A$2:$H$346,MATCH(Partidos!D636,Jugadores!$A$2:$A$346,0),8),Condados!A:B,2,FALSE)</f>
        <v>Clarion</v>
      </c>
      <c r="K636" t="str">
        <f>VLOOKUP(INDEX(Jugadores!$A$2:$H$346,MATCH(Partidos!E636,Jugadores!$A$2:$A$346,0),8),Condados!A:B,2,FALSE)</f>
        <v>Adams</v>
      </c>
      <c r="L636">
        <v>93</v>
      </c>
    </row>
    <row r="637" spans="1:12" x14ac:dyDescent="0.25">
      <c r="A637" t="s">
        <v>18</v>
      </c>
      <c r="B637">
        <v>306</v>
      </c>
      <c r="C637">
        <v>94</v>
      </c>
      <c r="D637">
        <v>4758</v>
      </c>
      <c r="E637">
        <v>49427</v>
      </c>
      <c r="F637" t="str">
        <f>+VLOOKUP(D637,Jugadores!A:B,2,FALSE)</f>
        <v>Eric L. Benavidez</v>
      </c>
      <c r="G637" t="str">
        <f>+VLOOKUP(E637,Jugadores!A:B,2,FALSE)</f>
        <v>Anthony J. Delgado</v>
      </c>
      <c r="H637">
        <f>+INDEX(Jugadores!$A$2:$H$346,MATCH(Partidos!D637,Jugadores!$A$2:$A$346,0),7)</f>
        <v>72</v>
      </c>
      <c r="I637">
        <f>+INDEX(Jugadores!$A$2:$H$346,MATCH(Partidos!E637,Jugadores!$A$2:$A$346,0),7)</f>
        <v>270</v>
      </c>
      <c r="J637" t="str">
        <f>VLOOKUP(INDEX(Jugadores!$A$2:$H$346,MATCH(Partidos!D637,Jugadores!$A$2:$A$346,0),8),Condados!A:B,2,FALSE)</f>
        <v>Schuylkill</v>
      </c>
      <c r="K637" t="str">
        <f>VLOOKUP(INDEX(Jugadores!$A$2:$H$346,MATCH(Partidos!E637,Jugadores!$A$2:$A$346,0),8),Condados!A:B,2,FALSE)</f>
        <v>Fayette</v>
      </c>
      <c r="L637">
        <v>165</v>
      </c>
    </row>
    <row r="638" spans="1:12" x14ac:dyDescent="0.25">
      <c r="A638" t="s">
        <v>18</v>
      </c>
      <c r="B638">
        <v>305</v>
      </c>
      <c r="C638">
        <v>79</v>
      </c>
      <c r="D638">
        <v>37806</v>
      </c>
      <c r="E638">
        <v>2547</v>
      </c>
      <c r="F638" t="str">
        <f>+VLOOKUP(D638,Jugadores!A:B,2,FALSE)</f>
        <v>Timothy R. Karnes</v>
      </c>
      <c r="G638" t="str">
        <f>+VLOOKUP(E638,Jugadores!A:B,2,FALSE)</f>
        <v>Lance V. Carl</v>
      </c>
      <c r="H638">
        <f>+INDEX(Jugadores!$A$2:$H$346,MATCH(Partidos!D638,Jugadores!$A$2:$A$346,0),7)</f>
        <v>114</v>
      </c>
      <c r="I638">
        <f>+INDEX(Jugadores!$A$2:$H$346,MATCH(Partidos!E638,Jugadores!$A$2:$A$346,0),7)</f>
        <v>118</v>
      </c>
      <c r="J638" t="str">
        <f>VLOOKUP(INDEX(Jugadores!$A$2:$H$346,MATCH(Partidos!D638,Jugadores!$A$2:$A$346,0),8),Condados!A:B,2,FALSE)</f>
        <v>Crawford</v>
      </c>
      <c r="K638" t="str">
        <f>VLOOKUP(INDEX(Jugadores!$A$2:$H$346,MATCH(Partidos!E638,Jugadores!$A$2:$A$346,0),8),Condados!A:B,2,FALSE)</f>
        <v>Montgomery</v>
      </c>
      <c r="L638">
        <v>53</v>
      </c>
    </row>
    <row r="639" spans="1:12" x14ac:dyDescent="0.25">
      <c r="A639" t="s">
        <v>18</v>
      </c>
      <c r="B639">
        <v>304</v>
      </c>
      <c r="C639">
        <v>101</v>
      </c>
      <c r="D639">
        <v>33814</v>
      </c>
      <c r="E639">
        <v>12917</v>
      </c>
      <c r="F639" t="str">
        <f>+VLOOKUP(D639,Jugadores!A:B,2,FALSE)</f>
        <v>Bobby D. Frias</v>
      </c>
      <c r="G639" t="str">
        <f>+VLOOKUP(E639,Jugadores!A:B,2,FALSE)</f>
        <v>Dwight A. Costello</v>
      </c>
      <c r="H639">
        <f>+INDEX(Jugadores!$A$2:$H$346,MATCH(Partidos!D639,Jugadores!$A$2:$A$346,0),7)</f>
        <v>79</v>
      </c>
      <c r="I639">
        <f>+INDEX(Jugadores!$A$2:$H$346,MATCH(Partidos!E639,Jugadores!$A$2:$A$346,0),7)</f>
        <v>124</v>
      </c>
      <c r="J639" t="str">
        <f>VLOOKUP(INDEX(Jugadores!$A$2:$H$346,MATCH(Partidos!D639,Jugadores!$A$2:$A$346,0),8),Condados!A:B,2,FALSE)</f>
        <v>Juniata</v>
      </c>
      <c r="K639" t="str">
        <f>VLOOKUP(INDEX(Jugadores!$A$2:$H$346,MATCH(Partidos!E639,Jugadores!$A$2:$A$346,0),8),Condados!A:B,2,FALSE)</f>
        <v>Lancaster</v>
      </c>
      <c r="L639">
        <v>63</v>
      </c>
    </row>
    <row r="640" spans="1:12" x14ac:dyDescent="0.25">
      <c r="A640" t="s">
        <v>19</v>
      </c>
      <c r="B640">
        <v>333</v>
      </c>
      <c r="C640">
        <v>112</v>
      </c>
      <c r="D640">
        <v>14970</v>
      </c>
      <c r="E640">
        <v>48987</v>
      </c>
      <c r="F640" t="str">
        <f>+VLOOKUP(D640,Jugadores!A:B,2,FALSE)</f>
        <v>James J. Spears</v>
      </c>
      <c r="G640" t="str">
        <f>+VLOOKUP(E640,Jugadores!A:B,2,FALSE)</f>
        <v>Patrick P. Taylor</v>
      </c>
      <c r="H640">
        <f>+INDEX(Jugadores!$A$2:$H$346,MATCH(Partidos!D640,Jugadores!$A$2:$A$346,0),7)</f>
        <v>1</v>
      </c>
      <c r="I640">
        <f>+INDEX(Jugadores!$A$2:$H$346,MATCH(Partidos!E640,Jugadores!$A$2:$A$346,0),7)</f>
        <v>91</v>
      </c>
      <c r="J640" t="str">
        <f>VLOOKUP(INDEX(Jugadores!$A$2:$H$346,MATCH(Partidos!D640,Jugadores!$A$2:$A$346,0),8),Condados!A:B,2,FALSE)</f>
        <v>Bradford</v>
      </c>
      <c r="K640" t="str">
        <f>VLOOKUP(INDEX(Jugadores!$A$2:$H$346,MATCH(Partidos!E640,Jugadores!$A$2:$A$346,0),8),Condados!A:B,2,FALSE)</f>
        <v>Columbia</v>
      </c>
      <c r="L640">
        <v>74</v>
      </c>
    </row>
    <row r="641" spans="1:12" x14ac:dyDescent="0.25">
      <c r="A641" t="s">
        <v>19</v>
      </c>
      <c r="B641">
        <v>332</v>
      </c>
      <c r="C641">
        <v>182</v>
      </c>
      <c r="D641">
        <v>14970</v>
      </c>
      <c r="E641">
        <v>26820</v>
      </c>
      <c r="F641" t="str">
        <f>+VLOOKUP(D641,Jugadores!A:B,2,FALSE)</f>
        <v>James J. Spears</v>
      </c>
      <c r="G641" t="str">
        <f>+VLOOKUP(E641,Jugadores!A:B,2,FALSE)</f>
        <v>Brent C. Gauthier</v>
      </c>
      <c r="H641">
        <f>+INDEX(Jugadores!$A$2:$H$346,MATCH(Partidos!D641,Jugadores!$A$2:$A$346,0),7)</f>
        <v>1</v>
      </c>
      <c r="I641">
        <f>+INDEX(Jugadores!$A$2:$H$346,MATCH(Partidos!E641,Jugadores!$A$2:$A$346,0),7)</f>
        <v>2</v>
      </c>
      <c r="J641" t="str">
        <f>VLOOKUP(INDEX(Jugadores!$A$2:$H$346,MATCH(Partidos!D641,Jugadores!$A$2:$A$346,0),8),Condados!A:B,2,FALSE)</f>
        <v>Bradford</v>
      </c>
      <c r="K641" t="str">
        <f>VLOOKUP(INDEX(Jugadores!$A$2:$H$346,MATCH(Partidos!E641,Jugadores!$A$2:$A$346,0),8),Condados!A:B,2,FALSE)</f>
        <v>Elk</v>
      </c>
      <c r="L641">
        <v>83</v>
      </c>
    </row>
    <row r="642" spans="1:12" x14ac:dyDescent="0.25">
      <c r="A642" t="s">
        <v>19</v>
      </c>
      <c r="B642">
        <v>331</v>
      </c>
      <c r="C642">
        <v>103</v>
      </c>
      <c r="D642">
        <v>48987</v>
      </c>
      <c r="E642">
        <v>16745</v>
      </c>
      <c r="F642" t="str">
        <f>+VLOOKUP(D642,Jugadores!A:B,2,FALSE)</f>
        <v>Patrick P. Taylor</v>
      </c>
      <c r="G642" t="str">
        <f>+VLOOKUP(E642,Jugadores!A:B,2,FALSE)</f>
        <v>John A. Palmer</v>
      </c>
      <c r="H642">
        <f>+INDEX(Jugadores!$A$2:$H$346,MATCH(Partidos!D642,Jugadores!$A$2:$A$346,0),7)</f>
        <v>91</v>
      </c>
      <c r="I642">
        <f>+INDEX(Jugadores!$A$2:$H$346,MATCH(Partidos!E642,Jugadores!$A$2:$A$346,0),7)</f>
        <v>35</v>
      </c>
      <c r="J642" t="str">
        <f>VLOOKUP(INDEX(Jugadores!$A$2:$H$346,MATCH(Partidos!D642,Jugadores!$A$2:$A$346,0),8),Condados!A:B,2,FALSE)</f>
        <v>Columbia</v>
      </c>
      <c r="K642" t="str">
        <f>VLOOKUP(INDEX(Jugadores!$A$2:$H$346,MATCH(Partidos!E642,Jugadores!$A$2:$A$346,0),8),Condados!A:B,2,FALSE)</f>
        <v>Jefferson</v>
      </c>
      <c r="L642">
        <v>49</v>
      </c>
    </row>
    <row r="643" spans="1:12" x14ac:dyDescent="0.25">
      <c r="A643" t="s">
        <v>19</v>
      </c>
      <c r="B643">
        <v>330</v>
      </c>
      <c r="C643">
        <v>67</v>
      </c>
      <c r="D643">
        <v>14970</v>
      </c>
      <c r="E643">
        <v>15164</v>
      </c>
      <c r="F643" t="str">
        <f>+VLOOKUP(D643,Jugadores!A:B,2,FALSE)</f>
        <v>James J. Spears</v>
      </c>
      <c r="G643" t="str">
        <f>+VLOOKUP(E643,Jugadores!A:B,2,FALSE)</f>
        <v>Stephen D. Stoll</v>
      </c>
      <c r="H643">
        <f>+INDEX(Jugadores!$A$2:$H$346,MATCH(Partidos!D643,Jugadores!$A$2:$A$346,0),7)</f>
        <v>1</v>
      </c>
      <c r="I643">
        <f>+INDEX(Jugadores!$A$2:$H$346,MATCH(Partidos!E643,Jugadores!$A$2:$A$346,0),7)</f>
        <v>36</v>
      </c>
      <c r="J643" t="str">
        <f>VLOOKUP(INDEX(Jugadores!$A$2:$H$346,MATCH(Partidos!D643,Jugadores!$A$2:$A$346,0),8),Condados!A:B,2,FALSE)</f>
        <v>Bradford</v>
      </c>
      <c r="K643" t="str">
        <f>VLOOKUP(INDEX(Jugadores!$A$2:$H$346,MATCH(Partidos!E643,Jugadores!$A$2:$A$346,0),8),Condados!A:B,2,FALSE)</f>
        <v>Cumberland</v>
      </c>
      <c r="L643">
        <v>64</v>
      </c>
    </row>
    <row r="644" spans="1:12" x14ac:dyDescent="0.25">
      <c r="A644" t="s">
        <v>19</v>
      </c>
      <c r="B644">
        <v>329</v>
      </c>
      <c r="C644">
        <v>139</v>
      </c>
      <c r="D644">
        <v>26820</v>
      </c>
      <c r="E644">
        <v>12744</v>
      </c>
      <c r="F644" t="str">
        <f>+VLOOKUP(D644,Jugadores!A:B,2,FALSE)</f>
        <v>Brent C. Gauthier</v>
      </c>
      <c r="G644" t="str">
        <f>+VLOOKUP(E644,Jugadores!A:B,2,FALSE)</f>
        <v>James A. Kirk</v>
      </c>
      <c r="H644">
        <f>+INDEX(Jugadores!$A$2:$H$346,MATCH(Partidos!D644,Jugadores!$A$2:$A$346,0),7)</f>
        <v>2</v>
      </c>
      <c r="I644">
        <f>+INDEX(Jugadores!$A$2:$H$346,MATCH(Partidos!E644,Jugadores!$A$2:$A$346,0),7)</f>
        <v>5</v>
      </c>
      <c r="J644" t="str">
        <f>VLOOKUP(INDEX(Jugadores!$A$2:$H$346,MATCH(Partidos!D644,Jugadores!$A$2:$A$346,0),8),Condados!A:B,2,FALSE)</f>
        <v>Elk</v>
      </c>
      <c r="K644" t="str">
        <f>VLOOKUP(INDEX(Jugadores!$A$2:$H$346,MATCH(Partidos!E644,Jugadores!$A$2:$A$346,0),8),Condados!A:B,2,FALSE)</f>
        <v>Lehigh</v>
      </c>
      <c r="L644">
        <v>69</v>
      </c>
    </row>
    <row r="645" spans="1:12" x14ac:dyDescent="0.25">
      <c r="A645" t="s">
        <v>19</v>
      </c>
      <c r="B645">
        <v>328</v>
      </c>
      <c r="C645">
        <v>40</v>
      </c>
      <c r="D645">
        <v>16745</v>
      </c>
      <c r="E645">
        <v>24013</v>
      </c>
      <c r="F645" t="str">
        <f>+VLOOKUP(D645,Jugadores!A:B,2,FALSE)</f>
        <v>John A. Palmer</v>
      </c>
      <c r="G645" t="str">
        <f>+VLOOKUP(E645,Jugadores!A:B,2,FALSE)</f>
        <v>Jason M. Greer</v>
      </c>
      <c r="H645">
        <f>+INDEX(Jugadores!$A$2:$H$346,MATCH(Partidos!D645,Jugadores!$A$2:$A$346,0),7)</f>
        <v>35</v>
      </c>
      <c r="I645">
        <f>+INDEX(Jugadores!$A$2:$H$346,MATCH(Partidos!E645,Jugadores!$A$2:$A$346,0),7)</f>
        <v>122</v>
      </c>
      <c r="J645" t="str">
        <f>VLOOKUP(INDEX(Jugadores!$A$2:$H$346,MATCH(Partidos!D645,Jugadores!$A$2:$A$346,0),8),Condados!A:B,2,FALSE)</f>
        <v>Jefferson</v>
      </c>
      <c r="K645" t="str">
        <f>VLOOKUP(INDEX(Jugadores!$A$2:$H$346,MATCH(Partidos!E645,Jugadores!$A$2:$A$346,0),8),Condados!A:B,2,FALSE)</f>
        <v>Northampton</v>
      </c>
      <c r="L645">
        <v>106</v>
      </c>
    </row>
    <row r="646" spans="1:12" x14ac:dyDescent="0.25">
      <c r="A646" t="s">
        <v>19</v>
      </c>
      <c r="B646">
        <v>327</v>
      </c>
      <c r="C646">
        <v>177</v>
      </c>
      <c r="D646">
        <v>48987</v>
      </c>
      <c r="E646">
        <v>1939</v>
      </c>
      <c r="F646" t="str">
        <f>+VLOOKUP(D646,Jugadores!A:B,2,FALSE)</f>
        <v>Patrick P. Taylor</v>
      </c>
      <c r="G646" t="str">
        <f>+VLOOKUP(E646,Jugadores!A:B,2,FALSE)</f>
        <v>John E. McElwain</v>
      </c>
      <c r="H646">
        <f>+INDEX(Jugadores!$A$2:$H$346,MATCH(Partidos!D646,Jugadores!$A$2:$A$346,0),7)</f>
        <v>91</v>
      </c>
      <c r="I646">
        <f>+INDEX(Jugadores!$A$2:$H$346,MATCH(Partidos!E646,Jugadores!$A$2:$A$346,0),7)</f>
        <v>51</v>
      </c>
      <c r="J646" t="str">
        <f>VLOOKUP(INDEX(Jugadores!$A$2:$H$346,MATCH(Partidos!D646,Jugadores!$A$2:$A$346,0),8),Condados!A:B,2,FALSE)</f>
        <v>Columbia</v>
      </c>
      <c r="K646" t="str">
        <f>VLOOKUP(INDEX(Jugadores!$A$2:$H$346,MATCH(Partidos!E646,Jugadores!$A$2:$A$346,0),8),Condados!A:B,2,FALSE)</f>
        <v>Pike</v>
      </c>
      <c r="L646">
        <v>142</v>
      </c>
    </row>
    <row r="647" spans="1:12" x14ac:dyDescent="0.25">
      <c r="A647" t="s">
        <v>19</v>
      </c>
      <c r="B647">
        <v>326</v>
      </c>
      <c r="C647">
        <v>90</v>
      </c>
      <c r="D647">
        <v>14970</v>
      </c>
      <c r="E647">
        <v>10505</v>
      </c>
      <c r="F647" t="str">
        <f>+VLOOKUP(D647,Jugadores!A:B,2,FALSE)</f>
        <v>James J. Spears</v>
      </c>
      <c r="G647" t="str">
        <f>+VLOOKUP(E647,Jugadores!A:B,2,FALSE)</f>
        <v>Mark K. Roque</v>
      </c>
      <c r="H647">
        <f>+INDEX(Jugadores!$A$2:$H$346,MATCH(Partidos!D647,Jugadores!$A$2:$A$346,0),7)</f>
        <v>1</v>
      </c>
      <c r="I647">
        <f>+INDEX(Jugadores!$A$2:$H$346,MATCH(Partidos!E647,Jugadores!$A$2:$A$346,0),7)</f>
        <v>69</v>
      </c>
      <c r="J647" t="str">
        <f>VLOOKUP(INDEX(Jugadores!$A$2:$H$346,MATCH(Partidos!D647,Jugadores!$A$2:$A$346,0),8),Condados!A:B,2,FALSE)</f>
        <v>Bradford</v>
      </c>
      <c r="K647" t="str">
        <f>VLOOKUP(INDEX(Jugadores!$A$2:$H$346,MATCH(Partidos!E647,Jugadores!$A$2:$A$346,0),8),Condados!A:B,2,FALSE)</f>
        <v>Dauphin</v>
      </c>
      <c r="L647">
        <v>201</v>
      </c>
    </row>
    <row r="648" spans="1:12" x14ac:dyDescent="0.25">
      <c r="A648" t="s">
        <v>19</v>
      </c>
      <c r="B648">
        <v>325</v>
      </c>
      <c r="C648">
        <v>138</v>
      </c>
      <c r="D648">
        <v>15164</v>
      </c>
      <c r="E648">
        <v>15688</v>
      </c>
      <c r="F648" t="str">
        <f>+VLOOKUP(D648,Jugadores!A:B,2,FALSE)</f>
        <v>Stephen D. Stoll</v>
      </c>
      <c r="G648" t="str">
        <f>+VLOOKUP(E648,Jugadores!A:B,2,FALSE)</f>
        <v>Dennis H. Burt</v>
      </c>
      <c r="H648">
        <f>+INDEX(Jugadores!$A$2:$H$346,MATCH(Partidos!D648,Jugadores!$A$2:$A$346,0),7)</f>
        <v>36</v>
      </c>
      <c r="I648">
        <f>+INDEX(Jugadores!$A$2:$H$346,MATCH(Partidos!E648,Jugadores!$A$2:$A$346,0),7)</f>
        <v>9</v>
      </c>
      <c r="J648" t="str">
        <f>VLOOKUP(INDEX(Jugadores!$A$2:$H$346,MATCH(Partidos!D648,Jugadores!$A$2:$A$346,0),8),Condados!A:B,2,FALSE)</f>
        <v>Cumberland</v>
      </c>
      <c r="K648" t="str">
        <f>VLOOKUP(INDEX(Jugadores!$A$2:$H$346,MATCH(Partidos!E648,Jugadores!$A$2:$A$346,0),8),Condados!A:B,2,FALSE)</f>
        <v>Lancaster</v>
      </c>
      <c r="L648">
        <v>52</v>
      </c>
    </row>
    <row r="649" spans="1:12" x14ac:dyDescent="0.25">
      <c r="A649" t="s">
        <v>19</v>
      </c>
      <c r="B649">
        <v>324</v>
      </c>
      <c r="C649">
        <v>65</v>
      </c>
      <c r="D649">
        <v>12744</v>
      </c>
      <c r="E649">
        <v>37462</v>
      </c>
      <c r="F649" t="str">
        <f>+VLOOKUP(D649,Jugadores!A:B,2,FALSE)</f>
        <v>James A. Kirk</v>
      </c>
      <c r="G649" t="str">
        <f>+VLOOKUP(E649,Jugadores!A:B,2,FALSE)</f>
        <v>Ronnie C. Sparks</v>
      </c>
      <c r="H649">
        <f>+INDEX(Jugadores!$A$2:$H$346,MATCH(Partidos!D649,Jugadores!$A$2:$A$346,0),7)</f>
        <v>5</v>
      </c>
      <c r="I649">
        <f>+INDEX(Jugadores!$A$2:$H$346,MATCH(Partidos!E649,Jugadores!$A$2:$A$346,0),7)</f>
        <v>45</v>
      </c>
      <c r="J649" t="str">
        <f>VLOOKUP(INDEX(Jugadores!$A$2:$H$346,MATCH(Partidos!D649,Jugadores!$A$2:$A$346,0),8),Condados!A:B,2,FALSE)</f>
        <v>Lehigh</v>
      </c>
      <c r="K649" t="str">
        <f>VLOOKUP(INDEX(Jugadores!$A$2:$H$346,MATCH(Partidos!E649,Jugadores!$A$2:$A$346,0),8),Condados!A:B,2,FALSE)</f>
        <v>Fulton</v>
      </c>
      <c r="L649">
        <v>82</v>
      </c>
    </row>
    <row r="650" spans="1:12" x14ac:dyDescent="0.25">
      <c r="A650" t="s">
        <v>19</v>
      </c>
      <c r="B650">
        <v>323</v>
      </c>
      <c r="C650">
        <v>129</v>
      </c>
      <c r="D650">
        <v>26820</v>
      </c>
      <c r="E650">
        <v>49008</v>
      </c>
      <c r="F650" t="str">
        <f>+VLOOKUP(D650,Jugadores!A:B,2,FALSE)</f>
        <v>Brent C. Gauthier</v>
      </c>
      <c r="G650" t="str">
        <f>+VLOOKUP(E650,Jugadores!A:B,2,FALSE)</f>
        <v>Anthony A. Rodriguez</v>
      </c>
      <c r="H650">
        <f>+INDEX(Jugadores!$A$2:$H$346,MATCH(Partidos!D650,Jugadores!$A$2:$A$346,0),7)</f>
        <v>2</v>
      </c>
      <c r="I650">
        <f>+INDEX(Jugadores!$A$2:$H$346,MATCH(Partidos!E650,Jugadores!$A$2:$A$346,0),7)</f>
        <v>6</v>
      </c>
      <c r="J650" t="str">
        <f>VLOOKUP(INDEX(Jugadores!$A$2:$H$346,MATCH(Partidos!D650,Jugadores!$A$2:$A$346,0),8),Condados!A:B,2,FALSE)</f>
        <v>Elk</v>
      </c>
      <c r="K650" t="str">
        <f>VLOOKUP(INDEX(Jugadores!$A$2:$H$346,MATCH(Partidos!E650,Jugadores!$A$2:$A$346,0),8),Condados!A:B,2,FALSE)</f>
        <v>Forest</v>
      </c>
      <c r="L650">
        <v>99</v>
      </c>
    </row>
    <row r="651" spans="1:12" x14ac:dyDescent="0.25">
      <c r="A651" t="s">
        <v>19</v>
      </c>
      <c r="B651">
        <v>322</v>
      </c>
      <c r="C651">
        <v>78</v>
      </c>
      <c r="D651">
        <v>24013</v>
      </c>
      <c r="E651">
        <v>43424</v>
      </c>
      <c r="F651" t="str">
        <f>+VLOOKUP(D651,Jugadores!A:B,2,FALSE)</f>
        <v>Jason M. Greer</v>
      </c>
      <c r="G651" t="str">
        <f>+VLOOKUP(E651,Jugadores!A:B,2,FALSE)</f>
        <v>Bertram C. Carson</v>
      </c>
      <c r="H651">
        <f>+INDEX(Jugadores!$A$2:$H$346,MATCH(Partidos!D651,Jugadores!$A$2:$A$346,0),7)</f>
        <v>122</v>
      </c>
      <c r="I651">
        <f>+INDEX(Jugadores!$A$2:$H$346,MATCH(Partidos!E651,Jugadores!$A$2:$A$346,0),7)</f>
        <v>83</v>
      </c>
      <c r="J651" t="str">
        <f>VLOOKUP(INDEX(Jugadores!$A$2:$H$346,MATCH(Partidos!D651,Jugadores!$A$2:$A$346,0),8),Condados!A:B,2,FALSE)</f>
        <v>Northampton</v>
      </c>
      <c r="K651" t="str">
        <f>VLOOKUP(INDEX(Jugadores!$A$2:$H$346,MATCH(Partidos!E651,Jugadores!$A$2:$A$346,0),8),Condados!A:B,2,FALSE)</f>
        <v>Blair</v>
      </c>
      <c r="L651">
        <v>124</v>
      </c>
    </row>
    <row r="652" spans="1:12" x14ac:dyDescent="0.25">
      <c r="A652" t="s">
        <v>19</v>
      </c>
      <c r="B652">
        <v>321</v>
      </c>
      <c r="C652">
        <v>94</v>
      </c>
      <c r="D652">
        <v>16745</v>
      </c>
      <c r="E652">
        <v>37503</v>
      </c>
      <c r="F652" t="str">
        <f>+VLOOKUP(D652,Jugadores!A:B,2,FALSE)</f>
        <v>John A. Palmer</v>
      </c>
      <c r="G652" t="str">
        <f>+VLOOKUP(E652,Jugadores!A:B,2,FALSE)</f>
        <v>Michael S. Sparkman</v>
      </c>
      <c r="H652">
        <f>+INDEX(Jugadores!$A$2:$H$346,MATCH(Partidos!D652,Jugadores!$A$2:$A$346,0),7)</f>
        <v>35</v>
      </c>
      <c r="I652">
        <f>+INDEX(Jugadores!$A$2:$H$346,MATCH(Partidos!E652,Jugadores!$A$2:$A$346,0),7)</f>
        <v>63</v>
      </c>
      <c r="J652" t="str">
        <f>VLOOKUP(INDEX(Jugadores!$A$2:$H$346,MATCH(Partidos!D652,Jugadores!$A$2:$A$346,0),8),Condados!A:B,2,FALSE)</f>
        <v>Jefferson</v>
      </c>
      <c r="K652" t="str">
        <f>VLOOKUP(INDEX(Jugadores!$A$2:$H$346,MATCH(Partidos!E652,Jugadores!$A$2:$A$346,0),8),Condados!A:B,2,FALSE)</f>
        <v>Bedford</v>
      </c>
      <c r="L652">
        <v>60</v>
      </c>
    </row>
    <row r="653" spans="1:12" x14ac:dyDescent="0.25">
      <c r="A653" t="s">
        <v>19</v>
      </c>
      <c r="B653">
        <v>320</v>
      </c>
      <c r="C653">
        <v>89</v>
      </c>
      <c r="D653">
        <v>48987</v>
      </c>
      <c r="E653">
        <v>584</v>
      </c>
      <c r="F653" t="str">
        <f>+VLOOKUP(D653,Jugadores!A:B,2,FALSE)</f>
        <v>Patrick P. Taylor</v>
      </c>
      <c r="G653" t="str">
        <f>+VLOOKUP(E653,Jugadores!A:B,2,FALSE)</f>
        <v>Francis T. Edwards</v>
      </c>
      <c r="H653">
        <f>+INDEX(Jugadores!$A$2:$H$346,MATCH(Partidos!D653,Jugadores!$A$2:$A$346,0),7)</f>
        <v>91</v>
      </c>
      <c r="I653">
        <f>+INDEX(Jugadores!$A$2:$H$346,MATCH(Partidos!E653,Jugadores!$A$2:$A$346,0),7)</f>
        <v>143</v>
      </c>
      <c r="J653" t="str">
        <f>VLOOKUP(INDEX(Jugadores!$A$2:$H$346,MATCH(Partidos!D653,Jugadores!$A$2:$A$346,0),8),Condados!A:B,2,FALSE)</f>
        <v>Columbia</v>
      </c>
      <c r="K653" t="str">
        <f>VLOOKUP(INDEX(Jugadores!$A$2:$H$346,MATCH(Partidos!E653,Jugadores!$A$2:$A$346,0),8),Condados!A:B,2,FALSE)</f>
        <v>Carbon</v>
      </c>
      <c r="L653">
        <v>60</v>
      </c>
    </row>
    <row r="654" spans="1:12" x14ac:dyDescent="0.25">
      <c r="A654" t="s">
        <v>19</v>
      </c>
      <c r="B654">
        <v>319</v>
      </c>
      <c r="C654">
        <v>68</v>
      </c>
      <c r="D654">
        <v>1939</v>
      </c>
      <c r="E654">
        <v>38126</v>
      </c>
      <c r="F654" t="str">
        <f>+VLOOKUP(D654,Jugadores!A:B,2,FALSE)</f>
        <v>John E. McElwain</v>
      </c>
      <c r="G654" t="str">
        <f>+VLOOKUP(E654,Jugadores!A:B,2,FALSE)</f>
        <v>David P. Thomas</v>
      </c>
      <c r="H654">
        <f>+INDEX(Jugadores!$A$2:$H$346,MATCH(Partidos!D654,Jugadores!$A$2:$A$346,0),7)</f>
        <v>51</v>
      </c>
      <c r="I654">
        <f>+INDEX(Jugadores!$A$2:$H$346,MATCH(Partidos!E654,Jugadores!$A$2:$A$346,0),7)</f>
        <v>47</v>
      </c>
      <c r="J654" t="str">
        <f>VLOOKUP(INDEX(Jugadores!$A$2:$H$346,MATCH(Partidos!D654,Jugadores!$A$2:$A$346,0),8),Condados!A:B,2,FALSE)</f>
        <v>Pike</v>
      </c>
      <c r="K654" t="str">
        <f>VLOOKUP(INDEX(Jugadores!$A$2:$H$346,MATCH(Partidos!E654,Jugadores!$A$2:$A$346,0),8),Condados!A:B,2,FALSE)</f>
        <v>Monroe</v>
      </c>
      <c r="L654">
        <v>95</v>
      </c>
    </row>
    <row r="655" spans="1:12" x14ac:dyDescent="0.25">
      <c r="A655" t="s">
        <v>19</v>
      </c>
      <c r="B655">
        <v>318</v>
      </c>
      <c r="C655">
        <v>91</v>
      </c>
      <c r="D655">
        <v>14970</v>
      </c>
      <c r="E655">
        <v>6720</v>
      </c>
      <c r="F655" t="str">
        <f>+VLOOKUP(D655,Jugadores!A:B,2,FALSE)</f>
        <v>James J. Spears</v>
      </c>
      <c r="G655" t="str">
        <f>+VLOOKUP(E655,Jugadores!A:B,2,FALSE)</f>
        <v>John A. Williams</v>
      </c>
      <c r="H655">
        <f>+INDEX(Jugadores!$A$2:$H$346,MATCH(Partidos!D655,Jugadores!$A$2:$A$346,0),7)</f>
        <v>1</v>
      </c>
      <c r="I655">
        <f>+INDEX(Jugadores!$A$2:$H$346,MATCH(Partidos!E655,Jugadores!$A$2:$A$346,0),7)</f>
        <v>84</v>
      </c>
      <c r="J655" t="str">
        <f>VLOOKUP(INDEX(Jugadores!$A$2:$H$346,MATCH(Partidos!D655,Jugadores!$A$2:$A$346,0),8),Condados!A:B,2,FALSE)</f>
        <v>Bradford</v>
      </c>
      <c r="K655" t="str">
        <f>VLOOKUP(INDEX(Jugadores!$A$2:$H$346,MATCH(Partidos!E655,Jugadores!$A$2:$A$346,0),8),Condados!A:B,2,FALSE)</f>
        <v>Lycoming</v>
      </c>
      <c r="L655">
        <v>50</v>
      </c>
    </row>
    <row r="656" spans="1:12" x14ac:dyDescent="0.25">
      <c r="A656" t="s">
        <v>19</v>
      </c>
      <c r="B656">
        <v>317</v>
      </c>
      <c r="C656">
        <v>165</v>
      </c>
      <c r="D656">
        <v>10505</v>
      </c>
      <c r="E656">
        <v>3867</v>
      </c>
      <c r="F656" t="str">
        <f>+VLOOKUP(D656,Jugadores!A:B,2,FALSE)</f>
        <v>Mark K. Roque</v>
      </c>
      <c r="G656" t="str">
        <f>+VLOOKUP(E656,Jugadores!A:B,2,FALSE)</f>
        <v>Kenneth J. Broyles</v>
      </c>
      <c r="H656">
        <f>+INDEX(Jugadores!$A$2:$H$346,MATCH(Partidos!D656,Jugadores!$A$2:$A$346,0),7)</f>
        <v>69</v>
      </c>
      <c r="I656">
        <f>+INDEX(Jugadores!$A$2:$H$346,MATCH(Partidos!E656,Jugadores!$A$2:$A$346,0),7)</f>
        <v>39</v>
      </c>
      <c r="J656" t="str">
        <f>VLOOKUP(INDEX(Jugadores!$A$2:$H$346,MATCH(Partidos!D656,Jugadores!$A$2:$A$346,0),8),Condados!A:B,2,FALSE)</f>
        <v>Dauphin</v>
      </c>
      <c r="K656" t="str">
        <f>VLOOKUP(INDEX(Jugadores!$A$2:$H$346,MATCH(Partidos!E656,Jugadores!$A$2:$A$346,0),8),Condados!A:B,2,FALSE)</f>
        <v>York</v>
      </c>
      <c r="L656">
        <v>55</v>
      </c>
    </row>
    <row r="657" spans="1:12" x14ac:dyDescent="0.25">
      <c r="A657" t="s">
        <v>19</v>
      </c>
      <c r="B657">
        <v>316</v>
      </c>
      <c r="C657">
        <v>129</v>
      </c>
      <c r="D657">
        <v>15164</v>
      </c>
      <c r="E657">
        <v>962</v>
      </c>
      <c r="F657" t="str">
        <f>+VLOOKUP(D657,Jugadores!A:B,2,FALSE)</f>
        <v>Stephen D. Stoll</v>
      </c>
      <c r="G657" t="str">
        <f>+VLOOKUP(E657,Jugadores!A:B,2,FALSE)</f>
        <v>Andrew M. Shanklin</v>
      </c>
      <c r="H657">
        <f>+INDEX(Jugadores!$A$2:$H$346,MATCH(Partidos!D657,Jugadores!$A$2:$A$346,0),7)</f>
        <v>36</v>
      </c>
      <c r="I657">
        <f>+INDEX(Jugadores!$A$2:$H$346,MATCH(Partidos!E657,Jugadores!$A$2:$A$346,0),7)</f>
        <v>37</v>
      </c>
      <c r="J657" t="str">
        <f>VLOOKUP(INDEX(Jugadores!$A$2:$H$346,MATCH(Partidos!D657,Jugadores!$A$2:$A$346,0),8),Condados!A:B,2,FALSE)</f>
        <v>Cumberland</v>
      </c>
      <c r="K657" t="str">
        <f>VLOOKUP(INDEX(Jugadores!$A$2:$H$346,MATCH(Partidos!E657,Jugadores!$A$2:$A$346,0),8),Condados!A:B,2,FALSE)</f>
        <v>Snyder</v>
      </c>
      <c r="L657">
        <v>56</v>
      </c>
    </row>
    <row r="658" spans="1:12" x14ac:dyDescent="0.25">
      <c r="A658" t="s">
        <v>19</v>
      </c>
      <c r="B658">
        <v>315</v>
      </c>
      <c r="C658">
        <v>107</v>
      </c>
      <c r="D658">
        <v>15688</v>
      </c>
      <c r="E658">
        <v>41198</v>
      </c>
      <c r="F658" t="str">
        <f>+VLOOKUP(D658,Jugadores!A:B,2,FALSE)</f>
        <v>Dennis H. Burt</v>
      </c>
      <c r="G658" t="str">
        <f>+VLOOKUP(E658,Jugadores!A:B,2,FALSE)</f>
        <v>Mike L. Ginn</v>
      </c>
      <c r="H658">
        <f>+INDEX(Jugadores!$A$2:$H$346,MATCH(Partidos!D658,Jugadores!$A$2:$A$346,0),7)</f>
        <v>9</v>
      </c>
      <c r="I658">
        <f>+INDEX(Jugadores!$A$2:$H$346,MATCH(Partidos!E658,Jugadores!$A$2:$A$346,0),7)</f>
        <v>27</v>
      </c>
      <c r="J658" t="str">
        <f>VLOOKUP(INDEX(Jugadores!$A$2:$H$346,MATCH(Partidos!D658,Jugadores!$A$2:$A$346,0),8),Condados!A:B,2,FALSE)</f>
        <v>Lancaster</v>
      </c>
      <c r="K658" t="str">
        <f>VLOOKUP(INDEX(Jugadores!$A$2:$H$346,MATCH(Partidos!E658,Jugadores!$A$2:$A$346,0),8),Condados!A:B,2,FALSE)</f>
        <v>Allegheny</v>
      </c>
      <c r="L658">
        <v>4</v>
      </c>
    </row>
    <row r="659" spans="1:12" x14ac:dyDescent="0.25">
      <c r="A659" t="s">
        <v>19</v>
      </c>
      <c r="B659">
        <v>314</v>
      </c>
      <c r="C659">
        <v>83</v>
      </c>
      <c r="D659">
        <v>12744</v>
      </c>
      <c r="E659">
        <v>27430</v>
      </c>
      <c r="F659" t="str">
        <f>+VLOOKUP(D659,Jugadores!A:B,2,FALSE)</f>
        <v>James A. Kirk</v>
      </c>
      <c r="G659" t="str">
        <f>+VLOOKUP(E659,Jugadores!A:B,2,FALSE)</f>
        <v>Brad S. Torres</v>
      </c>
      <c r="H659">
        <f>+INDEX(Jugadores!$A$2:$H$346,MATCH(Partidos!D659,Jugadores!$A$2:$A$346,0),7)</f>
        <v>5</v>
      </c>
      <c r="I659">
        <f>+INDEX(Jugadores!$A$2:$H$346,MATCH(Partidos!E659,Jugadores!$A$2:$A$346,0),7)</f>
        <v>98</v>
      </c>
      <c r="J659" t="str">
        <f>VLOOKUP(INDEX(Jugadores!$A$2:$H$346,MATCH(Partidos!D659,Jugadores!$A$2:$A$346,0),8),Condados!A:B,2,FALSE)</f>
        <v>Lehigh</v>
      </c>
      <c r="K659" t="str">
        <f>VLOOKUP(INDEX(Jugadores!$A$2:$H$346,MATCH(Partidos!E659,Jugadores!$A$2:$A$346,0),8),Condados!A:B,2,FALSE)</f>
        <v>Bradford</v>
      </c>
      <c r="L659">
        <v>36</v>
      </c>
    </row>
    <row r="660" spans="1:12" x14ac:dyDescent="0.25">
      <c r="A660" t="s">
        <v>19</v>
      </c>
      <c r="B660">
        <v>313</v>
      </c>
      <c r="C660">
        <v>95</v>
      </c>
      <c r="D660">
        <v>37462</v>
      </c>
      <c r="E660">
        <v>18113</v>
      </c>
      <c r="F660" t="str">
        <f>+VLOOKUP(D660,Jugadores!A:B,2,FALSE)</f>
        <v>Ronnie C. Sparks</v>
      </c>
      <c r="G660" t="str">
        <f>+VLOOKUP(E660,Jugadores!A:B,2,FALSE)</f>
        <v>John M. Link</v>
      </c>
      <c r="H660">
        <f>+INDEX(Jugadores!$A$2:$H$346,MATCH(Partidos!D660,Jugadores!$A$2:$A$346,0),7)</f>
        <v>45</v>
      </c>
      <c r="I660">
        <f>+INDEX(Jugadores!$A$2:$H$346,MATCH(Partidos!E660,Jugadores!$A$2:$A$346,0),7)</f>
        <v>26</v>
      </c>
      <c r="J660" t="str">
        <f>VLOOKUP(INDEX(Jugadores!$A$2:$H$346,MATCH(Partidos!D660,Jugadores!$A$2:$A$346,0),8),Condados!A:B,2,FALSE)</f>
        <v>Fulton</v>
      </c>
      <c r="K660" t="str">
        <f>VLOOKUP(INDEX(Jugadores!$A$2:$H$346,MATCH(Partidos!E660,Jugadores!$A$2:$A$346,0),8),Condados!A:B,2,FALSE)</f>
        <v>Clinton</v>
      </c>
      <c r="L660">
        <v>75</v>
      </c>
    </row>
    <row r="661" spans="1:12" x14ac:dyDescent="0.25">
      <c r="A661" t="s">
        <v>19</v>
      </c>
      <c r="B661">
        <v>312</v>
      </c>
      <c r="C661">
        <v>91</v>
      </c>
      <c r="D661">
        <v>49008</v>
      </c>
      <c r="E661">
        <v>29457</v>
      </c>
      <c r="F661" t="str">
        <f>+VLOOKUP(D661,Jugadores!A:B,2,FALSE)</f>
        <v>Anthony A. Rodriguez</v>
      </c>
      <c r="G661" t="str">
        <f>+VLOOKUP(E661,Jugadores!A:B,2,FALSE)</f>
        <v>Juan M. Drake</v>
      </c>
      <c r="H661">
        <f>+INDEX(Jugadores!$A$2:$H$346,MATCH(Partidos!D661,Jugadores!$A$2:$A$346,0),7)</f>
        <v>6</v>
      </c>
      <c r="I661">
        <f>+INDEX(Jugadores!$A$2:$H$346,MATCH(Partidos!E661,Jugadores!$A$2:$A$346,0),7)</f>
        <v>57</v>
      </c>
      <c r="J661" t="str">
        <f>VLOOKUP(INDEX(Jugadores!$A$2:$H$346,MATCH(Partidos!D661,Jugadores!$A$2:$A$346,0),8),Condados!A:B,2,FALSE)</f>
        <v>Forest</v>
      </c>
      <c r="K661" t="str">
        <f>VLOOKUP(INDEX(Jugadores!$A$2:$H$346,MATCH(Partidos!E661,Jugadores!$A$2:$A$346,0),8),Condados!A:B,2,FALSE)</f>
        <v>Lycoming</v>
      </c>
      <c r="L661">
        <v>76</v>
      </c>
    </row>
    <row r="662" spans="1:12" x14ac:dyDescent="0.25">
      <c r="A662" t="s">
        <v>19</v>
      </c>
      <c r="B662">
        <v>311</v>
      </c>
      <c r="C662">
        <v>78</v>
      </c>
      <c r="D662">
        <v>26820</v>
      </c>
      <c r="E662">
        <v>35769</v>
      </c>
      <c r="F662" t="str">
        <f>+VLOOKUP(D662,Jugadores!A:B,2,FALSE)</f>
        <v>Brent C. Gauthier</v>
      </c>
      <c r="G662" t="str">
        <f>+VLOOKUP(E662,Jugadores!A:B,2,FALSE)</f>
        <v>Dave T. Gowins</v>
      </c>
      <c r="H662">
        <f>+INDEX(Jugadores!$A$2:$H$346,MATCH(Partidos!D662,Jugadores!$A$2:$A$346,0),7)</f>
        <v>2</v>
      </c>
      <c r="I662">
        <f>+INDEX(Jugadores!$A$2:$H$346,MATCH(Partidos!E662,Jugadores!$A$2:$A$346,0),7)</f>
        <v>104</v>
      </c>
      <c r="J662" t="str">
        <f>VLOOKUP(INDEX(Jugadores!$A$2:$H$346,MATCH(Partidos!D662,Jugadores!$A$2:$A$346,0),8),Condados!A:B,2,FALSE)</f>
        <v>Elk</v>
      </c>
      <c r="K662" t="str">
        <f>VLOOKUP(INDEX(Jugadores!$A$2:$H$346,MATCH(Partidos!E662,Jugadores!$A$2:$A$346,0),8),Condados!A:B,2,FALSE)</f>
        <v>Cumberland</v>
      </c>
      <c r="L662">
        <v>60</v>
      </c>
    </row>
    <row r="663" spans="1:12" x14ac:dyDescent="0.25">
      <c r="A663" t="s">
        <v>19</v>
      </c>
      <c r="B663">
        <v>310</v>
      </c>
      <c r="C663">
        <v>166</v>
      </c>
      <c r="D663">
        <v>43424</v>
      </c>
      <c r="E663">
        <v>11716</v>
      </c>
      <c r="F663" t="str">
        <f>+VLOOKUP(D663,Jugadores!A:B,2,FALSE)</f>
        <v>Bertram C. Carson</v>
      </c>
      <c r="G663" t="str">
        <f>+VLOOKUP(E663,Jugadores!A:B,2,FALSE)</f>
        <v>James M. Schreiber</v>
      </c>
      <c r="H663">
        <f>+INDEX(Jugadores!$A$2:$H$346,MATCH(Partidos!D663,Jugadores!$A$2:$A$346,0),7)</f>
        <v>83</v>
      </c>
      <c r="I663">
        <f>+INDEX(Jugadores!$A$2:$H$346,MATCH(Partidos!E663,Jugadores!$A$2:$A$346,0),7)</f>
        <v>106</v>
      </c>
      <c r="J663" t="str">
        <f>VLOOKUP(INDEX(Jugadores!$A$2:$H$346,MATCH(Partidos!D663,Jugadores!$A$2:$A$346,0),8),Condados!A:B,2,FALSE)</f>
        <v>Blair</v>
      </c>
      <c r="K663" t="str">
        <f>VLOOKUP(INDEX(Jugadores!$A$2:$H$346,MATCH(Partidos!E663,Jugadores!$A$2:$A$346,0),8),Condados!A:B,2,FALSE)</f>
        <v>Huntingdon</v>
      </c>
      <c r="L663">
        <v>71</v>
      </c>
    </row>
    <row r="664" spans="1:12" x14ac:dyDescent="0.25">
      <c r="A664" t="s">
        <v>19</v>
      </c>
      <c r="B664">
        <v>309</v>
      </c>
      <c r="C664">
        <v>102</v>
      </c>
      <c r="D664">
        <v>24013</v>
      </c>
      <c r="E664">
        <v>25105</v>
      </c>
      <c r="F664" t="str">
        <f>+VLOOKUP(D664,Jugadores!A:B,2,FALSE)</f>
        <v>Jason M. Greer</v>
      </c>
      <c r="G664" t="str">
        <f>+VLOOKUP(E664,Jugadores!A:B,2,FALSE)</f>
        <v>Donald M. West</v>
      </c>
      <c r="H664">
        <f>+INDEX(Jugadores!$A$2:$H$346,MATCH(Partidos!D664,Jugadores!$A$2:$A$346,0),7)</f>
        <v>122</v>
      </c>
      <c r="I664">
        <f>+INDEX(Jugadores!$A$2:$H$346,MATCH(Partidos!E664,Jugadores!$A$2:$A$346,0),7)</f>
        <v>33</v>
      </c>
      <c r="J664" t="str">
        <f>VLOOKUP(INDEX(Jugadores!$A$2:$H$346,MATCH(Partidos!D664,Jugadores!$A$2:$A$346,0),8),Condados!A:B,2,FALSE)</f>
        <v>Northampton</v>
      </c>
      <c r="K664" t="str">
        <f>VLOOKUP(INDEX(Jugadores!$A$2:$H$346,MATCH(Partidos!E664,Jugadores!$A$2:$A$346,0),8),Condados!A:B,2,FALSE)</f>
        <v>Northampton</v>
      </c>
      <c r="L664">
        <v>77</v>
      </c>
    </row>
    <row r="665" spans="1:12" x14ac:dyDescent="0.25">
      <c r="A665" t="s">
        <v>19</v>
      </c>
      <c r="B665">
        <v>308</v>
      </c>
      <c r="C665">
        <v>168</v>
      </c>
      <c r="D665">
        <v>37503</v>
      </c>
      <c r="E665">
        <v>48908</v>
      </c>
      <c r="F665" t="str">
        <f>+VLOOKUP(D665,Jugadores!A:B,2,FALSE)</f>
        <v>Michael S. Sparkman</v>
      </c>
      <c r="G665" t="str">
        <f>+VLOOKUP(E665,Jugadores!A:B,2,FALSE)</f>
        <v>Ronald M. Kennedy</v>
      </c>
      <c r="H665">
        <f>+INDEX(Jugadores!$A$2:$H$346,MATCH(Partidos!D665,Jugadores!$A$2:$A$346,0),7)</f>
        <v>63</v>
      </c>
      <c r="I665">
        <f>+INDEX(Jugadores!$A$2:$H$346,MATCH(Partidos!E665,Jugadores!$A$2:$A$346,0),7)</f>
        <v>40</v>
      </c>
      <c r="J665" t="str">
        <f>VLOOKUP(INDEX(Jugadores!$A$2:$H$346,MATCH(Partidos!D665,Jugadores!$A$2:$A$346,0),8),Condados!A:B,2,FALSE)</f>
        <v>Bedford</v>
      </c>
      <c r="K665" t="str">
        <f>VLOOKUP(INDEX(Jugadores!$A$2:$H$346,MATCH(Partidos!E665,Jugadores!$A$2:$A$346,0),8),Condados!A:B,2,FALSE)</f>
        <v>Juniata</v>
      </c>
      <c r="L665">
        <v>78</v>
      </c>
    </row>
    <row r="666" spans="1:12" x14ac:dyDescent="0.25">
      <c r="A666" t="s">
        <v>19</v>
      </c>
      <c r="B666">
        <v>307</v>
      </c>
      <c r="C666">
        <v>64</v>
      </c>
      <c r="D666">
        <v>16745</v>
      </c>
      <c r="E666">
        <v>27965</v>
      </c>
      <c r="F666" t="str">
        <f>+VLOOKUP(D666,Jugadores!A:B,2,FALSE)</f>
        <v>John A. Palmer</v>
      </c>
      <c r="G666" t="str">
        <f>+VLOOKUP(E666,Jugadores!A:B,2,FALSE)</f>
        <v>Santiago E. Dvorak</v>
      </c>
      <c r="H666">
        <f>+INDEX(Jugadores!$A$2:$H$346,MATCH(Partidos!D666,Jugadores!$A$2:$A$346,0),7)</f>
        <v>35</v>
      </c>
      <c r="I666">
        <f>+INDEX(Jugadores!$A$2:$H$346,MATCH(Partidos!E666,Jugadores!$A$2:$A$346,0),7)</f>
        <v>11</v>
      </c>
      <c r="J666" t="str">
        <f>VLOOKUP(INDEX(Jugadores!$A$2:$H$346,MATCH(Partidos!D666,Jugadores!$A$2:$A$346,0),8),Condados!A:B,2,FALSE)</f>
        <v>Jefferson</v>
      </c>
      <c r="K666" t="str">
        <f>VLOOKUP(INDEX(Jugadores!$A$2:$H$346,MATCH(Partidos!E666,Jugadores!$A$2:$A$346,0),8),Condados!A:B,2,FALSE)</f>
        <v>Venango</v>
      </c>
      <c r="L666">
        <v>96</v>
      </c>
    </row>
    <row r="667" spans="1:12" x14ac:dyDescent="0.25">
      <c r="A667" t="s">
        <v>19</v>
      </c>
      <c r="B667">
        <v>306</v>
      </c>
      <c r="C667">
        <v>141</v>
      </c>
      <c r="D667">
        <v>584</v>
      </c>
      <c r="E667">
        <v>3227</v>
      </c>
      <c r="F667" t="str">
        <f>+VLOOKUP(D667,Jugadores!A:B,2,FALSE)</f>
        <v>Francis T. Edwards</v>
      </c>
      <c r="G667" t="str">
        <f>+VLOOKUP(E667,Jugadores!A:B,2,FALSE)</f>
        <v>Billie M. Baskin</v>
      </c>
      <c r="H667">
        <f>+INDEX(Jugadores!$A$2:$H$346,MATCH(Partidos!D667,Jugadores!$A$2:$A$346,0),7)</f>
        <v>143</v>
      </c>
      <c r="I667">
        <f>+INDEX(Jugadores!$A$2:$H$346,MATCH(Partidos!E667,Jugadores!$A$2:$A$346,0),7)</f>
        <v>82</v>
      </c>
      <c r="J667" t="str">
        <f>VLOOKUP(INDEX(Jugadores!$A$2:$H$346,MATCH(Partidos!D667,Jugadores!$A$2:$A$346,0),8),Condados!A:B,2,FALSE)</f>
        <v>Carbon</v>
      </c>
      <c r="K667" t="str">
        <f>VLOOKUP(INDEX(Jugadores!$A$2:$H$346,MATCH(Partidos!E667,Jugadores!$A$2:$A$346,0),8),Condados!A:B,2,FALSE)</f>
        <v>Westmoreland</v>
      </c>
      <c r="L667">
        <v>130</v>
      </c>
    </row>
    <row r="668" spans="1:12" x14ac:dyDescent="0.25">
      <c r="A668" t="s">
        <v>19</v>
      </c>
      <c r="B668">
        <v>305</v>
      </c>
      <c r="C668">
        <v>103</v>
      </c>
      <c r="D668">
        <v>48987</v>
      </c>
      <c r="E668">
        <v>13729</v>
      </c>
      <c r="F668" t="str">
        <f>+VLOOKUP(D668,Jugadores!A:B,2,FALSE)</f>
        <v>Patrick P. Taylor</v>
      </c>
      <c r="G668" t="str">
        <f>+VLOOKUP(E668,Jugadores!A:B,2,FALSE)</f>
        <v>Christian G. Chang</v>
      </c>
      <c r="H668">
        <f>+INDEX(Jugadores!$A$2:$H$346,MATCH(Partidos!D668,Jugadores!$A$2:$A$346,0),7)</f>
        <v>91</v>
      </c>
      <c r="I668">
        <f>+INDEX(Jugadores!$A$2:$H$346,MATCH(Partidos!E668,Jugadores!$A$2:$A$346,0),7)</f>
        <v>7</v>
      </c>
      <c r="J668" t="str">
        <f>VLOOKUP(INDEX(Jugadores!$A$2:$H$346,MATCH(Partidos!D668,Jugadores!$A$2:$A$346,0),8),Condados!A:B,2,FALSE)</f>
        <v>Columbia</v>
      </c>
      <c r="K668" t="str">
        <f>VLOOKUP(INDEX(Jugadores!$A$2:$H$346,MATCH(Partidos!E668,Jugadores!$A$2:$A$346,0),8),Condados!A:B,2,FALSE)</f>
        <v>Indiana</v>
      </c>
      <c r="L668">
        <v>136</v>
      </c>
    </row>
    <row r="669" spans="1:12" x14ac:dyDescent="0.25">
      <c r="A669" t="s">
        <v>19</v>
      </c>
      <c r="B669">
        <v>304</v>
      </c>
      <c r="C669">
        <v>143</v>
      </c>
      <c r="D669">
        <v>38126</v>
      </c>
      <c r="E669">
        <v>36159</v>
      </c>
      <c r="F669" t="str">
        <f>+VLOOKUP(D669,Jugadores!A:B,2,FALSE)</f>
        <v>David P. Thomas</v>
      </c>
      <c r="G669" t="str">
        <f>+VLOOKUP(E669,Jugadores!A:B,2,FALSE)</f>
        <v>Victor S. Casteel</v>
      </c>
      <c r="H669">
        <f>+INDEX(Jugadores!$A$2:$H$346,MATCH(Partidos!D669,Jugadores!$A$2:$A$346,0),7)</f>
        <v>47</v>
      </c>
      <c r="I669">
        <f>+INDEX(Jugadores!$A$2:$H$346,MATCH(Partidos!E669,Jugadores!$A$2:$A$346,0),7)</f>
        <v>21</v>
      </c>
      <c r="J669" t="str">
        <f>VLOOKUP(INDEX(Jugadores!$A$2:$H$346,MATCH(Partidos!D669,Jugadores!$A$2:$A$346,0),8),Condados!A:B,2,FALSE)</f>
        <v>Monroe</v>
      </c>
      <c r="K669" t="str">
        <f>VLOOKUP(INDEX(Jugadores!$A$2:$H$346,MATCH(Partidos!E669,Jugadores!$A$2:$A$346,0),8),Condados!A:B,2,FALSE)</f>
        <v>Delaware</v>
      </c>
      <c r="L669">
        <v>138</v>
      </c>
    </row>
    <row r="670" spans="1:12" x14ac:dyDescent="0.25">
      <c r="A670" t="s">
        <v>19</v>
      </c>
      <c r="B670">
        <v>303</v>
      </c>
      <c r="C670">
        <v>65</v>
      </c>
      <c r="D670">
        <v>1939</v>
      </c>
      <c r="E670">
        <v>43571</v>
      </c>
      <c r="F670" t="str">
        <f>+VLOOKUP(D670,Jugadores!A:B,2,FALSE)</f>
        <v>John E. McElwain</v>
      </c>
      <c r="G670" t="str">
        <f>+VLOOKUP(E670,Jugadores!A:B,2,FALSE)</f>
        <v>Edward D. Piper</v>
      </c>
      <c r="H670">
        <f>+INDEX(Jugadores!$A$2:$H$346,MATCH(Partidos!D670,Jugadores!$A$2:$A$346,0),7)</f>
        <v>51</v>
      </c>
      <c r="I670">
        <f>+INDEX(Jugadores!$A$2:$H$346,MATCH(Partidos!E670,Jugadores!$A$2:$A$346,0),7)</f>
        <v>29</v>
      </c>
      <c r="J670" t="str">
        <f>VLOOKUP(INDEX(Jugadores!$A$2:$H$346,MATCH(Partidos!D670,Jugadores!$A$2:$A$346,0),8),Condados!A:B,2,FALSE)</f>
        <v>Pike</v>
      </c>
      <c r="K670" t="str">
        <f>VLOOKUP(INDEX(Jugadores!$A$2:$H$346,MATCH(Partidos!E670,Jugadores!$A$2:$A$346,0),8),Condados!A:B,2,FALSE)</f>
        <v>Cambria</v>
      </c>
      <c r="L670">
        <v>68</v>
      </c>
    </row>
    <row r="671" spans="1:12" x14ac:dyDescent="0.25">
      <c r="A671" t="s">
        <v>19</v>
      </c>
      <c r="B671">
        <v>301</v>
      </c>
      <c r="C671">
        <v>165</v>
      </c>
      <c r="D671">
        <v>6720</v>
      </c>
      <c r="E671">
        <v>10145</v>
      </c>
      <c r="F671" t="str">
        <f>+VLOOKUP(D671,Jugadores!A:B,2,FALSE)</f>
        <v>John A. Williams</v>
      </c>
      <c r="G671" t="str">
        <f>+VLOOKUP(E671,Jugadores!A:B,2,FALSE)</f>
        <v>Reinaldo L. Stines</v>
      </c>
      <c r="H671">
        <f>+INDEX(Jugadores!$A$2:$H$346,MATCH(Partidos!D671,Jugadores!$A$2:$A$346,0),7)</f>
        <v>84</v>
      </c>
      <c r="I671">
        <f>+INDEX(Jugadores!$A$2:$H$346,MATCH(Partidos!E671,Jugadores!$A$2:$A$346,0),7)</f>
        <v>55</v>
      </c>
      <c r="J671" t="str">
        <f>VLOOKUP(INDEX(Jugadores!$A$2:$H$346,MATCH(Partidos!D671,Jugadores!$A$2:$A$346,0),8),Condados!A:B,2,FALSE)</f>
        <v>Lycoming</v>
      </c>
      <c r="K671" t="str">
        <f>VLOOKUP(INDEX(Jugadores!$A$2:$H$346,MATCH(Partidos!E671,Jugadores!$A$2:$A$346,0),8),Condados!A:B,2,FALSE)</f>
        <v>Northumberland</v>
      </c>
      <c r="L671">
        <v>74</v>
      </c>
    </row>
    <row r="672" spans="1:12" x14ac:dyDescent="0.25">
      <c r="A672" t="s">
        <v>19</v>
      </c>
      <c r="B672">
        <v>300</v>
      </c>
      <c r="C672">
        <v>109</v>
      </c>
      <c r="D672">
        <v>10505</v>
      </c>
      <c r="E672">
        <v>1727</v>
      </c>
      <c r="F672" t="str">
        <f>+VLOOKUP(D672,Jugadores!A:B,2,FALSE)</f>
        <v>Mark K. Roque</v>
      </c>
      <c r="G672" t="str">
        <f>+VLOOKUP(E672,Jugadores!A:B,2,FALSE)</f>
        <v>Leland T. Moore</v>
      </c>
      <c r="H672">
        <f>+INDEX(Jugadores!$A$2:$H$346,MATCH(Partidos!D672,Jugadores!$A$2:$A$346,0),7)</f>
        <v>69</v>
      </c>
      <c r="I672">
        <f>+INDEX(Jugadores!$A$2:$H$346,MATCH(Partidos!E672,Jugadores!$A$2:$A$346,0),7)</f>
        <v>134</v>
      </c>
      <c r="J672" t="str">
        <f>VLOOKUP(INDEX(Jugadores!$A$2:$H$346,MATCH(Partidos!D672,Jugadores!$A$2:$A$346,0),8),Condados!A:B,2,FALSE)</f>
        <v>Dauphin</v>
      </c>
      <c r="K672" t="str">
        <f>VLOOKUP(INDEX(Jugadores!$A$2:$H$346,MATCH(Partidos!E672,Jugadores!$A$2:$A$346,0),8),Condados!A:B,2,FALSE)</f>
        <v>Union</v>
      </c>
      <c r="L672">
        <v>79</v>
      </c>
    </row>
    <row r="673" spans="1:12" x14ac:dyDescent="0.25">
      <c r="A673" t="s">
        <v>19</v>
      </c>
      <c r="B673">
        <v>299</v>
      </c>
      <c r="C673">
        <v>84</v>
      </c>
      <c r="D673">
        <v>3867</v>
      </c>
      <c r="E673">
        <v>45997</v>
      </c>
      <c r="F673" t="str">
        <f>+VLOOKUP(D673,Jugadores!A:B,2,FALSE)</f>
        <v>Kenneth J. Broyles</v>
      </c>
      <c r="G673" t="str">
        <f>+VLOOKUP(E673,Jugadores!A:B,2,FALSE)</f>
        <v>Willie C. Thompson</v>
      </c>
      <c r="H673">
        <f>+INDEX(Jugadores!$A$2:$H$346,MATCH(Partidos!D673,Jugadores!$A$2:$A$346,0),7)</f>
        <v>39</v>
      </c>
      <c r="I673">
        <f>+INDEX(Jugadores!$A$2:$H$346,MATCH(Partidos!E673,Jugadores!$A$2:$A$346,0),7)</f>
        <v>17</v>
      </c>
      <c r="J673" t="str">
        <f>VLOOKUP(INDEX(Jugadores!$A$2:$H$346,MATCH(Partidos!D673,Jugadores!$A$2:$A$346,0),8),Condados!A:B,2,FALSE)</f>
        <v>York</v>
      </c>
      <c r="K673" t="str">
        <f>VLOOKUP(INDEX(Jugadores!$A$2:$H$346,MATCH(Partidos!E673,Jugadores!$A$2:$A$346,0),8),Condados!A:B,2,FALSE)</f>
        <v>Carbon</v>
      </c>
      <c r="L673">
        <v>105</v>
      </c>
    </row>
    <row r="674" spans="1:12" x14ac:dyDescent="0.25">
      <c r="A674" t="s">
        <v>19</v>
      </c>
      <c r="B674">
        <v>298</v>
      </c>
      <c r="C674">
        <v>79</v>
      </c>
      <c r="D674">
        <v>962</v>
      </c>
      <c r="E674">
        <v>4013</v>
      </c>
      <c r="F674" t="str">
        <f>+VLOOKUP(D674,Jugadores!A:B,2,FALSE)</f>
        <v>Andrew M. Shanklin</v>
      </c>
      <c r="G674" t="str">
        <f>+VLOOKUP(E674,Jugadores!A:B,2,FALSE)</f>
        <v>Homer C. Funderburk</v>
      </c>
      <c r="H674">
        <f>+INDEX(Jugadores!$A$2:$H$346,MATCH(Partidos!D674,Jugadores!$A$2:$A$346,0),7)</f>
        <v>37</v>
      </c>
      <c r="I674">
        <f>+INDEX(Jugadores!$A$2:$H$346,MATCH(Partidos!E674,Jugadores!$A$2:$A$346,0),7)</f>
        <v>28</v>
      </c>
      <c r="J674" t="str">
        <f>VLOOKUP(INDEX(Jugadores!$A$2:$H$346,MATCH(Partidos!D674,Jugadores!$A$2:$A$346,0),8),Condados!A:B,2,FALSE)</f>
        <v>Snyder</v>
      </c>
      <c r="K674" t="str">
        <f>VLOOKUP(INDEX(Jugadores!$A$2:$H$346,MATCH(Partidos!E674,Jugadores!$A$2:$A$346,0),8),Condados!A:B,2,FALSE)</f>
        <v>Wayne</v>
      </c>
      <c r="L674">
        <v>86</v>
      </c>
    </row>
    <row r="675" spans="1:12" x14ac:dyDescent="0.25">
      <c r="A675" t="s">
        <v>19</v>
      </c>
      <c r="B675">
        <v>297</v>
      </c>
      <c r="C675">
        <v>86</v>
      </c>
      <c r="D675">
        <v>15164</v>
      </c>
      <c r="E675">
        <v>31665</v>
      </c>
      <c r="F675" t="str">
        <f>+VLOOKUP(D675,Jugadores!A:B,2,FALSE)</f>
        <v>Stephen D. Stoll</v>
      </c>
      <c r="G675" t="str">
        <f>+VLOOKUP(E675,Jugadores!A:B,2,FALSE)</f>
        <v>Walter J. Parker</v>
      </c>
      <c r="H675">
        <f>+INDEX(Jugadores!$A$2:$H$346,MATCH(Partidos!D675,Jugadores!$A$2:$A$346,0),7)</f>
        <v>36</v>
      </c>
      <c r="I675">
        <f>+INDEX(Jugadores!$A$2:$H$346,MATCH(Partidos!E675,Jugadores!$A$2:$A$346,0),7)</f>
        <v>38</v>
      </c>
      <c r="J675" t="str">
        <f>VLOOKUP(INDEX(Jugadores!$A$2:$H$346,MATCH(Partidos!D675,Jugadores!$A$2:$A$346,0),8),Condados!A:B,2,FALSE)</f>
        <v>Cumberland</v>
      </c>
      <c r="K675" t="str">
        <f>VLOOKUP(INDEX(Jugadores!$A$2:$H$346,MATCH(Partidos!E675,Jugadores!$A$2:$A$346,0),8),Condados!A:B,2,FALSE)</f>
        <v>Huntingdon</v>
      </c>
      <c r="L675">
        <v>89</v>
      </c>
    </row>
    <row r="676" spans="1:12" x14ac:dyDescent="0.25">
      <c r="A676" t="s">
        <v>19</v>
      </c>
      <c r="B676">
        <v>296</v>
      </c>
      <c r="C676">
        <v>33</v>
      </c>
      <c r="D676">
        <v>41198</v>
      </c>
      <c r="E676">
        <v>28128</v>
      </c>
      <c r="F676" t="str">
        <f>+VLOOKUP(D676,Jugadores!A:B,2,FALSE)</f>
        <v>Mike L. Ginn</v>
      </c>
      <c r="G676" t="str">
        <f>+VLOOKUP(E676,Jugadores!A:B,2,FALSE)</f>
        <v>James M. Manuel</v>
      </c>
      <c r="H676">
        <f>+INDEX(Jugadores!$A$2:$H$346,MATCH(Partidos!D676,Jugadores!$A$2:$A$346,0),7)</f>
        <v>27</v>
      </c>
      <c r="I676">
        <f>+INDEX(Jugadores!$A$2:$H$346,MATCH(Partidos!E676,Jugadores!$A$2:$A$346,0),7)</f>
        <v>10</v>
      </c>
      <c r="J676" t="str">
        <f>VLOOKUP(INDEX(Jugadores!$A$2:$H$346,MATCH(Partidos!D676,Jugadores!$A$2:$A$346,0),8),Condados!A:B,2,FALSE)</f>
        <v>Allegheny</v>
      </c>
      <c r="K676" t="str">
        <f>VLOOKUP(INDEX(Jugadores!$A$2:$H$346,MATCH(Partidos!E676,Jugadores!$A$2:$A$346,0),8),Condados!A:B,2,FALSE)</f>
        <v>Washington</v>
      </c>
      <c r="L676">
        <v>107</v>
      </c>
    </row>
    <row r="677" spans="1:12" x14ac:dyDescent="0.25">
      <c r="A677" t="s">
        <v>19</v>
      </c>
      <c r="B677">
        <v>293</v>
      </c>
      <c r="C677">
        <v>97</v>
      </c>
      <c r="D677">
        <v>27430</v>
      </c>
      <c r="E677">
        <v>11585</v>
      </c>
      <c r="F677" t="str">
        <f>+VLOOKUP(D677,Jugadores!A:B,2,FALSE)</f>
        <v>Brad S. Torres</v>
      </c>
      <c r="G677" t="str">
        <f>+VLOOKUP(E677,Jugadores!A:B,2,FALSE)</f>
        <v>Steven S. Davis</v>
      </c>
      <c r="H677">
        <f>+INDEX(Jugadores!$A$2:$H$346,MATCH(Partidos!D677,Jugadores!$A$2:$A$346,0),7)</f>
        <v>98</v>
      </c>
      <c r="I677">
        <f>+INDEX(Jugadores!$A$2:$H$346,MATCH(Partidos!E677,Jugadores!$A$2:$A$346,0),7)</f>
        <v>131</v>
      </c>
      <c r="J677" t="str">
        <f>VLOOKUP(INDEX(Jugadores!$A$2:$H$346,MATCH(Partidos!D677,Jugadores!$A$2:$A$346,0),8),Condados!A:B,2,FALSE)</f>
        <v>Bradford</v>
      </c>
      <c r="K677" t="str">
        <f>VLOOKUP(INDEX(Jugadores!$A$2:$H$346,MATCH(Partidos!E677,Jugadores!$A$2:$A$346,0),8),Condados!A:B,2,FALSE)</f>
        <v>Wyoming</v>
      </c>
      <c r="L677">
        <v>143</v>
      </c>
    </row>
    <row r="678" spans="1:12" x14ac:dyDescent="0.25">
      <c r="A678" t="s">
        <v>19</v>
      </c>
      <c r="B678">
        <v>292</v>
      </c>
      <c r="C678">
        <v>47</v>
      </c>
      <c r="D678">
        <v>18113</v>
      </c>
      <c r="E678">
        <v>48848</v>
      </c>
      <c r="F678" t="str">
        <f>+VLOOKUP(D678,Jugadores!A:B,2,FALSE)</f>
        <v>John M. Link</v>
      </c>
      <c r="G678" t="str">
        <f>+VLOOKUP(E678,Jugadores!A:B,2,FALSE)</f>
        <v>Genaro D. Sampson</v>
      </c>
      <c r="H678">
        <f>+INDEX(Jugadores!$A$2:$H$346,MATCH(Partidos!D678,Jugadores!$A$2:$A$346,0),7)</f>
        <v>26</v>
      </c>
      <c r="I678">
        <f>+INDEX(Jugadores!$A$2:$H$346,MATCH(Partidos!E678,Jugadores!$A$2:$A$346,0),7)</f>
        <v>14</v>
      </c>
      <c r="J678" t="str">
        <f>VLOOKUP(INDEX(Jugadores!$A$2:$H$346,MATCH(Partidos!D678,Jugadores!$A$2:$A$346,0),8),Condados!A:B,2,FALSE)</f>
        <v>Clinton</v>
      </c>
      <c r="K678" t="str">
        <f>VLOOKUP(INDEX(Jugadores!$A$2:$H$346,MATCH(Partidos!E678,Jugadores!$A$2:$A$346,0),8),Condados!A:B,2,FALSE)</f>
        <v>Philadelphia</v>
      </c>
      <c r="L678">
        <v>38</v>
      </c>
    </row>
    <row r="679" spans="1:12" x14ac:dyDescent="0.25">
      <c r="A679" t="s">
        <v>19</v>
      </c>
      <c r="B679">
        <v>291</v>
      </c>
      <c r="C679">
        <v>182</v>
      </c>
      <c r="D679">
        <v>37462</v>
      </c>
      <c r="E679">
        <v>16817</v>
      </c>
      <c r="F679" t="str">
        <f>+VLOOKUP(D679,Jugadores!A:B,2,FALSE)</f>
        <v>Ronnie C. Sparks</v>
      </c>
      <c r="G679" t="str">
        <f>+VLOOKUP(E679,Jugadores!A:B,2,FALSE)</f>
        <v>Charles B. Bernstein</v>
      </c>
      <c r="H679">
        <f>+INDEX(Jugadores!$A$2:$H$346,MATCH(Partidos!D679,Jugadores!$A$2:$A$346,0),7)</f>
        <v>45</v>
      </c>
      <c r="I679">
        <f>+INDEX(Jugadores!$A$2:$H$346,MATCH(Partidos!E679,Jugadores!$A$2:$A$346,0),7)</f>
        <v>90</v>
      </c>
      <c r="J679" t="str">
        <f>VLOOKUP(INDEX(Jugadores!$A$2:$H$346,MATCH(Partidos!D679,Jugadores!$A$2:$A$346,0),8),Condados!A:B,2,FALSE)</f>
        <v>Fulton</v>
      </c>
      <c r="K679" t="str">
        <f>VLOOKUP(INDEX(Jugadores!$A$2:$H$346,MATCH(Partidos!E679,Jugadores!$A$2:$A$346,0),8),Condados!A:B,2,FALSE)</f>
        <v>Clinton</v>
      </c>
      <c r="L679">
        <v>57</v>
      </c>
    </row>
    <row r="680" spans="1:12" x14ac:dyDescent="0.25">
      <c r="A680" t="s">
        <v>19</v>
      </c>
      <c r="B680">
        <v>290</v>
      </c>
      <c r="C680">
        <v>93</v>
      </c>
      <c r="D680">
        <v>49008</v>
      </c>
      <c r="E680">
        <v>44152</v>
      </c>
      <c r="F680" t="str">
        <f>+VLOOKUP(D680,Jugadores!A:B,2,FALSE)</f>
        <v>Anthony A. Rodriguez</v>
      </c>
      <c r="G680" t="str">
        <f>+VLOOKUP(E680,Jugadores!A:B,2,FALSE)</f>
        <v>William V. Phillips</v>
      </c>
      <c r="H680">
        <f>+INDEX(Jugadores!$A$2:$H$346,MATCH(Partidos!D680,Jugadores!$A$2:$A$346,0),7)</f>
        <v>6</v>
      </c>
      <c r="I680">
        <f>+INDEX(Jugadores!$A$2:$H$346,MATCH(Partidos!E680,Jugadores!$A$2:$A$346,0),7)</f>
        <v>50</v>
      </c>
      <c r="J680" t="str">
        <f>VLOOKUP(INDEX(Jugadores!$A$2:$H$346,MATCH(Partidos!D680,Jugadores!$A$2:$A$346,0),8),Condados!A:B,2,FALSE)</f>
        <v>Forest</v>
      </c>
      <c r="K680" t="str">
        <f>VLOOKUP(INDEX(Jugadores!$A$2:$H$346,MATCH(Partidos!E680,Jugadores!$A$2:$A$346,0),8),Condados!A:B,2,FALSE)</f>
        <v>Chester</v>
      </c>
      <c r="L680">
        <v>79</v>
      </c>
    </row>
    <row r="681" spans="1:12" x14ac:dyDescent="0.25">
      <c r="A681" t="s">
        <v>19</v>
      </c>
      <c r="B681">
        <v>289</v>
      </c>
      <c r="C681">
        <v>94</v>
      </c>
      <c r="D681">
        <v>29457</v>
      </c>
      <c r="E681">
        <v>30486</v>
      </c>
      <c r="F681" t="str">
        <f>+VLOOKUP(D681,Jugadores!A:B,2,FALSE)</f>
        <v>Juan M. Drake</v>
      </c>
      <c r="G681" t="str">
        <f>+VLOOKUP(E681,Jugadores!A:B,2,FALSE)</f>
        <v>Glenn W. Cunningham</v>
      </c>
      <c r="H681">
        <f>+INDEX(Jugadores!$A$2:$H$346,MATCH(Partidos!D681,Jugadores!$A$2:$A$346,0),7)</f>
        <v>57</v>
      </c>
      <c r="I681">
        <f>+INDEX(Jugadores!$A$2:$H$346,MATCH(Partidos!E681,Jugadores!$A$2:$A$346,0),7)</f>
        <v>3</v>
      </c>
      <c r="J681" t="str">
        <f>VLOOKUP(INDEX(Jugadores!$A$2:$H$346,MATCH(Partidos!D681,Jugadores!$A$2:$A$346,0),8),Condados!A:B,2,FALSE)</f>
        <v>Lycoming</v>
      </c>
      <c r="K681" t="str">
        <f>VLOOKUP(INDEX(Jugadores!$A$2:$H$346,MATCH(Partidos!E681,Jugadores!$A$2:$A$346,0),8),Condados!A:B,2,FALSE)</f>
        <v>Lawrence</v>
      </c>
      <c r="L681">
        <v>87</v>
      </c>
    </row>
    <row r="682" spans="1:12" x14ac:dyDescent="0.25">
      <c r="A682" t="s">
        <v>19</v>
      </c>
      <c r="B682">
        <v>288</v>
      </c>
      <c r="C682">
        <v>85</v>
      </c>
      <c r="D682">
        <v>35769</v>
      </c>
      <c r="E682">
        <v>16441</v>
      </c>
      <c r="F682" t="str">
        <f>+VLOOKUP(D682,Jugadores!A:B,2,FALSE)</f>
        <v>Dave T. Gowins</v>
      </c>
      <c r="G682" t="str">
        <f>+VLOOKUP(E682,Jugadores!A:B,2,FALSE)</f>
        <v>Glenn H. Classen</v>
      </c>
      <c r="H682">
        <f>+INDEX(Jugadores!$A$2:$H$346,MATCH(Partidos!D682,Jugadores!$A$2:$A$346,0),7)</f>
        <v>104</v>
      </c>
      <c r="I682">
        <f>+INDEX(Jugadores!$A$2:$H$346,MATCH(Partidos!E682,Jugadores!$A$2:$A$346,0),7)</f>
        <v>147</v>
      </c>
      <c r="J682" t="str">
        <f>VLOOKUP(INDEX(Jugadores!$A$2:$H$346,MATCH(Partidos!D682,Jugadores!$A$2:$A$346,0),8),Condados!A:B,2,FALSE)</f>
        <v>Cumberland</v>
      </c>
      <c r="K682" t="str">
        <f>VLOOKUP(INDEX(Jugadores!$A$2:$H$346,MATCH(Partidos!E682,Jugadores!$A$2:$A$346,0),8),Condados!A:B,2,FALSE)</f>
        <v>Pike</v>
      </c>
      <c r="L682">
        <v>96</v>
      </c>
    </row>
    <row r="683" spans="1:12" x14ac:dyDescent="0.25">
      <c r="A683" t="s">
        <v>19</v>
      </c>
      <c r="B683">
        <v>285</v>
      </c>
      <c r="C683">
        <v>121</v>
      </c>
      <c r="D683">
        <v>11716</v>
      </c>
      <c r="E683">
        <v>42831</v>
      </c>
      <c r="F683" t="str">
        <f>+VLOOKUP(D683,Jugadores!A:B,2,FALSE)</f>
        <v>James M. Schreiber</v>
      </c>
      <c r="G683" t="str">
        <f>+VLOOKUP(E683,Jugadores!A:B,2,FALSE)</f>
        <v>James R. Hise</v>
      </c>
      <c r="H683">
        <f>+INDEX(Jugadores!$A$2:$H$346,MATCH(Partidos!D683,Jugadores!$A$2:$A$346,0),7)</f>
        <v>106</v>
      </c>
      <c r="I683">
        <f>+INDEX(Jugadores!$A$2:$H$346,MATCH(Partidos!E683,Jugadores!$A$2:$A$346,0),7)</f>
        <v>164</v>
      </c>
      <c r="J683" t="str">
        <f>VLOOKUP(INDEX(Jugadores!$A$2:$H$346,MATCH(Partidos!D683,Jugadores!$A$2:$A$346,0),8),Condados!A:B,2,FALSE)</f>
        <v>Huntingdon</v>
      </c>
      <c r="K683" t="str">
        <f>VLOOKUP(INDEX(Jugadores!$A$2:$H$346,MATCH(Partidos!E683,Jugadores!$A$2:$A$346,0),8),Condados!A:B,2,FALSE)</f>
        <v>Elk</v>
      </c>
      <c r="L683">
        <v>58</v>
      </c>
    </row>
    <row r="684" spans="1:12" x14ac:dyDescent="0.25">
      <c r="A684" t="s">
        <v>19</v>
      </c>
      <c r="B684">
        <v>284</v>
      </c>
      <c r="C684">
        <v>83</v>
      </c>
      <c r="D684">
        <v>24013</v>
      </c>
      <c r="E684">
        <v>15448</v>
      </c>
      <c r="F684" t="str">
        <f>+VLOOKUP(D684,Jugadores!A:B,2,FALSE)</f>
        <v>Jason M. Greer</v>
      </c>
      <c r="G684" t="str">
        <f>+VLOOKUP(E684,Jugadores!A:B,2,FALSE)</f>
        <v>Rocco T. Hayden</v>
      </c>
      <c r="H684">
        <f>+INDEX(Jugadores!$A$2:$H$346,MATCH(Partidos!D684,Jugadores!$A$2:$A$346,0),7)</f>
        <v>122</v>
      </c>
      <c r="I684">
        <f>+INDEX(Jugadores!$A$2:$H$346,MATCH(Partidos!E684,Jugadores!$A$2:$A$346,0),7)</f>
        <v>22</v>
      </c>
      <c r="J684" t="str">
        <f>VLOOKUP(INDEX(Jugadores!$A$2:$H$346,MATCH(Partidos!D684,Jugadores!$A$2:$A$346,0),8),Condados!A:B,2,FALSE)</f>
        <v>Northampton</v>
      </c>
      <c r="K684" t="str">
        <f>VLOOKUP(INDEX(Jugadores!$A$2:$H$346,MATCH(Partidos!E684,Jugadores!$A$2:$A$346,0),8),Condados!A:B,2,FALSE)</f>
        <v>Tioga</v>
      </c>
      <c r="L684">
        <v>72</v>
      </c>
    </row>
    <row r="685" spans="1:12" x14ac:dyDescent="0.25">
      <c r="A685" t="s">
        <v>19</v>
      </c>
      <c r="B685">
        <v>283</v>
      </c>
      <c r="C685">
        <v>116</v>
      </c>
      <c r="D685">
        <v>25105</v>
      </c>
      <c r="E685">
        <v>38385</v>
      </c>
      <c r="F685" t="str">
        <f>+VLOOKUP(D685,Jugadores!A:B,2,FALSE)</f>
        <v>Donald M. West</v>
      </c>
      <c r="G685" t="str">
        <f>+VLOOKUP(E685,Jugadores!A:B,2,FALSE)</f>
        <v>Jason M. Ross</v>
      </c>
      <c r="H685">
        <f>+INDEX(Jugadores!$A$2:$H$346,MATCH(Partidos!D685,Jugadores!$A$2:$A$346,0),7)</f>
        <v>33</v>
      </c>
      <c r="I685">
        <f>+INDEX(Jugadores!$A$2:$H$346,MATCH(Partidos!E685,Jugadores!$A$2:$A$346,0),7)</f>
        <v>25</v>
      </c>
      <c r="J685" t="str">
        <f>VLOOKUP(INDEX(Jugadores!$A$2:$H$346,MATCH(Partidos!D685,Jugadores!$A$2:$A$346,0),8),Condados!A:B,2,FALSE)</f>
        <v>Northampton</v>
      </c>
      <c r="K685" t="str">
        <f>VLOOKUP(INDEX(Jugadores!$A$2:$H$346,MATCH(Partidos!E685,Jugadores!$A$2:$A$346,0),8),Condados!A:B,2,FALSE)</f>
        <v>Cameron</v>
      </c>
      <c r="L685">
        <v>89</v>
      </c>
    </row>
    <row r="686" spans="1:12" x14ac:dyDescent="0.25">
      <c r="A686" t="s">
        <v>19</v>
      </c>
      <c r="B686">
        <v>282</v>
      </c>
      <c r="C686">
        <v>96</v>
      </c>
      <c r="D686">
        <v>37503</v>
      </c>
      <c r="E686">
        <v>21858</v>
      </c>
      <c r="F686" t="str">
        <f>+VLOOKUP(D686,Jugadores!A:B,2,FALSE)</f>
        <v>Michael S. Sparkman</v>
      </c>
      <c r="G686" t="str">
        <f>+VLOOKUP(E686,Jugadores!A:B,2,FALSE)</f>
        <v>Eddie A. Caison</v>
      </c>
      <c r="H686">
        <f>+INDEX(Jugadores!$A$2:$H$346,MATCH(Partidos!D686,Jugadores!$A$2:$A$346,0),7)</f>
        <v>63</v>
      </c>
      <c r="I686">
        <f>+INDEX(Jugadores!$A$2:$H$346,MATCH(Partidos!E686,Jugadores!$A$2:$A$346,0),7)</f>
        <v>31</v>
      </c>
      <c r="J686" t="str">
        <f>VLOOKUP(INDEX(Jugadores!$A$2:$H$346,MATCH(Partidos!D686,Jugadores!$A$2:$A$346,0),8),Condados!A:B,2,FALSE)</f>
        <v>Bedford</v>
      </c>
      <c r="K686" t="str">
        <f>VLOOKUP(INDEX(Jugadores!$A$2:$H$346,MATCH(Partidos!E686,Jugadores!$A$2:$A$346,0),8),Condados!A:B,2,FALSE)</f>
        <v>Centre</v>
      </c>
      <c r="L686">
        <v>46</v>
      </c>
    </row>
    <row r="687" spans="1:12" x14ac:dyDescent="0.25">
      <c r="A687" t="s">
        <v>19</v>
      </c>
      <c r="B687">
        <v>281</v>
      </c>
      <c r="C687">
        <v>174</v>
      </c>
      <c r="D687">
        <v>48908</v>
      </c>
      <c r="E687">
        <v>13807</v>
      </c>
      <c r="F687" t="str">
        <f>+VLOOKUP(D687,Jugadores!A:B,2,FALSE)</f>
        <v>Ronald M. Kennedy</v>
      </c>
      <c r="G687" t="str">
        <f>+VLOOKUP(E687,Jugadores!A:B,2,FALSE)</f>
        <v>John E. McCoy</v>
      </c>
      <c r="H687">
        <f>+INDEX(Jugadores!$A$2:$H$346,MATCH(Partidos!D687,Jugadores!$A$2:$A$346,0),7)</f>
        <v>40</v>
      </c>
      <c r="I687">
        <f>+INDEX(Jugadores!$A$2:$H$346,MATCH(Partidos!E687,Jugadores!$A$2:$A$346,0),7)</f>
        <v>105</v>
      </c>
      <c r="J687" t="str">
        <f>VLOOKUP(INDEX(Jugadores!$A$2:$H$346,MATCH(Partidos!D687,Jugadores!$A$2:$A$346,0),8),Condados!A:B,2,FALSE)</f>
        <v>Juniata</v>
      </c>
      <c r="K687" t="str">
        <f>VLOOKUP(INDEX(Jugadores!$A$2:$H$346,MATCH(Partidos!E687,Jugadores!$A$2:$A$346,0),8),Condados!A:B,2,FALSE)</f>
        <v>McKean</v>
      </c>
      <c r="L687">
        <v>48</v>
      </c>
    </row>
    <row r="688" spans="1:12" x14ac:dyDescent="0.25">
      <c r="A688" t="s">
        <v>19</v>
      </c>
      <c r="B688">
        <v>280</v>
      </c>
      <c r="C688">
        <v>194</v>
      </c>
      <c r="D688">
        <v>27965</v>
      </c>
      <c r="E688">
        <v>47445</v>
      </c>
      <c r="F688" t="str">
        <f>+VLOOKUP(D688,Jugadores!A:B,2,FALSE)</f>
        <v>Santiago E. Dvorak</v>
      </c>
      <c r="G688" t="str">
        <f>+VLOOKUP(E688,Jugadores!A:B,2,FALSE)</f>
        <v>Douglas B. Washington</v>
      </c>
      <c r="H688">
        <f>+INDEX(Jugadores!$A$2:$H$346,MATCH(Partidos!D688,Jugadores!$A$2:$A$346,0),7)</f>
        <v>11</v>
      </c>
      <c r="I688">
        <f>+INDEX(Jugadores!$A$2:$H$346,MATCH(Partidos!E688,Jugadores!$A$2:$A$346,0),7)</f>
        <v>65</v>
      </c>
      <c r="J688" t="str">
        <f>VLOOKUP(INDEX(Jugadores!$A$2:$H$346,MATCH(Partidos!D688,Jugadores!$A$2:$A$346,0),8),Condados!A:B,2,FALSE)</f>
        <v>Venango</v>
      </c>
      <c r="K688" t="str">
        <f>VLOOKUP(INDEX(Jugadores!$A$2:$H$346,MATCH(Partidos!E688,Jugadores!$A$2:$A$346,0),8),Condados!A:B,2,FALSE)</f>
        <v>Montour</v>
      </c>
      <c r="L688">
        <v>57</v>
      </c>
    </row>
    <row r="689" spans="1:12" x14ac:dyDescent="0.25">
      <c r="A689" t="s">
        <v>19</v>
      </c>
      <c r="B689">
        <v>277</v>
      </c>
      <c r="C689">
        <v>155</v>
      </c>
      <c r="D689">
        <v>584</v>
      </c>
      <c r="E689">
        <v>29285</v>
      </c>
      <c r="F689" t="str">
        <f>+VLOOKUP(D689,Jugadores!A:B,2,FALSE)</f>
        <v>Francis T. Edwards</v>
      </c>
      <c r="G689" t="str">
        <f>+VLOOKUP(E689,Jugadores!A:B,2,FALSE)</f>
        <v>Sean B. Vanatta</v>
      </c>
      <c r="H689">
        <f>+INDEX(Jugadores!$A$2:$H$346,MATCH(Partidos!D689,Jugadores!$A$2:$A$346,0),7)</f>
        <v>143</v>
      </c>
      <c r="I689">
        <f>+INDEX(Jugadores!$A$2:$H$346,MATCH(Partidos!E689,Jugadores!$A$2:$A$346,0),7)</f>
        <v>127</v>
      </c>
      <c r="J689" t="str">
        <f>VLOOKUP(INDEX(Jugadores!$A$2:$H$346,MATCH(Partidos!D689,Jugadores!$A$2:$A$346,0),8),Condados!A:B,2,FALSE)</f>
        <v>Carbon</v>
      </c>
      <c r="K689" t="str">
        <f>VLOOKUP(INDEX(Jugadores!$A$2:$H$346,MATCH(Partidos!E689,Jugadores!$A$2:$A$346,0),8),Condados!A:B,2,FALSE)</f>
        <v>Monroe</v>
      </c>
      <c r="L689">
        <v>62</v>
      </c>
    </row>
    <row r="690" spans="1:12" x14ac:dyDescent="0.25">
      <c r="A690" t="s">
        <v>19</v>
      </c>
      <c r="B690">
        <v>276</v>
      </c>
      <c r="C690">
        <v>68</v>
      </c>
      <c r="D690">
        <v>48987</v>
      </c>
      <c r="E690">
        <v>929</v>
      </c>
      <c r="F690" t="str">
        <f>+VLOOKUP(D690,Jugadores!A:B,2,FALSE)</f>
        <v>Patrick P. Taylor</v>
      </c>
      <c r="G690" t="str">
        <f>+VLOOKUP(E690,Jugadores!A:B,2,FALSE)</f>
        <v>Phillip S. Kucera</v>
      </c>
      <c r="H690">
        <f>+INDEX(Jugadores!$A$2:$H$346,MATCH(Partidos!D690,Jugadores!$A$2:$A$346,0),7)</f>
        <v>91</v>
      </c>
      <c r="I690">
        <f>+INDEX(Jugadores!$A$2:$H$346,MATCH(Partidos!E690,Jugadores!$A$2:$A$346,0),7)</f>
        <v>60</v>
      </c>
      <c r="J690" t="str">
        <f>VLOOKUP(INDEX(Jugadores!$A$2:$H$346,MATCH(Partidos!D690,Jugadores!$A$2:$A$346,0),8),Condados!A:B,2,FALSE)</f>
        <v>Columbia</v>
      </c>
      <c r="K690" t="str">
        <f>VLOOKUP(INDEX(Jugadores!$A$2:$H$346,MATCH(Partidos!E690,Jugadores!$A$2:$A$346,0),8),Condados!A:B,2,FALSE)</f>
        <v>Montgomery</v>
      </c>
      <c r="L690">
        <v>64</v>
      </c>
    </row>
    <row r="691" spans="1:12" x14ac:dyDescent="0.25">
      <c r="A691" t="s">
        <v>19</v>
      </c>
      <c r="B691">
        <v>275</v>
      </c>
      <c r="C691">
        <v>140</v>
      </c>
      <c r="D691">
        <v>13729</v>
      </c>
      <c r="E691">
        <v>46356</v>
      </c>
      <c r="F691" t="str">
        <f>+VLOOKUP(D691,Jugadores!A:B,2,FALSE)</f>
        <v>Christian G. Chang</v>
      </c>
      <c r="G691" t="str">
        <f>+VLOOKUP(E691,Jugadores!A:B,2,FALSE)</f>
        <v>Robert A. Vath</v>
      </c>
      <c r="H691">
        <f>+INDEX(Jugadores!$A$2:$H$346,MATCH(Partidos!D691,Jugadores!$A$2:$A$346,0),7)</f>
        <v>7</v>
      </c>
      <c r="I691">
        <f>+INDEX(Jugadores!$A$2:$H$346,MATCH(Partidos!E691,Jugadores!$A$2:$A$346,0),7)</f>
        <v>41</v>
      </c>
      <c r="J691" t="str">
        <f>VLOOKUP(INDEX(Jugadores!$A$2:$H$346,MATCH(Partidos!D691,Jugadores!$A$2:$A$346,0),8),Condados!A:B,2,FALSE)</f>
        <v>Indiana</v>
      </c>
      <c r="K691" t="str">
        <f>VLOOKUP(INDEX(Jugadores!$A$2:$H$346,MATCH(Partidos!E691,Jugadores!$A$2:$A$346,0),8),Condados!A:B,2,FALSE)</f>
        <v>Huntingdon</v>
      </c>
      <c r="L691">
        <v>84</v>
      </c>
    </row>
    <row r="692" spans="1:12" x14ac:dyDescent="0.25">
      <c r="A692" t="s">
        <v>19</v>
      </c>
      <c r="B692">
        <v>274</v>
      </c>
      <c r="C692">
        <v>75</v>
      </c>
      <c r="D692">
        <v>36159</v>
      </c>
      <c r="E692">
        <v>15447</v>
      </c>
      <c r="F692" t="str">
        <f>+VLOOKUP(D692,Jugadores!A:B,2,FALSE)</f>
        <v>Victor S. Casteel</v>
      </c>
      <c r="G692" t="str">
        <f>+VLOOKUP(E692,Jugadores!A:B,2,FALSE)</f>
        <v>Avery M. Morgan</v>
      </c>
      <c r="H692">
        <f>+INDEX(Jugadores!$A$2:$H$346,MATCH(Partidos!D692,Jugadores!$A$2:$A$346,0),7)</f>
        <v>21</v>
      </c>
      <c r="I692">
        <f>+INDEX(Jugadores!$A$2:$H$346,MATCH(Partidos!E692,Jugadores!$A$2:$A$346,0),7)</f>
        <v>62</v>
      </c>
      <c r="J692" t="str">
        <f>VLOOKUP(INDEX(Jugadores!$A$2:$H$346,MATCH(Partidos!D692,Jugadores!$A$2:$A$346,0),8),Condados!A:B,2,FALSE)</f>
        <v>Delaware</v>
      </c>
      <c r="K692" t="str">
        <f>VLOOKUP(INDEX(Jugadores!$A$2:$H$346,MATCH(Partidos!E692,Jugadores!$A$2:$A$346,0),8),Condados!A:B,2,FALSE)</f>
        <v>Susquehanna</v>
      </c>
      <c r="L692">
        <v>118</v>
      </c>
    </row>
    <row r="693" spans="1:12" x14ac:dyDescent="0.25">
      <c r="A693" t="s">
        <v>19</v>
      </c>
      <c r="B693">
        <v>273</v>
      </c>
      <c r="C693">
        <v>96</v>
      </c>
      <c r="D693">
        <v>38126</v>
      </c>
      <c r="E693">
        <v>12929</v>
      </c>
      <c r="F693" t="str">
        <f>+VLOOKUP(D693,Jugadores!A:B,2,FALSE)</f>
        <v>David P. Thomas</v>
      </c>
      <c r="G693" t="str">
        <f>+VLOOKUP(E693,Jugadores!A:B,2,FALSE)</f>
        <v>James S. Evans</v>
      </c>
      <c r="H693">
        <f>+INDEX(Jugadores!$A$2:$H$346,MATCH(Partidos!D693,Jugadores!$A$2:$A$346,0),7)</f>
        <v>47</v>
      </c>
      <c r="I693">
        <f>+INDEX(Jugadores!$A$2:$H$346,MATCH(Partidos!E693,Jugadores!$A$2:$A$346,0),7)</f>
        <v>103</v>
      </c>
      <c r="J693" t="str">
        <f>VLOOKUP(INDEX(Jugadores!$A$2:$H$346,MATCH(Partidos!D693,Jugadores!$A$2:$A$346,0),8),Condados!A:B,2,FALSE)</f>
        <v>Monroe</v>
      </c>
      <c r="K693" t="str">
        <f>VLOOKUP(INDEX(Jugadores!$A$2:$H$346,MATCH(Partidos!E693,Jugadores!$A$2:$A$346,0),8),Condados!A:B,2,FALSE)</f>
        <v>Lebanon</v>
      </c>
      <c r="L693">
        <v>48</v>
      </c>
    </row>
    <row r="694" spans="1:12" x14ac:dyDescent="0.25">
      <c r="A694" t="s">
        <v>19</v>
      </c>
      <c r="B694">
        <v>272</v>
      </c>
      <c r="C694">
        <v>149</v>
      </c>
      <c r="D694">
        <v>1939</v>
      </c>
      <c r="E694">
        <v>37806</v>
      </c>
      <c r="F694" t="str">
        <f>+VLOOKUP(D694,Jugadores!A:B,2,FALSE)</f>
        <v>John E. McElwain</v>
      </c>
      <c r="G694" t="str">
        <f>+VLOOKUP(E694,Jugadores!A:B,2,FALSE)</f>
        <v>Timothy R. Karnes</v>
      </c>
      <c r="H694">
        <f>+INDEX(Jugadores!$A$2:$H$346,MATCH(Partidos!D694,Jugadores!$A$2:$A$346,0),7)</f>
        <v>51</v>
      </c>
      <c r="I694">
        <f>+INDEX(Jugadores!$A$2:$H$346,MATCH(Partidos!E694,Jugadores!$A$2:$A$346,0),7)</f>
        <v>114</v>
      </c>
      <c r="J694" t="str">
        <f>VLOOKUP(INDEX(Jugadores!$A$2:$H$346,MATCH(Partidos!D694,Jugadores!$A$2:$A$346,0),8),Condados!A:B,2,FALSE)</f>
        <v>Pike</v>
      </c>
      <c r="K694" t="str">
        <f>VLOOKUP(INDEX(Jugadores!$A$2:$H$346,MATCH(Partidos!E694,Jugadores!$A$2:$A$346,0),8),Condados!A:B,2,FALSE)</f>
        <v>Crawford</v>
      </c>
      <c r="L694">
        <v>68</v>
      </c>
    </row>
    <row r="695" spans="1:12" x14ac:dyDescent="0.25">
      <c r="A695" t="s">
        <v>20</v>
      </c>
      <c r="B695">
        <v>133</v>
      </c>
      <c r="C695">
        <v>130</v>
      </c>
      <c r="D695">
        <v>14970</v>
      </c>
      <c r="E695">
        <v>28244</v>
      </c>
      <c r="F695" t="str">
        <f>+VLOOKUP(D695,Jugadores!A:B,2,FALSE)</f>
        <v>James J. Spears</v>
      </c>
      <c r="G695" t="str">
        <f>+VLOOKUP(E695,Jugadores!A:B,2,FALSE)</f>
        <v>Ethan E. Palumbo</v>
      </c>
      <c r="H695">
        <f>+INDEX(Jugadores!$A$2:$H$346,MATCH(Partidos!D695,Jugadores!$A$2:$A$346,0),7)</f>
        <v>1</v>
      </c>
      <c r="I695">
        <f>+INDEX(Jugadores!$A$2:$H$346,MATCH(Partidos!E695,Jugadores!$A$2:$A$346,0),7)</f>
        <v>180</v>
      </c>
      <c r="J695" t="str">
        <f>VLOOKUP(INDEX(Jugadores!$A$2:$H$346,MATCH(Partidos!D695,Jugadores!$A$2:$A$346,0),8),Condados!A:B,2,FALSE)</f>
        <v>Bradford</v>
      </c>
      <c r="K695" t="str">
        <f>VLOOKUP(INDEX(Jugadores!$A$2:$H$346,MATCH(Partidos!E695,Jugadores!$A$2:$A$346,0),8),Condados!A:B,2,FALSE)</f>
        <v>Greene</v>
      </c>
      <c r="L695">
        <v>75</v>
      </c>
    </row>
    <row r="696" spans="1:12" x14ac:dyDescent="0.25">
      <c r="A696" t="s">
        <v>20</v>
      </c>
      <c r="B696">
        <v>134</v>
      </c>
      <c r="C696">
        <v>172</v>
      </c>
      <c r="D696">
        <v>47445</v>
      </c>
      <c r="E696">
        <v>44152</v>
      </c>
      <c r="F696" t="str">
        <f>+VLOOKUP(D696,Jugadores!A:B,2,FALSE)</f>
        <v>Douglas B. Washington</v>
      </c>
      <c r="G696" t="str">
        <f>+VLOOKUP(E696,Jugadores!A:B,2,FALSE)</f>
        <v>William V. Phillips</v>
      </c>
      <c r="H696">
        <f>+INDEX(Jugadores!$A$2:$H$346,MATCH(Partidos!D696,Jugadores!$A$2:$A$346,0),7)</f>
        <v>65</v>
      </c>
      <c r="I696">
        <f>+INDEX(Jugadores!$A$2:$H$346,MATCH(Partidos!E696,Jugadores!$A$2:$A$346,0),7)</f>
        <v>50</v>
      </c>
      <c r="J696" t="str">
        <f>VLOOKUP(INDEX(Jugadores!$A$2:$H$346,MATCH(Partidos!D696,Jugadores!$A$2:$A$346,0),8),Condados!A:B,2,FALSE)</f>
        <v>Montour</v>
      </c>
      <c r="K696" t="str">
        <f>VLOOKUP(INDEX(Jugadores!$A$2:$H$346,MATCH(Partidos!E696,Jugadores!$A$2:$A$346,0),8),Condados!A:B,2,FALSE)</f>
        <v>Chester</v>
      </c>
      <c r="L696">
        <v>86</v>
      </c>
    </row>
    <row r="697" spans="1:12" x14ac:dyDescent="0.25">
      <c r="A697" t="s">
        <v>20</v>
      </c>
      <c r="B697">
        <v>135</v>
      </c>
      <c r="C697">
        <v>166</v>
      </c>
      <c r="D697">
        <v>35111</v>
      </c>
      <c r="E697">
        <v>19733</v>
      </c>
      <c r="F697" t="str">
        <f>+VLOOKUP(D697,Jugadores!A:B,2,FALSE)</f>
        <v>Arthur T. Stevens</v>
      </c>
      <c r="G697" t="str">
        <f>+VLOOKUP(E697,Jugadores!A:B,2,FALSE)</f>
        <v>Richard P. Salvatore</v>
      </c>
      <c r="H697">
        <f>+INDEX(Jugadores!$A$2:$H$346,MATCH(Partidos!D697,Jugadores!$A$2:$A$346,0),7)</f>
        <v>92</v>
      </c>
      <c r="I697">
        <f>+INDEX(Jugadores!$A$2:$H$346,MATCH(Partidos!E697,Jugadores!$A$2:$A$346,0),7)</f>
        <v>185</v>
      </c>
      <c r="J697" t="str">
        <f>VLOOKUP(INDEX(Jugadores!$A$2:$H$346,MATCH(Partidos!D697,Jugadores!$A$2:$A$346,0),8),Condados!A:B,2,FALSE)</f>
        <v>Beaver</v>
      </c>
      <c r="K697" t="str">
        <f>VLOOKUP(INDEX(Jugadores!$A$2:$H$346,MATCH(Partidos!E697,Jugadores!$A$2:$A$346,0),8),Condados!A:B,2,FALSE)</f>
        <v>Carbon</v>
      </c>
      <c r="L697">
        <v>94</v>
      </c>
    </row>
    <row r="698" spans="1:12" x14ac:dyDescent="0.25">
      <c r="A698" t="s">
        <v>20</v>
      </c>
      <c r="B698">
        <v>136</v>
      </c>
      <c r="C698">
        <v>140</v>
      </c>
      <c r="D698">
        <v>15164</v>
      </c>
      <c r="E698">
        <v>33944</v>
      </c>
      <c r="F698" t="str">
        <f>+VLOOKUP(D698,Jugadores!A:B,2,FALSE)</f>
        <v>Stephen D. Stoll</v>
      </c>
      <c r="G698" t="str">
        <f>+VLOOKUP(E698,Jugadores!A:B,2,FALSE)</f>
        <v>Francis B. Larsen</v>
      </c>
      <c r="H698">
        <f>+INDEX(Jugadores!$A$2:$H$346,MATCH(Partidos!D698,Jugadores!$A$2:$A$346,0),7)</f>
        <v>36</v>
      </c>
      <c r="I698">
        <f>+INDEX(Jugadores!$A$2:$H$346,MATCH(Partidos!E698,Jugadores!$A$2:$A$346,0),7)</f>
        <v>76</v>
      </c>
      <c r="J698" t="str">
        <f>VLOOKUP(INDEX(Jugadores!$A$2:$H$346,MATCH(Partidos!D698,Jugadores!$A$2:$A$346,0),8),Condados!A:B,2,FALSE)</f>
        <v>Cumberland</v>
      </c>
      <c r="K698" t="str">
        <f>VLOOKUP(INDEX(Jugadores!$A$2:$H$346,MATCH(Partidos!E698,Jugadores!$A$2:$A$346,0),8),Condados!A:B,2,FALSE)</f>
        <v>Carbon</v>
      </c>
      <c r="L698">
        <v>102</v>
      </c>
    </row>
    <row r="699" spans="1:12" x14ac:dyDescent="0.25">
      <c r="A699" t="s">
        <v>20</v>
      </c>
      <c r="B699">
        <v>137</v>
      </c>
      <c r="C699">
        <v>201</v>
      </c>
      <c r="D699">
        <v>29457</v>
      </c>
      <c r="E699">
        <v>7727</v>
      </c>
      <c r="F699" t="str">
        <f>+VLOOKUP(D699,Jugadores!A:B,2,FALSE)</f>
        <v>Juan M. Drake</v>
      </c>
      <c r="G699" t="str">
        <f>+VLOOKUP(E699,Jugadores!A:B,2,FALSE)</f>
        <v>Steve B. Reynolds</v>
      </c>
      <c r="H699">
        <f>+INDEX(Jugadores!$A$2:$H$346,MATCH(Partidos!D699,Jugadores!$A$2:$A$346,0),7)</f>
        <v>57</v>
      </c>
      <c r="I699">
        <f>+INDEX(Jugadores!$A$2:$H$346,MATCH(Partidos!E699,Jugadores!$A$2:$A$346,0),7)</f>
        <v>138</v>
      </c>
      <c r="J699" t="str">
        <f>VLOOKUP(INDEX(Jugadores!$A$2:$H$346,MATCH(Partidos!D699,Jugadores!$A$2:$A$346,0),8),Condados!A:B,2,FALSE)</f>
        <v>Lycoming</v>
      </c>
      <c r="K699" t="str">
        <f>VLOOKUP(INDEX(Jugadores!$A$2:$H$346,MATCH(Partidos!E699,Jugadores!$A$2:$A$346,0),8),Condados!A:B,2,FALSE)</f>
        <v>Greene</v>
      </c>
      <c r="L699">
        <v>122</v>
      </c>
    </row>
    <row r="700" spans="1:12" x14ac:dyDescent="0.25">
      <c r="A700" t="s">
        <v>20</v>
      </c>
      <c r="B700">
        <v>138</v>
      </c>
      <c r="C700">
        <v>154</v>
      </c>
      <c r="D700">
        <v>29160</v>
      </c>
      <c r="E700">
        <v>33634</v>
      </c>
      <c r="F700" t="str">
        <f>+VLOOKUP(D700,Jugadores!A:B,2,FALSE)</f>
        <v>Tommy A. Quintero</v>
      </c>
      <c r="G700" t="str">
        <f>+VLOOKUP(E700,Jugadores!A:B,2,FALSE)</f>
        <v>Eugene C. Lara</v>
      </c>
      <c r="H700">
        <f>+INDEX(Jugadores!$A$2:$H$346,MATCH(Partidos!D700,Jugadores!$A$2:$A$346,0),7)</f>
        <v>144</v>
      </c>
      <c r="I700">
        <f>+INDEX(Jugadores!$A$2:$H$346,MATCH(Partidos!E700,Jugadores!$A$2:$A$346,0),7)</f>
        <v>117</v>
      </c>
      <c r="J700" t="str">
        <f>VLOOKUP(INDEX(Jugadores!$A$2:$H$346,MATCH(Partidos!D700,Jugadores!$A$2:$A$346,0),8),Condados!A:B,2,FALSE)</f>
        <v>Lehigh</v>
      </c>
      <c r="K700" t="str">
        <f>VLOOKUP(INDEX(Jugadores!$A$2:$H$346,MATCH(Partidos!E700,Jugadores!$A$2:$A$346,0),8),Condados!A:B,2,FALSE)</f>
        <v>Delaware</v>
      </c>
      <c r="L700">
        <v>170</v>
      </c>
    </row>
    <row r="701" spans="1:12" x14ac:dyDescent="0.25">
      <c r="A701" t="s">
        <v>20</v>
      </c>
      <c r="B701">
        <v>139</v>
      </c>
      <c r="C701">
        <v>197</v>
      </c>
      <c r="D701">
        <v>6720</v>
      </c>
      <c r="E701">
        <v>32286</v>
      </c>
      <c r="F701" t="str">
        <f>+VLOOKUP(D701,Jugadores!A:B,2,FALSE)</f>
        <v>John A. Williams</v>
      </c>
      <c r="G701" t="str">
        <f>+VLOOKUP(E701,Jugadores!A:B,2,FALSE)</f>
        <v>Tim J. Braziel</v>
      </c>
      <c r="H701">
        <f>+INDEX(Jugadores!$A$2:$H$346,MATCH(Partidos!D701,Jugadores!$A$2:$A$346,0),7)</f>
        <v>84</v>
      </c>
      <c r="I701">
        <f>+INDEX(Jugadores!$A$2:$H$346,MATCH(Partidos!E701,Jugadores!$A$2:$A$346,0),7)</f>
        <v>252</v>
      </c>
      <c r="J701" t="str">
        <f>VLOOKUP(INDEX(Jugadores!$A$2:$H$346,MATCH(Partidos!D701,Jugadores!$A$2:$A$346,0),8),Condados!A:B,2,FALSE)</f>
        <v>Lycoming</v>
      </c>
      <c r="K701" t="str">
        <f>VLOOKUP(INDEX(Jugadores!$A$2:$H$346,MATCH(Partidos!E701,Jugadores!$A$2:$A$346,0),8),Condados!A:B,2,FALSE)</f>
        <v>Forest</v>
      </c>
      <c r="L701">
        <v>43</v>
      </c>
    </row>
    <row r="702" spans="1:12" x14ac:dyDescent="0.25">
      <c r="A702" t="s">
        <v>20</v>
      </c>
      <c r="B702">
        <v>140</v>
      </c>
      <c r="C702">
        <v>245</v>
      </c>
      <c r="D702">
        <v>29207</v>
      </c>
      <c r="E702">
        <v>37503</v>
      </c>
      <c r="F702" t="str">
        <f>+VLOOKUP(D702,Jugadores!A:B,2,FALSE)</f>
        <v>Lindsey R. Sherry</v>
      </c>
      <c r="G702" t="str">
        <f>+VLOOKUP(E702,Jugadores!A:B,2,FALSE)</f>
        <v>Michael S. Sparkman</v>
      </c>
      <c r="H702">
        <f>+INDEX(Jugadores!$A$2:$H$346,MATCH(Partidos!D702,Jugadores!$A$2:$A$346,0),7)</f>
        <v>123</v>
      </c>
      <c r="I702">
        <f>+INDEX(Jugadores!$A$2:$H$346,MATCH(Partidos!E702,Jugadores!$A$2:$A$346,0),7)</f>
        <v>63</v>
      </c>
      <c r="J702" t="str">
        <f>VLOOKUP(INDEX(Jugadores!$A$2:$H$346,MATCH(Partidos!D702,Jugadores!$A$2:$A$346,0),8),Condados!A:B,2,FALSE)</f>
        <v>Luzerne</v>
      </c>
      <c r="K702" t="str">
        <f>VLOOKUP(INDEX(Jugadores!$A$2:$H$346,MATCH(Partidos!E702,Jugadores!$A$2:$A$346,0),8),Condados!A:B,2,FALSE)</f>
        <v>Bedford</v>
      </c>
      <c r="L702">
        <v>58</v>
      </c>
    </row>
    <row r="703" spans="1:12" x14ac:dyDescent="0.25">
      <c r="A703" t="s">
        <v>20</v>
      </c>
      <c r="B703">
        <v>141</v>
      </c>
      <c r="C703">
        <v>152</v>
      </c>
      <c r="D703">
        <v>962</v>
      </c>
      <c r="E703">
        <v>42831</v>
      </c>
      <c r="F703" t="str">
        <f>+VLOOKUP(D703,Jugadores!A:B,2,FALSE)</f>
        <v>Andrew M. Shanklin</v>
      </c>
      <c r="G703" t="str">
        <f>+VLOOKUP(E703,Jugadores!A:B,2,FALSE)</f>
        <v>James R. Hise</v>
      </c>
      <c r="H703">
        <f>+INDEX(Jugadores!$A$2:$H$346,MATCH(Partidos!D703,Jugadores!$A$2:$A$346,0),7)</f>
        <v>37</v>
      </c>
      <c r="I703">
        <f>+INDEX(Jugadores!$A$2:$H$346,MATCH(Partidos!E703,Jugadores!$A$2:$A$346,0),7)</f>
        <v>164</v>
      </c>
      <c r="J703" t="str">
        <f>VLOOKUP(INDEX(Jugadores!$A$2:$H$346,MATCH(Partidos!D703,Jugadores!$A$2:$A$346,0),8),Condados!A:B,2,FALSE)</f>
        <v>Snyder</v>
      </c>
      <c r="K703" t="str">
        <f>VLOOKUP(INDEX(Jugadores!$A$2:$H$346,MATCH(Partidos!E703,Jugadores!$A$2:$A$346,0),8),Condados!A:B,2,FALSE)</f>
        <v>Elk</v>
      </c>
      <c r="L703">
        <v>93</v>
      </c>
    </row>
    <row r="704" spans="1:12" x14ac:dyDescent="0.25">
      <c r="A704" t="s">
        <v>20</v>
      </c>
      <c r="B704">
        <v>142</v>
      </c>
      <c r="C704">
        <v>183</v>
      </c>
      <c r="D704">
        <v>31338</v>
      </c>
      <c r="E704">
        <v>9215</v>
      </c>
      <c r="F704" t="str">
        <f>+VLOOKUP(D704,Jugadores!A:B,2,FALSE)</f>
        <v>Bernard M. Whitacre</v>
      </c>
      <c r="G704" t="str">
        <f>+VLOOKUP(E704,Jugadores!A:B,2,FALSE)</f>
        <v>Scott S. Walker</v>
      </c>
      <c r="H704">
        <f>+INDEX(Jugadores!$A$2:$H$346,MATCH(Partidos!D704,Jugadores!$A$2:$A$346,0),7)</f>
        <v>109</v>
      </c>
      <c r="I704">
        <f>+INDEX(Jugadores!$A$2:$H$346,MATCH(Partidos!E704,Jugadores!$A$2:$A$346,0),7)</f>
        <v>271</v>
      </c>
      <c r="J704" t="str">
        <f>VLOOKUP(INDEX(Jugadores!$A$2:$H$346,MATCH(Partidos!D704,Jugadores!$A$2:$A$346,0),8),Condados!A:B,2,FALSE)</f>
        <v>Sullivan</v>
      </c>
      <c r="K704" t="str">
        <f>VLOOKUP(INDEX(Jugadores!$A$2:$H$346,MATCH(Partidos!E704,Jugadores!$A$2:$A$346,0),8),Condados!A:B,2,FALSE)</f>
        <v>Butler</v>
      </c>
      <c r="L704">
        <v>99</v>
      </c>
    </row>
    <row r="705" spans="1:12" x14ac:dyDescent="0.25">
      <c r="A705" t="s">
        <v>20</v>
      </c>
      <c r="B705">
        <v>143</v>
      </c>
      <c r="C705">
        <v>123</v>
      </c>
      <c r="D705">
        <v>47815</v>
      </c>
      <c r="E705">
        <v>30392</v>
      </c>
      <c r="F705" t="str">
        <f>+VLOOKUP(D705,Jugadores!A:B,2,FALSE)</f>
        <v>Walter F. Carter</v>
      </c>
      <c r="G705" t="str">
        <f>+VLOOKUP(E705,Jugadores!A:B,2,FALSE)</f>
        <v>Norman R. Kramer</v>
      </c>
      <c r="H705">
        <f>+INDEX(Jugadores!$A$2:$H$346,MATCH(Partidos!D705,Jugadores!$A$2:$A$346,0),7)</f>
        <v>12</v>
      </c>
      <c r="I705">
        <f>+INDEX(Jugadores!$A$2:$H$346,MATCH(Partidos!E705,Jugadores!$A$2:$A$346,0),7)</f>
        <v>217</v>
      </c>
      <c r="J705" t="str">
        <f>VLOOKUP(INDEX(Jugadores!$A$2:$H$346,MATCH(Partidos!D705,Jugadores!$A$2:$A$346,0),8),Condados!A:B,2,FALSE)</f>
        <v>Franklin</v>
      </c>
      <c r="K705" t="str">
        <f>VLOOKUP(INDEX(Jugadores!$A$2:$H$346,MATCH(Partidos!E705,Jugadores!$A$2:$A$346,0),8),Condados!A:B,2,FALSE)</f>
        <v>Mifflin</v>
      </c>
      <c r="L705">
        <v>77</v>
      </c>
    </row>
    <row r="706" spans="1:12" x14ac:dyDescent="0.25">
      <c r="A706" t="s">
        <v>20</v>
      </c>
      <c r="B706">
        <v>144</v>
      </c>
      <c r="C706">
        <v>170</v>
      </c>
      <c r="D706">
        <v>18113</v>
      </c>
      <c r="E706">
        <v>27148</v>
      </c>
      <c r="F706" t="str">
        <f>+VLOOKUP(D706,Jugadores!A:B,2,FALSE)</f>
        <v>John M. Link</v>
      </c>
      <c r="G706" t="str">
        <f>+VLOOKUP(E706,Jugadores!A:B,2,FALSE)</f>
        <v>John E. Scheer</v>
      </c>
      <c r="H706">
        <f>+INDEX(Jugadores!$A$2:$H$346,MATCH(Partidos!D706,Jugadores!$A$2:$A$346,0),7)</f>
        <v>26</v>
      </c>
      <c r="I706">
        <f>+INDEX(Jugadores!$A$2:$H$346,MATCH(Partidos!E706,Jugadores!$A$2:$A$346,0),7)</f>
        <v>126</v>
      </c>
      <c r="J706" t="str">
        <f>VLOOKUP(INDEX(Jugadores!$A$2:$H$346,MATCH(Partidos!D706,Jugadores!$A$2:$A$346,0),8),Condados!A:B,2,FALSE)</f>
        <v>Clinton</v>
      </c>
      <c r="K706" t="str">
        <f>VLOOKUP(INDEX(Jugadores!$A$2:$H$346,MATCH(Partidos!E706,Jugadores!$A$2:$A$346,0),8),Condados!A:B,2,FALSE)</f>
        <v>Indiana</v>
      </c>
      <c r="L706">
        <v>73</v>
      </c>
    </row>
    <row r="707" spans="1:12" x14ac:dyDescent="0.25">
      <c r="A707" t="s">
        <v>20</v>
      </c>
      <c r="B707">
        <v>145</v>
      </c>
      <c r="C707">
        <v>144</v>
      </c>
      <c r="D707">
        <v>1939</v>
      </c>
      <c r="E707">
        <v>36116</v>
      </c>
      <c r="F707" t="str">
        <f>+VLOOKUP(D707,Jugadores!A:B,2,FALSE)</f>
        <v>John E. McElwain</v>
      </c>
      <c r="G707" t="str">
        <f>+VLOOKUP(E707,Jugadores!A:B,2,FALSE)</f>
        <v>Horace F. Howell</v>
      </c>
      <c r="H707">
        <f>+INDEX(Jugadores!$A$2:$H$346,MATCH(Partidos!D707,Jugadores!$A$2:$A$346,0),7)</f>
        <v>51</v>
      </c>
      <c r="I707">
        <f>+INDEX(Jugadores!$A$2:$H$346,MATCH(Partidos!E707,Jugadores!$A$2:$A$346,0),7)</f>
        <v>66</v>
      </c>
      <c r="J707" t="str">
        <f>VLOOKUP(INDEX(Jugadores!$A$2:$H$346,MATCH(Partidos!D707,Jugadores!$A$2:$A$346,0),8),Condados!A:B,2,FALSE)</f>
        <v>Pike</v>
      </c>
      <c r="K707" t="str">
        <f>VLOOKUP(INDEX(Jugadores!$A$2:$H$346,MATCH(Partidos!E707,Jugadores!$A$2:$A$346,0),8),Condados!A:B,2,FALSE)</f>
        <v>Lebanon</v>
      </c>
      <c r="L707">
        <v>105</v>
      </c>
    </row>
    <row r="708" spans="1:12" x14ac:dyDescent="0.25">
      <c r="A708" t="s">
        <v>20</v>
      </c>
      <c r="B708">
        <v>146</v>
      </c>
      <c r="C708">
        <v>211</v>
      </c>
      <c r="D708">
        <v>27430</v>
      </c>
      <c r="E708">
        <v>33171</v>
      </c>
      <c r="F708" t="str">
        <f>+VLOOKUP(D708,Jugadores!A:B,2,FALSE)</f>
        <v>Brad S. Torres</v>
      </c>
      <c r="G708" t="str">
        <f>+VLOOKUP(E708,Jugadores!A:B,2,FALSE)</f>
        <v>William Z. Brown</v>
      </c>
      <c r="H708">
        <f>+INDEX(Jugadores!$A$2:$H$346,MATCH(Partidos!D708,Jugadores!$A$2:$A$346,0),7)</f>
        <v>98</v>
      </c>
      <c r="I708">
        <f>+INDEX(Jugadores!$A$2:$H$346,MATCH(Partidos!E708,Jugadores!$A$2:$A$346,0),7)</f>
        <v>94</v>
      </c>
      <c r="J708" t="str">
        <f>VLOOKUP(INDEX(Jugadores!$A$2:$H$346,MATCH(Partidos!D708,Jugadores!$A$2:$A$346,0),8),Condados!A:B,2,FALSE)</f>
        <v>Bradford</v>
      </c>
      <c r="K708" t="str">
        <f>VLOOKUP(INDEX(Jugadores!$A$2:$H$346,MATCH(Partidos!E708,Jugadores!$A$2:$A$346,0),8),Condados!A:B,2,FALSE)</f>
        <v>Snyder</v>
      </c>
      <c r="L708">
        <v>115</v>
      </c>
    </row>
    <row r="709" spans="1:12" x14ac:dyDescent="0.25">
      <c r="A709" t="s">
        <v>20</v>
      </c>
      <c r="B709">
        <v>147</v>
      </c>
      <c r="C709">
        <v>114</v>
      </c>
      <c r="D709">
        <v>48848</v>
      </c>
      <c r="E709">
        <v>41033</v>
      </c>
      <c r="F709" t="str">
        <f>+VLOOKUP(D709,Jugadores!A:B,2,FALSE)</f>
        <v>Genaro D. Sampson</v>
      </c>
      <c r="G709" t="str">
        <f>+VLOOKUP(E709,Jugadores!A:B,2,FALSE)</f>
        <v>Robert B. Knight</v>
      </c>
      <c r="H709">
        <f>+INDEX(Jugadores!$A$2:$H$346,MATCH(Partidos!D709,Jugadores!$A$2:$A$346,0),7)</f>
        <v>14</v>
      </c>
      <c r="I709">
        <f>+INDEX(Jugadores!$A$2:$H$346,MATCH(Partidos!E709,Jugadores!$A$2:$A$346,0),7)</f>
        <v>70</v>
      </c>
      <c r="J709" t="str">
        <f>VLOOKUP(INDEX(Jugadores!$A$2:$H$346,MATCH(Partidos!D709,Jugadores!$A$2:$A$346,0),8),Condados!A:B,2,FALSE)</f>
        <v>Philadelphia</v>
      </c>
      <c r="K709" t="str">
        <f>VLOOKUP(INDEX(Jugadores!$A$2:$H$346,MATCH(Partidos!E709,Jugadores!$A$2:$A$346,0),8),Condados!A:B,2,FALSE)</f>
        <v>Fulton</v>
      </c>
      <c r="L709">
        <v>157</v>
      </c>
    </row>
    <row r="710" spans="1:12" x14ac:dyDescent="0.25">
      <c r="A710" t="s">
        <v>20</v>
      </c>
      <c r="B710">
        <v>148</v>
      </c>
      <c r="C710">
        <v>161</v>
      </c>
      <c r="D710">
        <v>15688</v>
      </c>
      <c r="E710">
        <v>24013</v>
      </c>
      <c r="F710" t="str">
        <f>+VLOOKUP(D710,Jugadores!A:B,2,FALSE)</f>
        <v>Dennis H. Burt</v>
      </c>
      <c r="G710" t="str">
        <f>+VLOOKUP(E710,Jugadores!A:B,2,FALSE)</f>
        <v>Jason M. Greer</v>
      </c>
      <c r="H710">
        <f>+INDEX(Jugadores!$A$2:$H$346,MATCH(Partidos!D710,Jugadores!$A$2:$A$346,0),7)</f>
        <v>9</v>
      </c>
      <c r="I710">
        <f>+INDEX(Jugadores!$A$2:$H$346,MATCH(Partidos!E710,Jugadores!$A$2:$A$346,0),7)</f>
        <v>122</v>
      </c>
      <c r="J710" t="str">
        <f>VLOOKUP(INDEX(Jugadores!$A$2:$H$346,MATCH(Partidos!D710,Jugadores!$A$2:$A$346,0),8),Condados!A:B,2,FALSE)</f>
        <v>Lancaster</v>
      </c>
      <c r="K710" t="str">
        <f>VLOOKUP(INDEX(Jugadores!$A$2:$H$346,MATCH(Partidos!E710,Jugadores!$A$2:$A$346,0),8),Condados!A:B,2,FALSE)</f>
        <v>Northampton</v>
      </c>
      <c r="L710">
        <v>39</v>
      </c>
    </row>
    <row r="711" spans="1:12" x14ac:dyDescent="0.25">
      <c r="A711" t="s">
        <v>20</v>
      </c>
      <c r="B711">
        <v>149</v>
      </c>
      <c r="C711">
        <v>92</v>
      </c>
      <c r="D711">
        <v>16745</v>
      </c>
      <c r="E711">
        <v>39231</v>
      </c>
      <c r="F711" t="str">
        <f>+VLOOKUP(D711,Jugadores!A:B,2,FALSE)</f>
        <v>John A. Palmer</v>
      </c>
      <c r="G711" t="str">
        <f>+VLOOKUP(E711,Jugadores!A:B,2,FALSE)</f>
        <v>Brandon F. Gavin</v>
      </c>
      <c r="H711">
        <f>+INDEX(Jugadores!$A$2:$H$346,MATCH(Partidos!D711,Jugadores!$A$2:$A$346,0),7)</f>
        <v>35</v>
      </c>
      <c r="I711">
        <f>+INDEX(Jugadores!$A$2:$H$346,MATCH(Partidos!E711,Jugadores!$A$2:$A$346,0),7)</f>
        <v>56</v>
      </c>
      <c r="J711" t="str">
        <f>VLOOKUP(INDEX(Jugadores!$A$2:$H$346,MATCH(Partidos!D711,Jugadores!$A$2:$A$346,0),8),Condados!A:B,2,FALSE)</f>
        <v>Jefferson</v>
      </c>
      <c r="K711" t="str">
        <f>VLOOKUP(INDEX(Jugadores!$A$2:$H$346,MATCH(Partidos!E711,Jugadores!$A$2:$A$346,0),8),Condados!A:B,2,FALSE)</f>
        <v>McKean</v>
      </c>
      <c r="L711">
        <v>66</v>
      </c>
    </row>
    <row r="712" spans="1:12" x14ac:dyDescent="0.25">
      <c r="A712" t="s">
        <v>20</v>
      </c>
      <c r="B712">
        <v>150</v>
      </c>
      <c r="C712">
        <v>140</v>
      </c>
      <c r="D712">
        <v>34980</v>
      </c>
      <c r="E712">
        <v>2547</v>
      </c>
      <c r="F712" t="str">
        <f>+VLOOKUP(D712,Jugadores!A:B,2,FALSE)</f>
        <v>Donald C. Craven</v>
      </c>
      <c r="G712" t="str">
        <f>+VLOOKUP(E712,Jugadores!A:B,2,FALSE)</f>
        <v>Lance V. Carl</v>
      </c>
      <c r="H712">
        <f>+INDEX(Jugadores!$A$2:$H$346,MATCH(Partidos!D712,Jugadores!$A$2:$A$346,0),7)</f>
        <v>145</v>
      </c>
      <c r="I712">
        <f>+INDEX(Jugadores!$A$2:$H$346,MATCH(Partidos!E712,Jugadores!$A$2:$A$346,0),7)</f>
        <v>118</v>
      </c>
      <c r="J712" t="str">
        <f>VLOOKUP(INDEX(Jugadores!$A$2:$H$346,MATCH(Partidos!D712,Jugadores!$A$2:$A$346,0),8),Condados!A:B,2,FALSE)</f>
        <v>Warren</v>
      </c>
      <c r="K712" t="str">
        <f>VLOOKUP(INDEX(Jugadores!$A$2:$H$346,MATCH(Partidos!E712,Jugadores!$A$2:$A$346,0),8),Condados!A:B,2,FALSE)</f>
        <v>Montgomery</v>
      </c>
      <c r="L712">
        <v>56</v>
      </c>
    </row>
    <row r="713" spans="1:12" x14ac:dyDescent="0.25">
      <c r="A713" t="s">
        <v>20</v>
      </c>
      <c r="B713">
        <v>151</v>
      </c>
      <c r="C713">
        <v>125</v>
      </c>
      <c r="D713">
        <v>7711</v>
      </c>
      <c r="E713">
        <v>39292</v>
      </c>
      <c r="F713" t="str">
        <f>+VLOOKUP(D713,Jugadores!A:B,2,FALSE)</f>
        <v>Eldon E. Ramirez</v>
      </c>
      <c r="G713" t="str">
        <f>+VLOOKUP(E713,Jugadores!A:B,2,FALSE)</f>
        <v>Charles C. Prather</v>
      </c>
      <c r="H713">
        <f>+INDEX(Jugadores!$A$2:$H$346,MATCH(Partidos!D713,Jugadores!$A$2:$A$346,0),7)</f>
        <v>97</v>
      </c>
      <c r="I713">
        <f>+INDEX(Jugadores!$A$2:$H$346,MATCH(Partidos!E713,Jugadores!$A$2:$A$346,0),7)</f>
        <v>172</v>
      </c>
      <c r="J713" t="str">
        <f>VLOOKUP(INDEX(Jugadores!$A$2:$H$346,MATCH(Partidos!D713,Jugadores!$A$2:$A$346,0),8),Condados!A:B,2,FALSE)</f>
        <v>Elk</v>
      </c>
      <c r="K713" t="str">
        <f>VLOOKUP(INDEX(Jugadores!$A$2:$H$346,MATCH(Partidos!E713,Jugadores!$A$2:$A$346,0),8),Condados!A:B,2,FALSE)</f>
        <v>McKean</v>
      </c>
      <c r="L713">
        <v>67</v>
      </c>
    </row>
    <row r="714" spans="1:12" x14ac:dyDescent="0.25">
      <c r="A714" t="s">
        <v>20</v>
      </c>
      <c r="B714">
        <v>152</v>
      </c>
      <c r="C714">
        <v>145</v>
      </c>
      <c r="D714">
        <v>41198</v>
      </c>
      <c r="E714">
        <v>27430</v>
      </c>
      <c r="F714" t="str">
        <f>+VLOOKUP(D714,Jugadores!A:B,2,FALSE)</f>
        <v>Mike L. Ginn</v>
      </c>
      <c r="G714" t="str">
        <f>+VLOOKUP(E714,Jugadores!A:B,2,FALSE)</f>
        <v>Brad S. Torres</v>
      </c>
      <c r="H714">
        <f>+INDEX(Jugadores!$A$2:$H$346,MATCH(Partidos!D714,Jugadores!$A$2:$A$346,0),7)</f>
        <v>27</v>
      </c>
      <c r="I714">
        <f>+INDEX(Jugadores!$A$2:$H$346,MATCH(Partidos!E714,Jugadores!$A$2:$A$346,0),7)</f>
        <v>98</v>
      </c>
      <c r="J714" t="str">
        <f>VLOOKUP(INDEX(Jugadores!$A$2:$H$346,MATCH(Partidos!D714,Jugadores!$A$2:$A$346,0),8),Condados!A:B,2,FALSE)</f>
        <v>Allegheny</v>
      </c>
      <c r="K714" t="str">
        <f>VLOOKUP(INDEX(Jugadores!$A$2:$H$346,MATCH(Partidos!E714,Jugadores!$A$2:$A$346,0),8),Condados!A:B,2,FALSE)</f>
        <v>Bradford</v>
      </c>
      <c r="L714">
        <v>170</v>
      </c>
    </row>
    <row r="715" spans="1:12" x14ac:dyDescent="0.25">
      <c r="A715" t="s">
        <v>20</v>
      </c>
      <c r="B715">
        <v>153</v>
      </c>
      <c r="C715">
        <v>153</v>
      </c>
      <c r="D715">
        <v>20473</v>
      </c>
      <c r="E715">
        <v>30486</v>
      </c>
      <c r="F715" t="str">
        <f>+VLOOKUP(D715,Jugadores!A:B,2,FALSE)</f>
        <v>Michael M. Portillo</v>
      </c>
      <c r="G715" t="str">
        <f>+VLOOKUP(E715,Jugadores!A:B,2,FALSE)</f>
        <v>Glenn W. Cunningham</v>
      </c>
      <c r="H715">
        <f>+INDEX(Jugadores!$A$2:$H$346,MATCH(Partidos!D715,Jugadores!$A$2:$A$346,0),7)</f>
        <v>81</v>
      </c>
      <c r="I715">
        <f>+INDEX(Jugadores!$A$2:$H$346,MATCH(Partidos!E715,Jugadores!$A$2:$A$346,0),7)</f>
        <v>3</v>
      </c>
      <c r="J715" t="str">
        <f>VLOOKUP(INDEX(Jugadores!$A$2:$H$346,MATCH(Partidos!D715,Jugadores!$A$2:$A$346,0),8),Condados!A:B,2,FALSE)</f>
        <v>Washington</v>
      </c>
      <c r="K715" t="str">
        <f>VLOOKUP(INDEX(Jugadores!$A$2:$H$346,MATCH(Partidos!E715,Jugadores!$A$2:$A$346,0),8),Condados!A:B,2,FALSE)</f>
        <v>Lawrence</v>
      </c>
      <c r="L715">
        <v>48</v>
      </c>
    </row>
    <row r="716" spans="1:12" x14ac:dyDescent="0.25">
      <c r="A716" t="s">
        <v>20</v>
      </c>
      <c r="B716">
        <v>154</v>
      </c>
      <c r="C716">
        <v>178</v>
      </c>
      <c r="D716">
        <v>17656</v>
      </c>
      <c r="E716">
        <v>11736</v>
      </c>
      <c r="F716" t="str">
        <f>+VLOOKUP(D716,Jugadores!A:B,2,FALSE)</f>
        <v>James V. Fudge</v>
      </c>
      <c r="G716" t="str">
        <f>+VLOOKUP(E716,Jugadores!A:B,2,FALSE)</f>
        <v>Rodney D. Payne</v>
      </c>
      <c r="H716">
        <f>+INDEX(Jugadores!$A$2:$H$346,MATCH(Partidos!D716,Jugadores!$A$2:$A$346,0),7)</f>
        <v>86</v>
      </c>
      <c r="I716">
        <f>+INDEX(Jugadores!$A$2:$H$346,MATCH(Partidos!E716,Jugadores!$A$2:$A$346,0),7)</f>
        <v>24</v>
      </c>
      <c r="J716" t="str">
        <f>VLOOKUP(INDEX(Jugadores!$A$2:$H$346,MATCH(Partidos!D716,Jugadores!$A$2:$A$346,0),8),Condados!A:B,2,FALSE)</f>
        <v>Bedford</v>
      </c>
      <c r="K716" t="str">
        <f>VLOOKUP(INDEX(Jugadores!$A$2:$H$346,MATCH(Partidos!E716,Jugadores!$A$2:$A$346,0),8),Condados!A:B,2,FALSE)</f>
        <v>Sullivan</v>
      </c>
      <c r="L716">
        <v>51</v>
      </c>
    </row>
    <row r="717" spans="1:12" x14ac:dyDescent="0.25">
      <c r="A717" t="s">
        <v>20</v>
      </c>
      <c r="B717">
        <v>155</v>
      </c>
      <c r="C717">
        <v>136</v>
      </c>
      <c r="D717">
        <v>20616</v>
      </c>
      <c r="E717">
        <v>28445</v>
      </c>
      <c r="F717" t="str">
        <f>+VLOOKUP(D717,Jugadores!A:B,2,FALSE)</f>
        <v>Paul L. Leyva</v>
      </c>
      <c r="G717" t="str">
        <f>+VLOOKUP(E717,Jugadores!A:B,2,FALSE)</f>
        <v>Craig H. Walsh</v>
      </c>
      <c r="H717">
        <f>+INDEX(Jugadores!$A$2:$H$346,MATCH(Partidos!D717,Jugadores!$A$2:$A$346,0),7)</f>
        <v>54</v>
      </c>
      <c r="I717">
        <f>+INDEX(Jugadores!$A$2:$H$346,MATCH(Partidos!E717,Jugadores!$A$2:$A$346,0),7)</f>
        <v>101</v>
      </c>
      <c r="J717" t="str">
        <f>VLOOKUP(INDEX(Jugadores!$A$2:$H$346,MATCH(Partidos!D717,Jugadores!$A$2:$A$346,0),8),Condados!A:B,2,FALSE)</f>
        <v>Clearfield</v>
      </c>
      <c r="K717" t="str">
        <f>VLOOKUP(INDEX(Jugadores!$A$2:$H$346,MATCH(Partidos!E717,Jugadores!$A$2:$A$346,0),8),Condados!A:B,2,FALSE)</f>
        <v>Forest</v>
      </c>
      <c r="L717">
        <v>71</v>
      </c>
    </row>
    <row r="718" spans="1:12" x14ac:dyDescent="0.25">
      <c r="A718" t="s">
        <v>20</v>
      </c>
      <c r="B718">
        <v>156</v>
      </c>
      <c r="C718">
        <v>200</v>
      </c>
      <c r="D718">
        <v>16817</v>
      </c>
      <c r="E718">
        <v>35617</v>
      </c>
      <c r="F718" t="str">
        <f>+VLOOKUP(D718,Jugadores!A:B,2,FALSE)</f>
        <v>Charles B. Bernstein</v>
      </c>
      <c r="G718" t="str">
        <f>+VLOOKUP(E718,Jugadores!A:B,2,FALSE)</f>
        <v>Vernon C. Mitchell</v>
      </c>
      <c r="H718">
        <f>+INDEX(Jugadores!$A$2:$H$346,MATCH(Partidos!D718,Jugadores!$A$2:$A$346,0),7)</f>
        <v>90</v>
      </c>
      <c r="I718">
        <f>+INDEX(Jugadores!$A$2:$H$346,MATCH(Partidos!E718,Jugadores!$A$2:$A$346,0),7)</f>
        <v>272</v>
      </c>
      <c r="J718" t="str">
        <f>VLOOKUP(INDEX(Jugadores!$A$2:$H$346,MATCH(Partidos!D718,Jugadores!$A$2:$A$346,0),8),Condados!A:B,2,FALSE)</f>
        <v>Clinton</v>
      </c>
      <c r="K718" t="str">
        <f>VLOOKUP(INDEX(Jugadores!$A$2:$H$346,MATCH(Partidos!E718,Jugadores!$A$2:$A$346,0),8),Condados!A:B,2,FALSE)</f>
        <v>Huntingdon</v>
      </c>
      <c r="L718">
        <v>87</v>
      </c>
    </row>
    <row r="719" spans="1:12" x14ac:dyDescent="0.25">
      <c r="A719" t="s">
        <v>20</v>
      </c>
      <c r="B719">
        <v>157</v>
      </c>
      <c r="C719">
        <v>252</v>
      </c>
      <c r="D719">
        <v>15448</v>
      </c>
      <c r="E719">
        <v>25105</v>
      </c>
      <c r="F719" t="str">
        <f>+VLOOKUP(D719,Jugadores!A:B,2,FALSE)</f>
        <v>Rocco T. Hayden</v>
      </c>
      <c r="G719" t="str">
        <f>+VLOOKUP(E719,Jugadores!A:B,2,FALSE)</f>
        <v>Donald M. West</v>
      </c>
      <c r="H719">
        <f>+INDEX(Jugadores!$A$2:$H$346,MATCH(Partidos!D719,Jugadores!$A$2:$A$346,0),7)</f>
        <v>22</v>
      </c>
      <c r="I719">
        <f>+INDEX(Jugadores!$A$2:$H$346,MATCH(Partidos!E719,Jugadores!$A$2:$A$346,0),7)</f>
        <v>33</v>
      </c>
      <c r="J719" t="str">
        <f>VLOOKUP(INDEX(Jugadores!$A$2:$H$346,MATCH(Partidos!D719,Jugadores!$A$2:$A$346,0),8),Condados!A:B,2,FALSE)</f>
        <v>Tioga</v>
      </c>
      <c r="K719" t="str">
        <f>VLOOKUP(INDEX(Jugadores!$A$2:$H$346,MATCH(Partidos!E719,Jugadores!$A$2:$A$346,0),8),Condados!A:B,2,FALSE)</f>
        <v>Northampton</v>
      </c>
      <c r="L719">
        <v>158</v>
      </c>
    </row>
    <row r="720" spans="1:12" x14ac:dyDescent="0.25">
      <c r="A720" t="s">
        <v>20</v>
      </c>
      <c r="B720">
        <v>158</v>
      </c>
      <c r="C720">
        <v>154</v>
      </c>
      <c r="D720">
        <v>35979</v>
      </c>
      <c r="E720">
        <v>21784</v>
      </c>
      <c r="F720" t="str">
        <f>+VLOOKUP(D720,Jugadores!A:B,2,FALSE)</f>
        <v>Jerry L. Williams</v>
      </c>
      <c r="G720" t="str">
        <f>+VLOOKUP(E720,Jugadores!A:B,2,FALSE)</f>
        <v>Andrew K. Perez</v>
      </c>
      <c r="H720">
        <f>+INDEX(Jugadores!$A$2:$H$346,MATCH(Partidos!D720,Jugadores!$A$2:$A$346,0),7)</f>
        <v>133</v>
      </c>
      <c r="I720">
        <f>+INDEX(Jugadores!$A$2:$H$346,MATCH(Partidos!E720,Jugadores!$A$2:$A$346,0),7)</f>
        <v>121</v>
      </c>
      <c r="J720" t="str">
        <f>VLOOKUP(INDEX(Jugadores!$A$2:$H$346,MATCH(Partidos!D720,Jugadores!$A$2:$A$346,0),8),Condados!A:B,2,FALSE)</f>
        <v>Fayette</v>
      </c>
      <c r="K720" t="str">
        <f>VLOOKUP(INDEX(Jugadores!$A$2:$H$346,MATCH(Partidos!E720,Jugadores!$A$2:$A$346,0),8),Condados!A:B,2,FALSE)</f>
        <v>Bucks</v>
      </c>
      <c r="L720">
        <v>51</v>
      </c>
    </row>
    <row r="721" spans="1:12" x14ac:dyDescent="0.25">
      <c r="A721" t="s">
        <v>20</v>
      </c>
      <c r="B721">
        <v>159</v>
      </c>
      <c r="C721">
        <v>166</v>
      </c>
      <c r="D721">
        <v>4496</v>
      </c>
      <c r="E721">
        <v>32108</v>
      </c>
      <c r="F721" t="str">
        <f>+VLOOKUP(D721,Jugadores!A:B,2,FALSE)</f>
        <v>Carlos L. Grier</v>
      </c>
      <c r="G721" t="str">
        <f>+VLOOKUP(E721,Jugadores!A:B,2,FALSE)</f>
        <v>Steve L. Messner</v>
      </c>
      <c r="H721">
        <f>+INDEX(Jugadores!$A$2:$H$346,MATCH(Partidos!D721,Jugadores!$A$2:$A$346,0),7)</f>
        <v>93</v>
      </c>
      <c r="I721">
        <f>+INDEX(Jugadores!$A$2:$H$346,MATCH(Partidos!E721,Jugadores!$A$2:$A$346,0),7)</f>
        <v>30</v>
      </c>
      <c r="J721" t="str">
        <f>VLOOKUP(INDEX(Jugadores!$A$2:$H$346,MATCH(Partidos!D721,Jugadores!$A$2:$A$346,0),8),Condados!A:B,2,FALSE)</f>
        <v>Cameron</v>
      </c>
      <c r="K721" t="str">
        <f>VLOOKUP(INDEX(Jugadores!$A$2:$H$346,MATCH(Partidos!E721,Jugadores!$A$2:$A$346,0),8),Condados!A:B,2,FALSE)</f>
        <v>Warren</v>
      </c>
      <c r="L721">
        <v>67</v>
      </c>
    </row>
    <row r="722" spans="1:12" x14ac:dyDescent="0.25">
      <c r="A722" t="s">
        <v>20</v>
      </c>
      <c r="B722">
        <v>160</v>
      </c>
      <c r="C722">
        <v>119</v>
      </c>
      <c r="D722">
        <v>21858</v>
      </c>
      <c r="E722">
        <v>43158</v>
      </c>
      <c r="F722" t="str">
        <f>+VLOOKUP(D722,Jugadores!A:B,2,FALSE)</f>
        <v>Eddie A. Caison</v>
      </c>
      <c r="G722" t="str">
        <f>+VLOOKUP(E722,Jugadores!A:B,2,FALSE)</f>
        <v>Joshua E. Sullivan</v>
      </c>
      <c r="H722">
        <f>+INDEX(Jugadores!$A$2:$H$346,MATCH(Partidos!D722,Jugadores!$A$2:$A$346,0),7)</f>
        <v>31</v>
      </c>
      <c r="I722">
        <f>+INDEX(Jugadores!$A$2:$H$346,MATCH(Partidos!E722,Jugadores!$A$2:$A$346,0),7)</f>
        <v>73</v>
      </c>
      <c r="J722" t="str">
        <f>VLOOKUP(INDEX(Jugadores!$A$2:$H$346,MATCH(Partidos!D722,Jugadores!$A$2:$A$346,0),8),Condados!A:B,2,FALSE)</f>
        <v>Centre</v>
      </c>
      <c r="K722" t="str">
        <f>VLOOKUP(INDEX(Jugadores!$A$2:$H$346,MATCH(Partidos!E722,Jugadores!$A$2:$A$346,0),8),Condados!A:B,2,FALSE)</f>
        <v>Berks</v>
      </c>
      <c r="L722">
        <v>70</v>
      </c>
    </row>
    <row r="723" spans="1:12" x14ac:dyDescent="0.25">
      <c r="A723" t="s">
        <v>20</v>
      </c>
      <c r="B723">
        <v>161</v>
      </c>
      <c r="C723">
        <v>155</v>
      </c>
      <c r="D723">
        <v>13807</v>
      </c>
      <c r="E723">
        <v>1727</v>
      </c>
      <c r="F723" t="str">
        <f>+VLOOKUP(D723,Jugadores!A:B,2,FALSE)</f>
        <v>John E. McCoy</v>
      </c>
      <c r="G723" t="str">
        <f>+VLOOKUP(E723,Jugadores!A:B,2,FALSE)</f>
        <v>Leland T. Moore</v>
      </c>
      <c r="H723">
        <f>+INDEX(Jugadores!$A$2:$H$346,MATCH(Partidos!D723,Jugadores!$A$2:$A$346,0),7)</f>
        <v>105</v>
      </c>
      <c r="I723">
        <f>+INDEX(Jugadores!$A$2:$H$346,MATCH(Partidos!E723,Jugadores!$A$2:$A$346,0),7)</f>
        <v>134</v>
      </c>
      <c r="J723" t="str">
        <f>VLOOKUP(INDEX(Jugadores!$A$2:$H$346,MATCH(Partidos!D723,Jugadores!$A$2:$A$346,0),8),Condados!A:B,2,FALSE)</f>
        <v>McKean</v>
      </c>
      <c r="K723" t="str">
        <f>VLOOKUP(INDEX(Jugadores!$A$2:$H$346,MATCH(Partidos!E723,Jugadores!$A$2:$A$346,0),8),Condados!A:B,2,FALSE)</f>
        <v>Union</v>
      </c>
      <c r="L723">
        <v>76</v>
      </c>
    </row>
    <row r="724" spans="1:12" x14ac:dyDescent="0.25">
      <c r="A724" t="s">
        <v>20</v>
      </c>
      <c r="B724">
        <v>162</v>
      </c>
      <c r="C724">
        <v>210</v>
      </c>
      <c r="D724">
        <v>8483</v>
      </c>
      <c r="E724">
        <v>31902</v>
      </c>
      <c r="F724" t="str">
        <f>+VLOOKUP(D724,Jugadores!A:B,2,FALSE)</f>
        <v>Leonard K. Wright</v>
      </c>
      <c r="G724" t="str">
        <f>+VLOOKUP(E724,Jugadores!A:B,2,FALSE)</f>
        <v>Jeffrey L. McCoy</v>
      </c>
      <c r="H724">
        <f>+INDEX(Jugadores!$A$2:$H$346,MATCH(Partidos!D724,Jugadores!$A$2:$A$346,0),7)</f>
        <v>132</v>
      </c>
      <c r="I724">
        <f>+INDEX(Jugadores!$A$2:$H$346,MATCH(Partidos!E724,Jugadores!$A$2:$A$346,0),7)</f>
        <v>59</v>
      </c>
      <c r="J724" t="str">
        <f>VLOOKUP(INDEX(Jugadores!$A$2:$H$346,MATCH(Partidos!D724,Jugadores!$A$2:$A$346,0),8),Condados!A:B,2,FALSE)</f>
        <v>York</v>
      </c>
      <c r="K724" t="str">
        <f>VLOOKUP(INDEX(Jugadores!$A$2:$H$346,MATCH(Partidos!E724,Jugadores!$A$2:$A$346,0),8),Condados!A:B,2,FALSE)</f>
        <v>Armstrong</v>
      </c>
      <c r="L724">
        <v>95</v>
      </c>
    </row>
    <row r="725" spans="1:12" x14ac:dyDescent="0.25">
      <c r="A725" t="s">
        <v>20</v>
      </c>
      <c r="B725">
        <v>163</v>
      </c>
      <c r="C725">
        <v>130</v>
      </c>
      <c r="D725">
        <v>36553</v>
      </c>
      <c r="E725">
        <v>12917</v>
      </c>
      <c r="F725" t="str">
        <f>+VLOOKUP(D725,Jugadores!A:B,2,FALSE)</f>
        <v>Michael D. Roberts</v>
      </c>
      <c r="G725" t="str">
        <f>+VLOOKUP(E725,Jugadores!A:B,2,FALSE)</f>
        <v>Dwight A. Costello</v>
      </c>
      <c r="H725">
        <f>+INDEX(Jugadores!$A$2:$H$346,MATCH(Partidos!D725,Jugadores!$A$2:$A$346,0),7)</f>
        <v>128</v>
      </c>
      <c r="I725">
        <f>+INDEX(Jugadores!$A$2:$H$346,MATCH(Partidos!E725,Jugadores!$A$2:$A$346,0),7)</f>
        <v>124</v>
      </c>
      <c r="J725" t="str">
        <f>VLOOKUP(INDEX(Jugadores!$A$2:$H$346,MATCH(Partidos!D725,Jugadores!$A$2:$A$346,0),8),Condados!A:B,2,FALSE)</f>
        <v>Lackawanna</v>
      </c>
      <c r="K725" t="str">
        <f>VLOOKUP(INDEX(Jugadores!$A$2:$H$346,MATCH(Partidos!E725,Jugadores!$A$2:$A$346,0),8),Condados!A:B,2,FALSE)</f>
        <v>Lancaster</v>
      </c>
      <c r="L725">
        <v>58</v>
      </c>
    </row>
    <row r="726" spans="1:12" x14ac:dyDescent="0.25">
      <c r="A726" t="s">
        <v>20</v>
      </c>
      <c r="B726">
        <v>164</v>
      </c>
      <c r="C726">
        <v>187</v>
      </c>
      <c r="D726">
        <v>3227</v>
      </c>
      <c r="E726">
        <v>27965</v>
      </c>
      <c r="F726" t="str">
        <f>+VLOOKUP(D726,Jugadores!A:B,2,FALSE)</f>
        <v>Billie M. Baskin</v>
      </c>
      <c r="G726" t="str">
        <f>+VLOOKUP(E726,Jugadores!A:B,2,FALSE)</f>
        <v>Santiago E. Dvorak</v>
      </c>
      <c r="H726">
        <f>+INDEX(Jugadores!$A$2:$H$346,MATCH(Partidos!D726,Jugadores!$A$2:$A$346,0),7)</f>
        <v>82</v>
      </c>
      <c r="I726">
        <f>+INDEX(Jugadores!$A$2:$H$346,MATCH(Partidos!E726,Jugadores!$A$2:$A$346,0),7)</f>
        <v>11</v>
      </c>
      <c r="J726" t="str">
        <f>VLOOKUP(INDEX(Jugadores!$A$2:$H$346,MATCH(Partidos!D726,Jugadores!$A$2:$A$346,0),8),Condados!A:B,2,FALSE)</f>
        <v>Westmoreland</v>
      </c>
      <c r="K726" t="str">
        <f>VLOOKUP(INDEX(Jugadores!$A$2:$H$346,MATCH(Partidos!E726,Jugadores!$A$2:$A$346,0),8),Condados!A:B,2,FALSE)</f>
        <v>Venango</v>
      </c>
      <c r="L726">
        <v>59</v>
      </c>
    </row>
    <row r="727" spans="1:12" x14ac:dyDescent="0.25">
      <c r="A727" t="s">
        <v>20</v>
      </c>
      <c r="B727">
        <v>165</v>
      </c>
      <c r="C727">
        <v>132</v>
      </c>
      <c r="D727">
        <v>43424</v>
      </c>
      <c r="E727">
        <v>7437</v>
      </c>
      <c r="F727" t="str">
        <f>+VLOOKUP(D727,Jugadores!A:B,2,FALSE)</f>
        <v>Bertram C. Carson</v>
      </c>
      <c r="G727" t="str">
        <f>+VLOOKUP(E727,Jugadores!A:B,2,FALSE)</f>
        <v>Brian K. Williams</v>
      </c>
      <c r="H727">
        <f>+INDEX(Jugadores!$A$2:$H$346,MATCH(Partidos!D727,Jugadores!$A$2:$A$346,0),7)</f>
        <v>83</v>
      </c>
      <c r="I727">
        <f>+INDEX(Jugadores!$A$2:$H$346,MATCH(Partidos!E727,Jugadores!$A$2:$A$346,0),7)</f>
        <v>16</v>
      </c>
      <c r="J727" t="str">
        <f>VLOOKUP(INDEX(Jugadores!$A$2:$H$346,MATCH(Partidos!D727,Jugadores!$A$2:$A$346,0),8),Condados!A:B,2,FALSE)</f>
        <v>Blair</v>
      </c>
      <c r="K727" t="str">
        <f>VLOOKUP(INDEX(Jugadores!$A$2:$H$346,MATCH(Partidos!E727,Jugadores!$A$2:$A$346,0),8),Condados!A:B,2,FALSE)</f>
        <v>Crawford</v>
      </c>
      <c r="L727">
        <v>98</v>
      </c>
    </row>
    <row r="728" spans="1:12" x14ac:dyDescent="0.25">
      <c r="A728" t="s">
        <v>20</v>
      </c>
      <c r="B728">
        <v>166</v>
      </c>
      <c r="C728">
        <v>118</v>
      </c>
      <c r="D728">
        <v>15447</v>
      </c>
      <c r="E728">
        <v>49688</v>
      </c>
      <c r="F728" t="str">
        <f>+VLOOKUP(D728,Jugadores!A:B,2,FALSE)</f>
        <v>Avery M. Morgan</v>
      </c>
      <c r="G728" t="str">
        <f>+VLOOKUP(E728,Jugadores!A:B,2,FALSE)</f>
        <v>James J. Herring</v>
      </c>
      <c r="H728">
        <f>+INDEX(Jugadores!$A$2:$H$346,MATCH(Partidos!D728,Jugadores!$A$2:$A$346,0),7)</f>
        <v>62</v>
      </c>
      <c r="I728">
        <f>+INDEX(Jugadores!$A$2:$H$346,MATCH(Partidos!E728,Jugadores!$A$2:$A$346,0),7)</f>
        <v>80</v>
      </c>
      <c r="J728" t="str">
        <f>VLOOKUP(INDEX(Jugadores!$A$2:$H$346,MATCH(Partidos!D728,Jugadores!$A$2:$A$346,0),8),Condados!A:B,2,FALSE)</f>
        <v>Susquehanna</v>
      </c>
      <c r="K728" t="str">
        <f>VLOOKUP(INDEX(Jugadores!$A$2:$H$346,MATCH(Partidos!E728,Jugadores!$A$2:$A$346,0),8),Condados!A:B,2,FALSE)</f>
        <v>Pike</v>
      </c>
      <c r="L728">
        <v>100</v>
      </c>
    </row>
    <row r="729" spans="1:12" x14ac:dyDescent="0.25">
      <c r="A729" t="s">
        <v>20</v>
      </c>
      <c r="B729">
        <v>167</v>
      </c>
      <c r="C729">
        <v>204</v>
      </c>
      <c r="D729">
        <v>11716</v>
      </c>
      <c r="E729">
        <v>37462</v>
      </c>
      <c r="F729" t="str">
        <f>+VLOOKUP(D729,Jugadores!A:B,2,FALSE)</f>
        <v>James M. Schreiber</v>
      </c>
      <c r="G729" t="str">
        <f>+VLOOKUP(E729,Jugadores!A:B,2,FALSE)</f>
        <v>Ronnie C. Sparks</v>
      </c>
      <c r="H729">
        <f>+INDEX(Jugadores!$A$2:$H$346,MATCH(Partidos!D729,Jugadores!$A$2:$A$346,0),7)</f>
        <v>106</v>
      </c>
      <c r="I729">
        <f>+INDEX(Jugadores!$A$2:$H$346,MATCH(Partidos!E729,Jugadores!$A$2:$A$346,0),7)</f>
        <v>45</v>
      </c>
      <c r="J729" t="str">
        <f>VLOOKUP(INDEX(Jugadores!$A$2:$H$346,MATCH(Partidos!D729,Jugadores!$A$2:$A$346,0),8),Condados!A:B,2,FALSE)</f>
        <v>Huntingdon</v>
      </c>
      <c r="K729" t="str">
        <f>VLOOKUP(INDEX(Jugadores!$A$2:$H$346,MATCH(Partidos!E729,Jugadores!$A$2:$A$346,0),8),Condados!A:B,2,FALSE)</f>
        <v>Fulton</v>
      </c>
      <c r="L729">
        <v>178</v>
      </c>
    </row>
    <row r="730" spans="1:12" x14ac:dyDescent="0.25">
      <c r="A730" t="s">
        <v>20</v>
      </c>
      <c r="B730">
        <v>168</v>
      </c>
      <c r="C730">
        <v>220</v>
      </c>
      <c r="D730">
        <v>38385</v>
      </c>
      <c r="E730">
        <v>11585</v>
      </c>
      <c r="F730" t="str">
        <f>+VLOOKUP(D730,Jugadores!A:B,2,FALSE)</f>
        <v>Jason M. Ross</v>
      </c>
      <c r="G730" t="str">
        <f>+VLOOKUP(E730,Jugadores!A:B,2,FALSE)</f>
        <v>Steven S. Davis</v>
      </c>
      <c r="H730">
        <f>+INDEX(Jugadores!$A$2:$H$346,MATCH(Partidos!D730,Jugadores!$A$2:$A$346,0),7)</f>
        <v>25</v>
      </c>
      <c r="I730">
        <f>+INDEX(Jugadores!$A$2:$H$346,MATCH(Partidos!E730,Jugadores!$A$2:$A$346,0),7)</f>
        <v>131</v>
      </c>
      <c r="J730" t="str">
        <f>VLOOKUP(INDEX(Jugadores!$A$2:$H$346,MATCH(Partidos!D730,Jugadores!$A$2:$A$346,0),8),Condados!A:B,2,FALSE)</f>
        <v>Cameron</v>
      </c>
      <c r="K730" t="str">
        <f>VLOOKUP(INDEX(Jugadores!$A$2:$H$346,MATCH(Partidos!E730,Jugadores!$A$2:$A$346,0),8),Condados!A:B,2,FALSE)</f>
        <v>Wyoming</v>
      </c>
      <c r="L730">
        <v>48</v>
      </c>
    </row>
    <row r="731" spans="1:12" x14ac:dyDescent="0.25">
      <c r="A731" t="s">
        <v>20</v>
      </c>
      <c r="B731">
        <v>169</v>
      </c>
      <c r="C731">
        <v>122</v>
      </c>
      <c r="D731">
        <v>11442</v>
      </c>
      <c r="E731">
        <v>23839</v>
      </c>
      <c r="F731" t="str">
        <f>+VLOOKUP(D731,Jugadores!A:B,2,FALSE)</f>
        <v>Frank T. Marshall</v>
      </c>
      <c r="G731" t="str">
        <f>+VLOOKUP(E731,Jugadores!A:B,2,FALSE)</f>
        <v>William S. Guthrie</v>
      </c>
      <c r="H731">
        <f>+INDEX(Jugadores!$A$2:$H$346,MATCH(Partidos!D731,Jugadores!$A$2:$A$346,0),7)</f>
        <v>146</v>
      </c>
      <c r="I731">
        <f>+INDEX(Jugadores!$A$2:$H$346,MATCH(Partidos!E731,Jugadores!$A$2:$A$346,0),7)</f>
        <v>235</v>
      </c>
      <c r="J731" t="str">
        <f>VLOOKUP(INDEX(Jugadores!$A$2:$H$346,MATCH(Partidos!D731,Jugadores!$A$2:$A$346,0),8),Condados!A:B,2,FALSE)</f>
        <v>Juniata</v>
      </c>
      <c r="K731" t="str">
        <f>VLOOKUP(INDEX(Jugadores!$A$2:$H$346,MATCH(Partidos!E731,Jugadores!$A$2:$A$346,0),8),Condados!A:B,2,FALSE)</f>
        <v>Lycoming</v>
      </c>
      <c r="L731">
        <v>71</v>
      </c>
    </row>
    <row r="732" spans="1:12" x14ac:dyDescent="0.25">
      <c r="A732" t="s">
        <v>20</v>
      </c>
      <c r="B732">
        <v>170</v>
      </c>
      <c r="C732">
        <v>197</v>
      </c>
      <c r="D732">
        <v>37806</v>
      </c>
      <c r="E732">
        <v>45159</v>
      </c>
      <c r="F732" t="str">
        <f>+VLOOKUP(D732,Jugadores!A:B,2,FALSE)</f>
        <v>Timothy R. Karnes</v>
      </c>
      <c r="G732" t="str">
        <f>+VLOOKUP(E732,Jugadores!A:B,2,FALSE)</f>
        <v>Christopher N. Jones</v>
      </c>
      <c r="H732">
        <f>+INDEX(Jugadores!$A$2:$H$346,MATCH(Partidos!D732,Jugadores!$A$2:$A$346,0),7)</f>
        <v>114</v>
      </c>
      <c r="I732">
        <f>+INDEX(Jugadores!$A$2:$H$346,MATCH(Partidos!E732,Jugadores!$A$2:$A$346,0),7)</f>
        <v>61</v>
      </c>
      <c r="J732" t="str">
        <f>VLOOKUP(INDEX(Jugadores!$A$2:$H$346,MATCH(Partidos!D732,Jugadores!$A$2:$A$346,0),8),Condados!A:B,2,FALSE)</f>
        <v>Crawford</v>
      </c>
      <c r="K732" t="str">
        <f>VLOOKUP(INDEX(Jugadores!$A$2:$H$346,MATCH(Partidos!E732,Jugadores!$A$2:$A$346,0),8),Condados!A:B,2,FALSE)</f>
        <v>Greene</v>
      </c>
      <c r="L732">
        <v>78</v>
      </c>
    </row>
    <row r="733" spans="1:12" x14ac:dyDescent="0.25">
      <c r="A733" t="s">
        <v>20</v>
      </c>
      <c r="B733">
        <v>171</v>
      </c>
      <c r="C733">
        <v>146</v>
      </c>
      <c r="D733">
        <v>40477</v>
      </c>
      <c r="E733">
        <v>25180</v>
      </c>
      <c r="F733" t="str">
        <f>+VLOOKUP(D733,Jugadores!A:B,2,FALSE)</f>
        <v>Carlos H. Jimenez</v>
      </c>
      <c r="G733" t="str">
        <f>+VLOOKUP(E733,Jugadores!A:B,2,FALSE)</f>
        <v>Johnny K. Reedy</v>
      </c>
      <c r="H733">
        <f>+INDEX(Jugadores!$A$2:$H$346,MATCH(Partidos!D733,Jugadores!$A$2:$A$346,0),7)</f>
        <v>85</v>
      </c>
      <c r="I733">
        <f>+INDEX(Jugadores!$A$2:$H$346,MATCH(Partidos!E733,Jugadores!$A$2:$A$346,0),7)</f>
        <v>111</v>
      </c>
      <c r="J733" t="str">
        <f>VLOOKUP(INDEX(Jugadores!$A$2:$H$346,MATCH(Partidos!D733,Jugadores!$A$2:$A$346,0),8),Condados!A:B,2,FALSE)</f>
        <v>Erie</v>
      </c>
      <c r="K733" t="str">
        <f>VLOOKUP(INDEX(Jugadores!$A$2:$H$346,MATCH(Partidos!E733,Jugadores!$A$2:$A$346,0),8),Condados!A:B,2,FALSE)</f>
        <v>Centre</v>
      </c>
      <c r="L733">
        <v>94</v>
      </c>
    </row>
    <row r="734" spans="1:12" x14ac:dyDescent="0.25">
      <c r="A734" t="s">
        <v>20</v>
      </c>
      <c r="B734">
        <v>172</v>
      </c>
      <c r="C734">
        <v>139</v>
      </c>
      <c r="D734">
        <v>46356</v>
      </c>
      <c r="E734">
        <v>388</v>
      </c>
      <c r="F734" t="str">
        <f>+VLOOKUP(D734,Jugadores!A:B,2,FALSE)</f>
        <v>Robert A. Vath</v>
      </c>
      <c r="G734" t="str">
        <f>+VLOOKUP(E734,Jugadores!A:B,2,FALSE)</f>
        <v>James S. Bobbitt</v>
      </c>
      <c r="H734">
        <f>+INDEX(Jugadores!$A$2:$H$346,MATCH(Partidos!D734,Jugadores!$A$2:$A$346,0),7)</f>
        <v>41</v>
      </c>
      <c r="I734">
        <f>+INDEX(Jugadores!$A$2:$H$346,MATCH(Partidos!E734,Jugadores!$A$2:$A$346,0),7)</f>
        <v>49</v>
      </c>
      <c r="J734" t="str">
        <f>VLOOKUP(INDEX(Jugadores!$A$2:$H$346,MATCH(Partidos!D734,Jugadores!$A$2:$A$346,0),8),Condados!A:B,2,FALSE)</f>
        <v>Huntingdon</v>
      </c>
      <c r="K734" t="str">
        <f>VLOOKUP(INDEX(Jugadores!$A$2:$H$346,MATCH(Partidos!E734,Jugadores!$A$2:$A$346,0),8),Condados!A:B,2,FALSE)</f>
        <v>Clarion</v>
      </c>
      <c r="L734">
        <v>120</v>
      </c>
    </row>
    <row r="735" spans="1:12" x14ac:dyDescent="0.25">
      <c r="A735" t="s">
        <v>20</v>
      </c>
      <c r="B735">
        <v>173</v>
      </c>
      <c r="C735">
        <v>111</v>
      </c>
      <c r="D735">
        <v>36159</v>
      </c>
      <c r="E735">
        <v>10145</v>
      </c>
      <c r="F735" t="str">
        <f>+VLOOKUP(D735,Jugadores!A:B,2,FALSE)</f>
        <v>Victor S. Casteel</v>
      </c>
      <c r="G735" t="str">
        <f>+VLOOKUP(E735,Jugadores!A:B,2,FALSE)</f>
        <v>Reinaldo L. Stines</v>
      </c>
      <c r="H735">
        <f>+INDEX(Jugadores!$A$2:$H$346,MATCH(Partidos!D735,Jugadores!$A$2:$A$346,0),7)</f>
        <v>21</v>
      </c>
      <c r="I735">
        <f>+INDEX(Jugadores!$A$2:$H$346,MATCH(Partidos!E735,Jugadores!$A$2:$A$346,0),7)</f>
        <v>55</v>
      </c>
      <c r="J735" t="str">
        <f>VLOOKUP(INDEX(Jugadores!$A$2:$H$346,MATCH(Partidos!D735,Jugadores!$A$2:$A$346,0),8),Condados!A:B,2,FALSE)</f>
        <v>Delaware</v>
      </c>
      <c r="K735" t="str">
        <f>VLOOKUP(INDEX(Jugadores!$A$2:$H$346,MATCH(Partidos!E735,Jugadores!$A$2:$A$346,0),8),Condados!A:B,2,FALSE)</f>
        <v>Northumberland</v>
      </c>
      <c r="L735">
        <v>168</v>
      </c>
    </row>
    <row r="736" spans="1:12" x14ac:dyDescent="0.25">
      <c r="A736" t="s">
        <v>20</v>
      </c>
      <c r="B736">
        <v>174</v>
      </c>
      <c r="C736">
        <v>96</v>
      </c>
      <c r="D736">
        <v>38126</v>
      </c>
      <c r="E736">
        <v>28435</v>
      </c>
      <c r="F736" t="str">
        <f>+VLOOKUP(D736,Jugadores!A:B,2,FALSE)</f>
        <v>David P. Thomas</v>
      </c>
      <c r="G736" t="str">
        <f>+VLOOKUP(E736,Jugadores!A:B,2,FALSE)</f>
        <v>Andrew B. Bell</v>
      </c>
      <c r="H736">
        <f>+INDEX(Jugadores!$A$2:$H$346,MATCH(Partidos!D736,Jugadores!$A$2:$A$346,0),7)</f>
        <v>47</v>
      </c>
      <c r="I736">
        <f>+INDEX(Jugadores!$A$2:$H$346,MATCH(Partidos!E736,Jugadores!$A$2:$A$346,0),7)</f>
        <v>140</v>
      </c>
      <c r="J736" t="str">
        <f>VLOOKUP(INDEX(Jugadores!$A$2:$H$346,MATCH(Partidos!D736,Jugadores!$A$2:$A$346,0),8),Condados!A:B,2,FALSE)</f>
        <v>Monroe</v>
      </c>
      <c r="K736" t="str">
        <f>VLOOKUP(INDEX(Jugadores!$A$2:$H$346,MATCH(Partidos!E736,Jugadores!$A$2:$A$346,0),8),Condados!A:B,2,FALSE)</f>
        <v>Berks</v>
      </c>
      <c r="L736">
        <v>58</v>
      </c>
    </row>
    <row r="737" spans="1:12" x14ac:dyDescent="0.25">
      <c r="A737" t="s">
        <v>20</v>
      </c>
      <c r="B737">
        <v>175</v>
      </c>
      <c r="C737">
        <v>175</v>
      </c>
      <c r="D737">
        <v>29285</v>
      </c>
      <c r="E737">
        <v>48728</v>
      </c>
      <c r="F737" t="str">
        <f>+VLOOKUP(D737,Jugadores!A:B,2,FALSE)</f>
        <v>Sean B. Vanatta</v>
      </c>
      <c r="G737" t="str">
        <f>+VLOOKUP(E737,Jugadores!A:B,2,FALSE)</f>
        <v>Terrance D. Ortiz</v>
      </c>
      <c r="H737">
        <f>+INDEX(Jugadores!$A$2:$H$346,MATCH(Partidos!D737,Jugadores!$A$2:$A$346,0),7)</f>
        <v>127</v>
      </c>
      <c r="I737">
        <f>+INDEX(Jugadores!$A$2:$H$346,MATCH(Partidos!E737,Jugadores!$A$2:$A$346,0),7)</f>
        <v>68</v>
      </c>
      <c r="J737" t="str">
        <f>VLOOKUP(INDEX(Jugadores!$A$2:$H$346,MATCH(Partidos!D737,Jugadores!$A$2:$A$346,0),8),Condados!A:B,2,FALSE)</f>
        <v>Monroe</v>
      </c>
      <c r="K737" t="str">
        <f>VLOOKUP(INDEX(Jugadores!$A$2:$H$346,MATCH(Partidos!E737,Jugadores!$A$2:$A$346,0),8),Condados!A:B,2,FALSE)</f>
        <v>Bucks</v>
      </c>
      <c r="L737">
        <v>71</v>
      </c>
    </row>
    <row r="738" spans="1:12" x14ac:dyDescent="0.25">
      <c r="A738" t="s">
        <v>20</v>
      </c>
      <c r="B738">
        <v>176</v>
      </c>
      <c r="C738">
        <v>125</v>
      </c>
      <c r="D738">
        <v>48908</v>
      </c>
      <c r="E738">
        <v>45997</v>
      </c>
      <c r="F738" t="str">
        <f>+VLOOKUP(D738,Jugadores!A:B,2,FALSE)</f>
        <v>Ronald M. Kennedy</v>
      </c>
      <c r="G738" t="str">
        <f>+VLOOKUP(E738,Jugadores!A:B,2,FALSE)</f>
        <v>Willie C. Thompson</v>
      </c>
      <c r="H738">
        <f>+INDEX(Jugadores!$A$2:$H$346,MATCH(Partidos!D738,Jugadores!$A$2:$A$346,0),7)</f>
        <v>40</v>
      </c>
      <c r="I738">
        <f>+INDEX(Jugadores!$A$2:$H$346,MATCH(Partidos!E738,Jugadores!$A$2:$A$346,0),7)</f>
        <v>17</v>
      </c>
      <c r="J738" t="str">
        <f>VLOOKUP(INDEX(Jugadores!$A$2:$H$346,MATCH(Partidos!D738,Jugadores!$A$2:$A$346,0),8),Condados!A:B,2,FALSE)</f>
        <v>Juniata</v>
      </c>
      <c r="K738" t="str">
        <f>VLOOKUP(INDEX(Jugadores!$A$2:$H$346,MATCH(Partidos!E738,Jugadores!$A$2:$A$346,0),8),Condados!A:B,2,FALSE)</f>
        <v>Carbon</v>
      </c>
      <c r="L738">
        <v>80</v>
      </c>
    </row>
    <row r="739" spans="1:12" x14ac:dyDescent="0.25">
      <c r="A739" t="s">
        <v>20</v>
      </c>
      <c r="B739">
        <v>177</v>
      </c>
      <c r="C739">
        <v>119</v>
      </c>
      <c r="D739">
        <v>16441</v>
      </c>
      <c r="E739">
        <v>46494</v>
      </c>
      <c r="F739" t="str">
        <f>+VLOOKUP(D739,Jugadores!A:B,2,FALSE)</f>
        <v>Glenn H. Classen</v>
      </c>
      <c r="G739" t="str">
        <f>+VLOOKUP(E739,Jugadores!A:B,2,FALSE)</f>
        <v>Ronald V. Wright</v>
      </c>
      <c r="H739">
        <f>+INDEX(Jugadores!$A$2:$H$346,MATCH(Partidos!D739,Jugadores!$A$2:$A$346,0),7)</f>
        <v>147</v>
      </c>
      <c r="I739">
        <f>+INDEX(Jugadores!$A$2:$H$346,MATCH(Partidos!E739,Jugadores!$A$2:$A$346,0),7)</f>
        <v>34</v>
      </c>
      <c r="J739" t="str">
        <f>VLOOKUP(INDEX(Jugadores!$A$2:$H$346,MATCH(Partidos!D739,Jugadores!$A$2:$A$346,0),8),Condados!A:B,2,FALSE)</f>
        <v>Pike</v>
      </c>
      <c r="K739" t="str">
        <f>VLOOKUP(INDEX(Jugadores!$A$2:$H$346,MATCH(Partidos!E739,Jugadores!$A$2:$A$346,0),8),Condados!A:B,2,FALSE)</f>
        <v>Luzerne</v>
      </c>
      <c r="L739">
        <v>95</v>
      </c>
    </row>
    <row r="740" spans="1:12" x14ac:dyDescent="0.25">
      <c r="A740" t="s">
        <v>20</v>
      </c>
      <c r="B740">
        <v>178</v>
      </c>
      <c r="C740">
        <v>170</v>
      </c>
      <c r="D740">
        <v>35022</v>
      </c>
      <c r="E740">
        <v>34648</v>
      </c>
      <c r="F740" t="str">
        <f>+VLOOKUP(D740,Jugadores!A:B,2,FALSE)</f>
        <v>Edgar P. Lowery</v>
      </c>
      <c r="G740" t="str">
        <f>+VLOOKUP(E740,Jugadores!A:B,2,FALSE)</f>
        <v>Jack E. Clark</v>
      </c>
      <c r="H740">
        <f>+INDEX(Jugadores!$A$2:$H$346,MATCH(Partidos!D740,Jugadores!$A$2:$A$346,0),7)</f>
        <v>119</v>
      </c>
      <c r="I740">
        <f>+INDEX(Jugadores!$A$2:$H$346,MATCH(Partidos!E740,Jugadores!$A$2:$A$346,0),7)</f>
        <v>64</v>
      </c>
      <c r="J740" t="str">
        <f>VLOOKUP(INDEX(Jugadores!$A$2:$H$346,MATCH(Partidos!D740,Jugadores!$A$2:$A$346,0),8),Condados!A:B,2,FALSE)</f>
        <v>Potter</v>
      </c>
      <c r="K740" t="str">
        <f>VLOOKUP(INDEX(Jugadores!$A$2:$H$346,MATCH(Partidos!E740,Jugadores!$A$2:$A$346,0),8),Condados!A:B,2,FALSE)</f>
        <v>Schuylkill</v>
      </c>
      <c r="L740">
        <v>35</v>
      </c>
    </row>
    <row r="741" spans="1:12" x14ac:dyDescent="0.25">
      <c r="A741" t="s">
        <v>20</v>
      </c>
      <c r="B741">
        <v>179</v>
      </c>
      <c r="C741">
        <v>178</v>
      </c>
      <c r="D741">
        <v>18256</v>
      </c>
      <c r="E741">
        <v>44365</v>
      </c>
      <c r="F741" t="str">
        <f>+VLOOKUP(D741,Jugadores!A:B,2,FALSE)</f>
        <v>Tony K. Blade</v>
      </c>
      <c r="G741" t="str">
        <f>+VLOOKUP(E741,Jugadores!A:B,2,FALSE)</f>
        <v>Robert L. Hughes</v>
      </c>
      <c r="H741">
        <f>+INDEX(Jugadores!$A$2:$H$346,MATCH(Partidos!D741,Jugadores!$A$2:$A$346,0),7)</f>
        <v>148</v>
      </c>
      <c r="I741">
        <f>+INDEX(Jugadores!$A$2:$H$346,MATCH(Partidos!E741,Jugadores!$A$2:$A$346,0),7)</f>
        <v>53</v>
      </c>
      <c r="J741" t="str">
        <f>VLOOKUP(INDEX(Jugadores!$A$2:$H$346,MATCH(Partidos!D741,Jugadores!$A$2:$A$346,0),8),Condados!A:B,2,FALSE)</f>
        <v>Washington</v>
      </c>
      <c r="K741" t="str">
        <f>VLOOKUP(INDEX(Jugadores!$A$2:$H$346,MATCH(Partidos!E741,Jugadores!$A$2:$A$346,0),8),Condados!A:B,2,FALSE)</f>
        <v>Erie</v>
      </c>
      <c r="L741">
        <v>62</v>
      </c>
    </row>
    <row r="742" spans="1:12" x14ac:dyDescent="0.25">
      <c r="A742" t="s">
        <v>20</v>
      </c>
      <c r="B742">
        <v>180</v>
      </c>
      <c r="C742">
        <v>113</v>
      </c>
      <c r="D742">
        <v>12744</v>
      </c>
      <c r="E742">
        <v>4758</v>
      </c>
      <c r="F742" t="str">
        <f>+VLOOKUP(D742,Jugadores!A:B,2,FALSE)</f>
        <v>James A. Kirk</v>
      </c>
      <c r="G742" t="str">
        <f>+VLOOKUP(E742,Jugadores!A:B,2,FALSE)</f>
        <v>Eric L. Benavidez</v>
      </c>
      <c r="H742">
        <f>+INDEX(Jugadores!$A$2:$H$346,MATCH(Partidos!D742,Jugadores!$A$2:$A$346,0),7)</f>
        <v>5</v>
      </c>
      <c r="I742">
        <f>+INDEX(Jugadores!$A$2:$H$346,MATCH(Partidos!E742,Jugadores!$A$2:$A$346,0),7)</f>
        <v>72</v>
      </c>
      <c r="J742" t="str">
        <f>VLOOKUP(INDEX(Jugadores!$A$2:$H$346,MATCH(Partidos!D742,Jugadores!$A$2:$A$346,0),8),Condados!A:B,2,FALSE)</f>
        <v>Lehigh</v>
      </c>
      <c r="K742" t="str">
        <f>VLOOKUP(INDEX(Jugadores!$A$2:$H$346,MATCH(Partidos!E742,Jugadores!$A$2:$A$346,0),8),Condados!A:B,2,FALSE)</f>
        <v>Schuylkill</v>
      </c>
      <c r="L742">
        <v>77</v>
      </c>
    </row>
    <row r="743" spans="1:12" x14ac:dyDescent="0.25">
      <c r="A743" t="s">
        <v>20</v>
      </c>
      <c r="B743">
        <v>181</v>
      </c>
      <c r="C743">
        <v>173</v>
      </c>
      <c r="D743">
        <v>26820</v>
      </c>
      <c r="E743">
        <v>10505</v>
      </c>
      <c r="F743" t="str">
        <f>+VLOOKUP(D743,Jugadores!A:B,2,FALSE)</f>
        <v>Brent C. Gauthier</v>
      </c>
      <c r="G743" t="str">
        <f>+VLOOKUP(E743,Jugadores!A:B,2,FALSE)</f>
        <v>Mark K. Roque</v>
      </c>
      <c r="H743">
        <f>+INDEX(Jugadores!$A$2:$H$346,MATCH(Partidos!D743,Jugadores!$A$2:$A$346,0),7)</f>
        <v>2</v>
      </c>
      <c r="I743">
        <f>+INDEX(Jugadores!$A$2:$H$346,MATCH(Partidos!E743,Jugadores!$A$2:$A$346,0),7)</f>
        <v>69</v>
      </c>
      <c r="J743" t="str">
        <f>VLOOKUP(INDEX(Jugadores!$A$2:$H$346,MATCH(Partidos!D743,Jugadores!$A$2:$A$346,0),8),Condados!A:B,2,FALSE)</f>
        <v>Elk</v>
      </c>
      <c r="K743" t="str">
        <f>VLOOKUP(INDEX(Jugadores!$A$2:$H$346,MATCH(Partidos!E743,Jugadores!$A$2:$A$346,0),8),Condados!A:B,2,FALSE)</f>
        <v>Dauphin</v>
      </c>
      <c r="L743">
        <v>88</v>
      </c>
    </row>
    <row r="744" spans="1:12" x14ac:dyDescent="0.25">
      <c r="A744" t="s">
        <v>20</v>
      </c>
      <c r="B744">
        <v>182</v>
      </c>
      <c r="C744">
        <v>173</v>
      </c>
      <c r="D744">
        <v>29138</v>
      </c>
      <c r="E744">
        <v>36655</v>
      </c>
      <c r="F744" t="str">
        <f>+VLOOKUP(D744,Jugadores!A:B,2,FALSE)</f>
        <v>David A. Bell</v>
      </c>
      <c r="G744" t="str">
        <f>+VLOOKUP(E744,Jugadores!A:B,2,FALSE)</f>
        <v>Frederick S. Clark</v>
      </c>
      <c r="H744">
        <f>+INDEX(Jugadores!$A$2:$H$346,MATCH(Partidos!D744,Jugadores!$A$2:$A$346,0),7)</f>
        <v>44</v>
      </c>
      <c r="I744">
        <f>+INDEX(Jugadores!$A$2:$H$346,MATCH(Partidos!E744,Jugadores!$A$2:$A$346,0),7)</f>
        <v>100</v>
      </c>
      <c r="J744" t="str">
        <f>VLOOKUP(INDEX(Jugadores!$A$2:$H$346,MATCH(Partidos!D744,Jugadores!$A$2:$A$346,0),8),Condados!A:B,2,FALSE)</f>
        <v>Lackawanna</v>
      </c>
      <c r="K744" t="str">
        <f>VLOOKUP(INDEX(Jugadores!$A$2:$H$346,MATCH(Partidos!E744,Jugadores!$A$2:$A$346,0),8),Condados!A:B,2,FALSE)</f>
        <v>Adams</v>
      </c>
      <c r="L744">
        <v>98</v>
      </c>
    </row>
    <row r="745" spans="1:12" x14ac:dyDescent="0.25">
      <c r="A745" t="s">
        <v>20</v>
      </c>
      <c r="B745">
        <v>183</v>
      </c>
      <c r="C745">
        <v>175</v>
      </c>
      <c r="D745">
        <v>37031</v>
      </c>
      <c r="E745">
        <v>38585</v>
      </c>
      <c r="F745" t="str">
        <f>+VLOOKUP(D745,Jugadores!A:B,2,FALSE)</f>
        <v>Henry M. McCue</v>
      </c>
      <c r="G745" t="str">
        <f>+VLOOKUP(E745,Jugadores!A:B,2,FALSE)</f>
        <v>Jonathan C. Brookins</v>
      </c>
      <c r="H745">
        <f>+INDEX(Jugadores!$A$2:$H$346,MATCH(Partidos!D745,Jugadores!$A$2:$A$346,0),7)</f>
        <v>71</v>
      </c>
      <c r="I745">
        <f>+INDEX(Jugadores!$A$2:$H$346,MATCH(Partidos!E745,Jugadores!$A$2:$A$346,0),7)</f>
        <v>89</v>
      </c>
      <c r="J745" t="str">
        <f>VLOOKUP(INDEX(Jugadores!$A$2:$H$346,MATCH(Partidos!D745,Jugadores!$A$2:$A$346,0),8),Condados!A:B,2,FALSE)</f>
        <v>Greene</v>
      </c>
      <c r="K745" t="str">
        <f>VLOOKUP(INDEX(Jugadores!$A$2:$H$346,MATCH(Partidos!E745,Jugadores!$A$2:$A$346,0),8),Condados!A:B,2,FALSE)</f>
        <v>Northumberland</v>
      </c>
      <c r="L745">
        <v>103</v>
      </c>
    </row>
    <row r="746" spans="1:12" x14ac:dyDescent="0.25">
      <c r="A746" t="s">
        <v>20</v>
      </c>
      <c r="B746">
        <v>184</v>
      </c>
      <c r="C746">
        <v>113</v>
      </c>
      <c r="D746">
        <v>48987</v>
      </c>
      <c r="E746">
        <v>7560</v>
      </c>
      <c r="F746" t="str">
        <f>+VLOOKUP(D746,Jugadores!A:B,2,FALSE)</f>
        <v>Patrick P. Taylor</v>
      </c>
      <c r="G746" t="str">
        <f>+VLOOKUP(E746,Jugadores!A:B,2,FALSE)</f>
        <v>Kevin C. Seymour</v>
      </c>
      <c r="H746">
        <f>+INDEX(Jugadores!$A$2:$H$346,MATCH(Partidos!D746,Jugadores!$A$2:$A$346,0),7)</f>
        <v>91</v>
      </c>
      <c r="I746">
        <f>+INDEX(Jugadores!$A$2:$H$346,MATCH(Partidos!E746,Jugadores!$A$2:$A$346,0),7)</f>
        <v>240</v>
      </c>
      <c r="J746" t="str">
        <f>VLOOKUP(INDEX(Jugadores!$A$2:$H$346,MATCH(Partidos!D746,Jugadores!$A$2:$A$346,0),8),Condados!A:B,2,FALSE)</f>
        <v>Columbia</v>
      </c>
      <c r="K746" t="str">
        <f>VLOOKUP(INDEX(Jugadores!$A$2:$H$346,MATCH(Partidos!E746,Jugadores!$A$2:$A$346,0),8),Condados!A:B,2,FALSE)</f>
        <v>Northumberland</v>
      </c>
      <c r="L746">
        <v>112</v>
      </c>
    </row>
    <row r="747" spans="1:12" x14ac:dyDescent="0.25">
      <c r="A747" t="s">
        <v>20</v>
      </c>
      <c r="B747">
        <v>185</v>
      </c>
      <c r="C747">
        <v>117</v>
      </c>
      <c r="D747">
        <v>31665</v>
      </c>
      <c r="E747">
        <v>15877</v>
      </c>
      <c r="F747" t="str">
        <f>+VLOOKUP(D747,Jugadores!A:B,2,FALSE)</f>
        <v>Walter J. Parker</v>
      </c>
      <c r="G747" t="str">
        <f>+VLOOKUP(E747,Jugadores!A:B,2,FALSE)</f>
        <v>James H. Funches</v>
      </c>
      <c r="H747">
        <f>+INDEX(Jugadores!$A$2:$H$346,MATCH(Partidos!D747,Jugadores!$A$2:$A$346,0),7)</f>
        <v>38</v>
      </c>
      <c r="I747">
        <f>+INDEX(Jugadores!$A$2:$H$346,MATCH(Partidos!E747,Jugadores!$A$2:$A$346,0),7)</f>
        <v>96</v>
      </c>
      <c r="J747" t="str">
        <f>VLOOKUP(INDEX(Jugadores!$A$2:$H$346,MATCH(Partidos!D747,Jugadores!$A$2:$A$346,0),8),Condados!A:B,2,FALSE)</f>
        <v>Huntingdon</v>
      </c>
      <c r="K747" t="str">
        <f>VLOOKUP(INDEX(Jugadores!$A$2:$H$346,MATCH(Partidos!E747,Jugadores!$A$2:$A$346,0),8),Condados!A:B,2,FALSE)</f>
        <v>Franklin</v>
      </c>
      <c r="L747">
        <v>42</v>
      </c>
    </row>
    <row r="748" spans="1:12" x14ac:dyDescent="0.25">
      <c r="A748" t="s">
        <v>20</v>
      </c>
      <c r="B748">
        <v>186</v>
      </c>
      <c r="C748">
        <v>103</v>
      </c>
      <c r="D748">
        <v>35769</v>
      </c>
      <c r="E748">
        <v>47990</v>
      </c>
      <c r="F748" t="str">
        <f>+VLOOKUP(D748,Jugadores!A:B,2,FALSE)</f>
        <v>Dave T. Gowins</v>
      </c>
      <c r="G748" t="str">
        <f>+VLOOKUP(E748,Jugadores!A:B,2,FALSE)</f>
        <v>Elwood E. Jarvis</v>
      </c>
      <c r="H748">
        <f>+INDEX(Jugadores!$A$2:$H$346,MATCH(Partidos!D748,Jugadores!$A$2:$A$346,0),7)</f>
        <v>104</v>
      </c>
      <c r="I748">
        <f>+INDEX(Jugadores!$A$2:$H$346,MATCH(Partidos!E748,Jugadores!$A$2:$A$346,0),7)</f>
        <v>74</v>
      </c>
      <c r="J748" t="str">
        <f>VLOOKUP(INDEX(Jugadores!$A$2:$H$346,MATCH(Partidos!D748,Jugadores!$A$2:$A$346,0),8),Condados!A:B,2,FALSE)</f>
        <v>Cumberland</v>
      </c>
      <c r="K748" t="str">
        <f>VLOOKUP(INDEX(Jugadores!$A$2:$H$346,MATCH(Partidos!E748,Jugadores!$A$2:$A$346,0),8),Condados!A:B,2,FALSE)</f>
        <v>Mercer</v>
      </c>
      <c r="L748">
        <v>92</v>
      </c>
    </row>
    <row r="749" spans="1:12" x14ac:dyDescent="0.25">
      <c r="A749" t="s">
        <v>20</v>
      </c>
      <c r="B749">
        <v>187</v>
      </c>
      <c r="C749">
        <v>104</v>
      </c>
      <c r="D749">
        <v>26197</v>
      </c>
      <c r="E749">
        <v>929</v>
      </c>
      <c r="F749" t="str">
        <f>+VLOOKUP(D749,Jugadores!A:B,2,FALSE)</f>
        <v>David A. Donovan</v>
      </c>
      <c r="G749" t="str">
        <f>+VLOOKUP(E749,Jugadores!A:B,2,FALSE)</f>
        <v>Phillip S. Kucera</v>
      </c>
      <c r="H749">
        <f>+INDEX(Jugadores!$A$2:$H$346,MATCH(Partidos!D749,Jugadores!$A$2:$A$346,0),7)</f>
        <v>149</v>
      </c>
      <c r="I749">
        <f>+INDEX(Jugadores!$A$2:$H$346,MATCH(Partidos!E749,Jugadores!$A$2:$A$346,0),7)</f>
        <v>60</v>
      </c>
      <c r="J749" t="str">
        <f>VLOOKUP(INDEX(Jugadores!$A$2:$H$346,MATCH(Partidos!D749,Jugadores!$A$2:$A$346,0),8),Condados!A:B,2,FALSE)</f>
        <v>Westmoreland</v>
      </c>
      <c r="K749" t="str">
        <f>VLOOKUP(INDEX(Jugadores!$A$2:$H$346,MATCH(Partidos!E749,Jugadores!$A$2:$A$346,0),8),Condados!A:B,2,FALSE)</f>
        <v>Montgomery</v>
      </c>
      <c r="L749">
        <v>135</v>
      </c>
    </row>
    <row r="750" spans="1:12" x14ac:dyDescent="0.25">
      <c r="A750" t="s">
        <v>20</v>
      </c>
      <c r="B750">
        <v>188</v>
      </c>
      <c r="C750">
        <v>213</v>
      </c>
      <c r="D750">
        <v>49008</v>
      </c>
      <c r="E750">
        <v>46171</v>
      </c>
      <c r="F750" t="str">
        <f>+VLOOKUP(D750,Jugadores!A:B,2,FALSE)</f>
        <v>Anthony A. Rodriguez</v>
      </c>
      <c r="G750" t="str">
        <f>+VLOOKUP(E750,Jugadores!A:B,2,FALSE)</f>
        <v>William C. Cohen</v>
      </c>
      <c r="H750">
        <f>+INDEX(Jugadores!$A$2:$H$346,MATCH(Partidos!D750,Jugadores!$A$2:$A$346,0),7)</f>
        <v>6</v>
      </c>
      <c r="I750">
        <f>+INDEX(Jugadores!$A$2:$H$346,MATCH(Partidos!E750,Jugadores!$A$2:$A$346,0),7)</f>
        <v>87</v>
      </c>
      <c r="J750" t="str">
        <f>VLOOKUP(INDEX(Jugadores!$A$2:$H$346,MATCH(Partidos!D750,Jugadores!$A$2:$A$346,0),8),Condados!A:B,2,FALSE)</f>
        <v>Forest</v>
      </c>
      <c r="K750" t="str">
        <f>VLOOKUP(INDEX(Jugadores!$A$2:$H$346,MATCH(Partidos!E750,Jugadores!$A$2:$A$346,0),8),Condados!A:B,2,FALSE)</f>
        <v>Jefferson</v>
      </c>
      <c r="L750">
        <v>21</v>
      </c>
    </row>
    <row r="751" spans="1:12" x14ac:dyDescent="0.25">
      <c r="A751" t="s">
        <v>20</v>
      </c>
      <c r="B751">
        <v>189</v>
      </c>
      <c r="C751">
        <v>232</v>
      </c>
      <c r="D751">
        <v>3867</v>
      </c>
      <c r="E751">
        <v>22014</v>
      </c>
      <c r="F751" t="str">
        <f>+VLOOKUP(D751,Jugadores!A:B,2,FALSE)</f>
        <v>Kenneth J. Broyles</v>
      </c>
      <c r="G751" t="str">
        <f>+VLOOKUP(E751,Jugadores!A:B,2,FALSE)</f>
        <v>David S. Hamilton</v>
      </c>
      <c r="H751">
        <f>+INDEX(Jugadores!$A$2:$H$346,MATCH(Partidos!D751,Jugadores!$A$2:$A$346,0),7)</f>
        <v>39</v>
      </c>
      <c r="I751">
        <f>+INDEX(Jugadores!$A$2:$H$346,MATCH(Partidos!E751,Jugadores!$A$2:$A$346,0),7)</f>
        <v>67</v>
      </c>
      <c r="J751" t="str">
        <f>VLOOKUP(INDEX(Jugadores!$A$2:$H$346,MATCH(Partidos!D751,Jugadores!$A$2:$A$346,0),8),Condados!A:B,2,FALSE)</f>
        <v>York</v>
      </c>
      <c r="K751" t="str">
        <f>VLOOKUP(INDEX(Jugadores!$A$2:$H$346,MATCH(Partidos!E751,Jugadores!$A$2:$A$346,0),8),Condados!A:B,2,FALSE)</f>
        <v>Somerset</v>
      </c>
      <c r="L751">
        <v>94</v>
      </c>
    </row>
    <row r="752" spans="1:12" x14ac:dyDescent="0.25">
      <c r="A752" t="s">
        <v>20</v>
      </c>
      <c r="B752">
        <v>190</v>
      </c>
      <c r="C752">
        <v>287</v>
      </c>
      <c r="D752">
        <v>584</v>
      </c>
      <c r="E752">
        <v>7630</v>
      </c>
      <c r="F752" t="str">
        <f>+VLOOKUP(D752,Jugadores!A:B,2,FALSE)</f>
        <v>Francis T. Edwards</v>
      </c>
      <c r="G752" t="str">
        <f>+VLOOKUP(E752,Jugadores!A:B,2,FALSE)</f>
        <v>Charlie M. Downey</v>
      </c>
      <c r="H752">
        <f>+INDEX(Jugadores!$A$2:$H$346,MATCH(Partidos!D752,Jugadores!$A$2:$A$346,0),7)</f>
        <v>143</v>
      </c>
      <c r="I752">
        <f>+INDEX(Jugadores!$A$2:$H$346,MATCH(Partidos!E752,Jugadores!$A$2:$A$346,0),7)</f>
        <v>15</v>
      </c>
      <c r="J752" t="str">
        <f>VLOOKUP(INDEX(Jugadores!$A$2:$H$346,MATCH(Partidos!D752,Jugadores!$A$2:$A$346,0),8),Condados!A:B,2,FALSE)</f>
        <v>Carbon</v>
      </c>
      <c r="K752" t="str">
        <f>VLOOKUP(INDEX(Jugadores!$A$2:$H$346,MATCH(Partidos!E752,Jugadores!$A$2:$A$346,0),8),Condados!A:B,2,FALSE)</f>
        <v>Berks</v>
      </c>
      <c r="L752">
        <v>193</v>
      </c>
    </row>
    <row r="753" spans="1:12" x14ac:dyDescent="0.25">
      <c r="A753" t="s">
        <v>20</v>
      </c>
      <c r="B753">
        <v>191</v>
      </c>
      <c r="C753">
        <v>146</v>
      </c>
      <c r="D753">
        <v>15937</v>
      </c>
      <c r="E753">
        <v>26064</v>
      </c>
      <c r="F753" t="str">
        <f>+VLOOKUP(D753,Jugadores!A:B,2,FALSE)</f>
        <v>Philip S. Rome</v>
      </c>
      <c r="G753" t="str">
        <f>+VLOOKUP(E753,Jugadores!A:B,2,FALSE)</f>
        <v>Glenn S. Barrett</v>
      </c>
      <c r="H753">
        <f>+INDEX(Jugadores!$A$2:$H$346,MATCH(Partidos!D753,Jugadores!$A$2:$A$346,0),7)</f>
        <v>42</v>
      </c>
      <c r="I753">
        <f>+INDEX(Jugadores!$A$2:$H$346,MATCH(Partidos!E753,Jugadores!$A$2:$A$346,0),7)</f>
        <v>107</v>
      </c>
      <c r="J753" t="str">
        <f>VLOOKUP(INDEX(Jugadores!$A$2:$H$346,MATCH(Partidos!D753,Jugadores!$A$2:$A$346,0),8),Condados!A:B,2,FALSE)</f>
        <v>Beaver</v>
      </c>
      <c r="K753" t="str">
        <f>VLOOKUP(INDEX(Jugadores!$A$2:$H$346,MATCH(Partidos!E753,Jugadores!$A$2:$A$346,0),8),Condados!A:B,2,FALSE)</f>
        <v>Philadelphia</v>
      </c>
      <c r="L753">
        <v>50</v>
      </c>
    </row>
    <row r="754" spans="1:12" x14ac:dyDescent="0.25">
      <c r="A754" t="s">
        <v>20</v>
      </c>
      <c r="B754">
        <v>192</v>
      </c>
      <c r="C754">
        <v>132</v>
      </c>
      <c r="D754">
        <v>13729</v>
      </c>
      <c r="E754">
        <v>21187</v>
      </c>
      <c r="F754" t="str">
        <f>+VLOOKUP(D754,Jugadores!A:B,2,FALSE)</f>
        <v>Christian G. Chang</v>
      </c>
      <c r="G754" t="str">
        <f>+VLOOKUP(E754,Jugadores!A:B,2,FALSE)</f>
        <v>Robert M. Cornish</v>
      </c>
      <c r="H754">
        <f>+INDEX(Jugadores!$A$2:$H$346,MATCH(Partidos!D754,Jugadores!$A$2:$A$346,0),7)</f>
        <v>7</v>
      </c>
      <c r="I754">
        <f>+INDEX(Jugadores!$A$2:$H$346,MATCH(Partidos!E754,Jugadores!$A$2:$A$346,0),7)</f>
        <v>137</v>
      </c>
      <c r="J754" t="str">
        <f>VLOOKUP(INDEX(Jugadores!$A$2:$H$346,MATCH(Partidos!D754,Jugadores!$A$2:$A$346,0),8),Condados!A:B,2,FALSE)</f>
        <v>Indiana</v>
      </c>
      <c r="K754" t="str">
        <f>VLOOKUP(INDEX(Jugadores!$A$2:$H$346,MATCH(Partidos!E754,Jugadores!$A$2:$A$346,0),8),Condados!A:B,2,FALSE)</f>
        <v>Fulton</v>
      </c>
      <c r="L754">
        <v>62</v>
      </c>
    </row>
    <row r="755" spans="1:12" x14ac:dyDescent="0.25">
      <c r="A755" t="s">
        <v>20</v>
      </c>
      <c r="B755">
        <v>193</v>
      </c>
      <c r="C755">
        <v>235</v>
      </c>
      <c r="D755">
        <v>4013</v>
      </c>
      <c r="E755">
        <v>2964</v>
      </c>
      <c r="F755" t="str">
        <f>+VLOOKUP(D755,Jugadores!A:B,2,FALSE)</f>
        <v>Homer C. Funderburk</v>
      </c>
      <c r="G755" t="str">
        <f>+VLOOKUP(E755,Jugadores!A:B,2,FALSE)</f>
        <v>Ron S. Sanford</v>
      </c>
      <c r="H755">
        <f>+INDEX(Jugadores!$A$2:$H$346,MATCH(Partidos!D755,Jugadores!$A$2:$A$346,0),7)</f>
        <v>28</v>
      </c>
      <c r="I755">
        <f>+INDEX(Jugadores!$A$2:$H$346,MATCH(Partidos!E755,Jugadores!$A$2:$A$346,0),7)</f>
        <v>273</v>
      </c>
      <c r="J755" t="str">
        <f>VLOOKUP(INDEX(Jugadores!$A$2:$H$346,MATCH(Partidos!D755,Jugadores!$A$2:$A$346,0),8),Condados!A:B,2,FALSE)</f>
        <v>Wayne</v>
      </c>
      <c r="K755" t="str">
        <f>VLOOKUP(INDEX(Jugadores!$A$2:$H$346,MATCH(Partidos!E755,Jugadores!$A$2:$A$346,0),8),Condados!A:B,2,FALSE)</f>
        <v>McKean</v>
      </c>
      <c r="L755">
        <v>80</v>
      </c>
    </row>
    <row r="756" spans="1:12" x14ac:dyDescent="0.25">
      <c r="A756" t="s">
        <v>20</v>
      </c>
      <c r="B756">
        <v>194</v>
      </c>
      <c r="C756">
        <v>126</v>
      </c>
      <c r="D756">
        <v>12929</v>
      </c>
      <c r="E756">
        <v>3500</v>
      </c>
      <c r="F756" t="str">
        <f>+VLOOKUP(D756,Jugadores!A:B,2,FALSE)</f>
        <v>James S. Evans</v>
      </c>
      <c r="G756" t="str">
        <f>+VLOOKUP(E756,Jugadores!A:B,2,FALSE)</f>
        <v>David M. Prewitt</v>
      </c>
      <c r="H756">
        <f>+INDEX(Jugadores!$A$2:$H$346,MATCH(Partidos!D756,Jugadores!$A$2:$A$346,0),7)</f>
        <v>103</v>
      </c>
      <c r="I756">
        <f>+INDEX(Jugadores!$A$2:$H$346,MATCH(Partidos!E756,Jugadores!$A$2:$A$346,0),7)</f>
        <v>159</v>
      </c>
      <c r="J756" t="str">
        <f>VLOOKUP(INDEX(Jugadores!$A$2:$H$346,MATCH(Partidos!D756,Jugadores!$A$2:$A$346,0),8),Condados!A:B,2,FALSE)</f>
        <v>Lebanon</v>
      </c>
      <c r="K756" t="str">
        <f>VLOOKUP(INDEX(Jugadores!$A$2:$H$346,MATCH(Partidos!E756,Jugadores!$A$2:$A$346,0),8),Condados!A:B,2,FALSE)</f>
        <v>Beaver</v>
      </c>
      <c r="L756">
        <v>86</v>
      </c>
    </row>
    <row r="757" spans="1:12" x14ac:dyDescent="0.25">
      <c r="A757" t="s">
        <v>20</v>
      </c>
      <c r="B757">
        <v>195</v>
      </c>
      <c r="C757">
        <v>138</v>
      </c>
      <c r="D757">
        <v>34601</v>
      </c>
      <c r="E757">
        <v>4950</v>
      </c>
      <c r="F757" t="str">
        <f>+VLOOKUP(D757,Jugadores!A:B,2,FALSE)</f>
        <v>Charles G. George</v>
      </c>
      <c r="G757" t="str">
        <f>+VLOOKUP(E757,Jugadores!A:B,2,FALSE)</f>
        <v>David C. Daniel</v>
      </c>
      <c r="H757">
        <f>+INDEX(Jugadores!$A$2:$H$346,MATCH(Partidos!D757,Jugadores!$A$2:$A$346,0),7)</f>
        <v>150</v>
      </c>
      <c r="I757">
        <f>+INDEX(Jugadores!$A$2:$H$346,MATCH(Partidos!E757,Jugadores!$A$2:$A$346,0),7)</f>
        <v>274</v>
      </c>
      <c r="J757" t="str">
        <f>VLOOKUP(INDEX(Jugadores!$A$2:$H$346,MATCH(Partidos!D757,Jugadores!$A$2:$A$346,0),8),Condados!A:B,2,FALSE)</f>
        <v>Blair</v>
      </c>
      <c r="K757" t="str">
        <f>VLOOKUP(INDEX(Jugadores!$A$2:$H$346,MATCH(Partidos!E757,Jugadores!$A$2:$A$346,0),8),Condados!A:B,2,FALSE)</f>
        <v>Beaver</v>
      </c>
      <c r="L757">
        <v>93</v>
      </c>
    </row>
    <row r="758" spans="1:12" x14ac:dyDescent="0.25">
      <c r="A758" t="s">
        <v>20</v>
      </c>
      <c r="B758">
        <v>196</v>
      </c>
      <c r="C758">
        <v>113</v>
      </c>
      <c r="D758">
        <v>43571</v>
      </c>
      <c r="E758">
        <v>35447</v>
      </c>
      <c r="F758" t="str">
        <f>+VLOOKUP(D758,Jugadores!A:B,2,FALSE)</f>
        <v>Edward D. Piper</v>
      </c>
      <c r="G758" t="str">
        <f>+VLOOKUP(E758,Jugadores!A:B,2,FALSE)</f>
        <v>William R. Miles</v>
      </c>
      <c r="H758">
        <f>+INDEX(Jugadores!$A$2:$H$346,MATCH(Partidos!D758,Jugadores!$A$2:$A$346,0),7)</f>
        <v>29</v>
      </c>
      <c r="I758">
        <f>+INDEX(Jugadores!$A$2:$H$346,MATCH(Partidos!E758,Jugadores!$A$2:$A$346,0),7)</f>
        <v>77</v>
      </c>
      <c r="J758" t="str">
        <f>VLOOKUP(INDEX(Jugadores!$A$2:$H$346,MATCH(Partidos!D758,Jugadores!$A$2:$A$346,0),8),Condados!A:B,2,FALSE)</f>
        <v>Cambria</v>
      </c>
      <c r="K758" t="str">
        <f>VLOOKUP(INDEX(Jugadores!$A$2:$H$346,MATCH(Partidos!E758,Jugadores!$A$2:$A$346,0),8),Condados!A:B,2,FALSE)</f>
        <v>Lehigh</v>
      </c>
      <c r="L758">
        <v>54</v>
      </c>
    </row>
    <row r="759" spans="1:12" x14ac:dyDescent="0.25">
      <c r="A759" t="s">
        <v>20</v>
      </c>
      <c r="B759">
        <v>197</v>
      </c>
      <c r="C759">
        <v>182</v>
      </c>
      <c r="D759">
        <v>14970</v>
      </c>
      <c r="E759">
        <v>47445</v>
      </c>
      <c r="F759" t="str">
        <f>+VLOOKUP(D759,Jugadores!A:B,2,FALSE)</f>
        <v>James J. Spears</v>
      </c>
      <c r="G759" t="str">
        <f>+VLOOKUP(E759,Jugadores!A:B,2,FALSE)</f>
        <v>Douglas B. Washington</v>
      </c>
      <c r="H759">
        <f>+INDEX(Jugadores!$A$2:$H$346,MATCH(Partidos!D759,Jugadores!$A$2:$A$346,0),7)</f>
        <v>1</v>
      </c>
      <c r="I759">
        <f>+INDEX(Jugadores!$A$2:$H$346,MATCH(Partidos!E759,Jugadores!$A$2:$A$346,0),7)</f>
        <v>65</v>
      </c>
      <c r="J759" t="str">
        <f>VLOOKUP(INDEX(Jugadores!$A$2:$H$346,MATCH(Partidos!D759,Jugadores!$A$2:$A$346,0),8),Condados!A:B,2,FALSE)</f>
        <v>Bradford</v>
      </c>
      <c r="K759" t="str">
        <f>VLOOKUP(INDEX(Jugadores!$A$2:$H$346,MATCH(Partidos!E759,Jugadores!$A$2:$A$346,0),8),Condados!A:B,2,FALSE)</f>
        <v>Montour</v>
      </c>
      <c r="L759">
        <v>58</v>
      </c>
    </row>
    <row r="760" spans="1:12" x14ac:dyDescent="0.25">
      <c r="A760" t="s">
        <v>20</v>
      </c>
      <c r="B760">
        <v>198</v>
      </c>
      <c r="C760">
        <v>103</v>
      </c>
      <c r="D760">
        <v>15164</v>
      </c>
      <c r="E760">
        <v>35111</v>
      </c>
      <c r="F760" t="str">
        <f>+VLOOKUP(D760,Jugadores!A:B,2,FALSE)</f>
        <v>Stephen D. Stoll</v>
      </c>
      <c r="G760" t="str">
        <f>+VLOOKUP(E760,Jugadores!A:B,2,FALSE)</f>
        <v>Arthur T. Stevens</v>
      </c>
      <c r="H760">
        <f>+INDEX(Jugadores!$A$2:$H$346,MATCH(Partidos!D760,Jugadores!$A$2:$A$346,0),7)</f>
        <v>36</v>
      </c>
      <c r="I760">
        <f>+INDEX(Jugadores!$A$2:$H$346,MATCH(Partidos!E760,Jugadores!$A$2:$A$346,0),7)</f>
        <v>92</v>
      </c>
      <c r="J760" t="str">
        <f>VLOOKUP(INDEX(Jugadores!$A$2:$H$346,MATCH(Partidos!D760,Jugadores!$A$2:$A$346,0),8),Condados!A:B,2,FALSE)</f>
        <v>Cumberland</v>
      </c>
      <c r="K760" t="str">
        <f>VLOOKUP(INDEX(Jugadores!$A$2:$H$346,MATCH(Partidos!E760,Jugadores!$A$2:$A$346,0),8),Condados!A:B,2,FALSE)</f>
        <v>Beaver</v>
      </c>
      <c r="L760">
        <v>68</v>
      </c>
    </row>
    <row r="761" spans="1:12" x14ac:dyDescent="0.25">
      <c r="A761" t="s">
        <v>20</v>
      </c>
      <c r="B761">
        <v>199</v>
      </c>
      <c r="C761">
        <v>93</v>
      </c>
      <c r="D761">
        <v>29457</v>
      </c>
      <c r="E761">
        <v>29160</v>
      </c>
      <c r="F761" t="str">
        <f>+VLOOKUP(D761,Jugadores!A:B,2,FALSE)</f>
        <v>Juan M. Drake</v>
      </c>
      <c r="G761" t="str">
        <f>+VLOOKUP(E761,Jugadores!A:B,2,FALSE)</f>
        <v>Tommy A. Quintero</v>
      </c>
      <c r="H761">
        <f>+INDEX(Jugadores!$A$2:$H$346,MATCH(Partidos!D761,Jugadores!$A$2:$A$346,0),7)</f>
        <v>57</v>
      </c>
      <c r="I761">
        <f>+INDEX(Jugadores!$A$2:$H$346,MATCH(Partidos!E761,Jugadores!$A$2:$A$346,0),7)</f>
        <v>144</v>
      </c>
      <c r="J761" t="str">
        <f>VLOOKUP(INDEX(Jugadores!$A$2:$H$346,MATCH(Partidos!D761,Jugadores!$A$2:$A$346,0),8),Condados!A:B,2,FALSE)</f>
        <v>Lycoming</v>
      </c>
      <c r="K761" t="str">
        <f>VLOOKUP(INDEX(Jugadores!$A$2:$H$346,MATCH(Partidos!E761,Jugadores!$A$2:$A$346,0),8),Condados!A:B,2,FALSE)</f>
        <v>Lehigh</v>
      </c>
      <c r="L761">
        <v>82</v>
      </c>
    </row>
    <row r="762" spans="1:12" x14ac:dyDescent="0.25">
      <c r="A762" t="s">
        <v>20</v>
      </c>
      <c r="B762">
        <v>200</v>
      </c>
      <c r="C762">
        <v>175</v>
      </c>
      <c r="D762">
        <v>6720</v>
      </c>
      <c r="E762">
        <v>29207</v>
      </c>
      <c r="F762" t="str">
        <f>+VLOOKUP(D762,Jugadores!A:B,2,FALSE)</f>
        <v>John A. Williams</v>
      </c>
      <c r="G762" t="str">
        <f>+VLOOKUP(E762,Jugadores!A:B,2,FALSE)</f>
        <v>Lindsey R. Sherry</v>
      </c>
      <c r="H762">
        <f>+INDEX(Jugadores!$A$2:$H$346,MATCH(Partidos!D762,Jugadores!$A$2:$A$346,0),7)</f>
        <v>84</v>
      </c>
      <c r="I762">
        <f>+INDEX(Jugadores!$A$2:$H$346,MATCH(Partidos!E762,Jugadores!$A$2:$A$346,0),7)</f>
        <v>123</v>
      </c>
      <c r="J762" t="str">
        <f>VLOOKUP(INDEX(Jugadores!$A$2:$H$346,MATCH(Partidos!D762,Jugadores!$A$2:$A$346,0),8),Condados!A:B,2,FALSE)</f>
        <v>Lycoming</v>
      </c>
      <c r="K762" t="str">
        <f>VLOOKUP(INDEX(Jugadores!$A$2:$H$346,MATCH(Partidos!E762,Jugadores!$A$2:$A$346,0),8),Condados!A:B,2,FALSE)</f>
        <v>Luzerne</v>
      </c>
      <c r="L762">
        <v>128</v>
      </c>
    </row>
    <row r="763" spans="1:12" x14ac:dyDescent="0.25">
      <c r="A763" t="s">
        <v>20</v>
      </c>
      <c r="B763">
        <v>201</v>
      </c>
      <c r="C763">
        <v>227</v>
      </c>
      <c r="D763">
        <v>962</v>
      </c>
      <c r="E763">
        <v>31338</v>
      </c>
      <c r="F763" t="str">
        <f>+VLOOKUP(D763,Jugadores!A:B,2,FALSE)</f>
        <v>Andrew M. Shanklin</v>
      </c>
      <c r="G763" t="str">
        <f>+VLOOKUP(E763,Jugadores!A:B,2,FALSE)</f>
        <v>Bernard M. Whitacre</v>
      </c>
      <c r="H763">
        <f>+INDEX(Jugadores!$A$2:$H$346,MATCH(Partidos!D763,Jugadores!$A$2:$A$346,0),7)</f>
        <v>37</v>
      </c>
      <c r="I763">
        <f>+INDEX(Jugadores!$A$2:$H$346,MATCH(Partidos!E763,Jugadores!$A$2:$A$346,0),7)</f>
        <v>109</v>
      </c>
      <c r="J763" t="str">
        <f>VLOOKUP(INDEX(Jugadores!$A$2:$H$346,MATCH(Partidos!D763,Jugadores!$A$2:$A$346,0),8),Condados!A:B,2,FALSE)</f>
        <v>Snyder</v>
      </c>
      <c r="K763" t="str">
        <f>VLOOKUP(INDEX(Jugadores!$A$2:$H$346,MATCH(Partidos!E763,Jugadores!$A$2:$A$346,0),8),Condados!A:B,2,FALSE)</f>
        <v>Sullivan</v>
      </c>
      <c r="L763">
        <v>60</v>
      </c>
    </row>
    <row r="764" spans="1:12" x14ac:dyDescent="0.25">
      <c r="A764" t="s">
        <v>20</v>
      </c>
      <c r="B764">
        <v>202</v>
      </c>
      <c r="C764">
        <v>122</v>
      </c>
      <c r="D764">
        <v>18113</v>
      </c>
      <c r="E764">
        <v>47815</v>
      </c>
      <c r="F764" t="str">
        <f>+VLOOKUP(D764,Jugadores!A:B,2,FALSE)</f>
        <v>John M. Link</v>
      </c>
      <c r="G764" t="str">
        <f>+VLOOKUP(E764,Jugadores!A:B,2,FALSE)</f>
        <v>Walter F. Carter</v>
      </c>
      <c r="H764">
        <f>+INDEX(Jugadores!$A$2:$H$346,MATCH(Partidos!D764,Jugadores!$A$2:$A$346,0),7)</f>
        <v>26</v>
      </c>
      <c r="I764">
        <f>+INDEX(Jugadores!$A$2:$H$346,MATCH(Partidos!E764,Jugadores!$A$2:$A$346,0),7)</f>
        <v>12</v>
      </c>
      <c r="J764" t="str">
        <f>VLOOKUP(INDEX(Jugadores!$A$2:$H$346,MATCH(Partidos!D764,Jugadores!$A$2:$A$346,0),8),Condados!A:B,2,FALSE)</f>
        <v>Clinton</v>
      </c>
      <c r="K764" t="str">
        <f>VLOOKUP(INDEX(Jugadores!$A$2:$H$346,MATCH(Partidos!E764,Jugadores!$A$2:$A$346,0),8),Condados!A:B,2,FALSE)</f>
        <v>Franklin</v>
      </c>
      <c r="L764">
        <v>101</v>
      </c>
    </row>
    <row r="765" spans="1:12" x14ac:dyDescent="0.25">
      <c r="A765" t="s">
        <v>20</v>
      </c>
      <c r="B765">
        <v>203</v>
      </c>
      <c r="C765">
        <v>114</v>
      </c>
      <c r="D765">
        <v>1939</v>
      </c>
      <c r="E765">
        <v>27430</v>
      </c>
      <c r="F765" t="str">
        <f>+VLOOKUP(D765,Jugadores!A:B,2,FALSE)</f>
        <v>John E. McElwain</v>
      </c>
      <c r="G765" t="str">
        <f>+VLOOKUP(E765,Jugadores!A:B,2,FALSE)</f>
        <v>Brad S. Torres</v>
      </c>
      <c r="H765">
        <f>+INDEX(Jugadores!$A$2:$H$346,MATCH(Partidos!D765,Jugadores!$A$2:$A$346,0),7)</f>
        <v>51</v>
      </c>
      <c r="I765">
        <f>+INDEX(Jugadores!$A$2:$H$346,MATCH(Partidos!E765,Jugadores!$A$2:$A$346,0),7)</f>
        <v>98</v>
      </c>
      <c r="J765" t="str">
        <f>VLOOKUP(INDEX(Jugadores!$A$2:$H$346,MATCH(Partidos!D765,Jugadores!$A$2:$A$346,0),8),Condados!A:B,2,FALSE)</f>
        <v>Pike</v>
      </c>
      <c r="K765" t="str">
        <f>VLOOKUP(INDEX(Jugadores!$A$2:$H$346,MATCH(Partidos!E765,Jugadores!$A$2:$A$346,0),8),Condados!A:B,2,FALSE)</f>
        <v>Bradford</v>
      </c>
      <c r="L765">
        <v>46</v>
      </c>
    </row>
    <row r="766" spans="1:12" x14ac:dyDescent="0.25">
      <c r="A766" t="s">
        <v>20</v>
      </c>
      <c r="B766">
        <v>204</v>
      </c>
      <c r="C766">
        <v>178</v>
      </c>
      <c r="D766">
        <v>15688</v>
      </c>
      <c r="E766">
        <v>48848</v>
      </c>
      <c r="F766" t="str">
        <f>+VLOOKUP(D766,Jugadores!A:B,2,FALSE)</f>
        <v>Dennis H. Burt</v>
      </c>
      <c r="G766" t="str">
        <f>+VLOOKUP(E766,Jugadores!A:B,2,FALSE)</f>
        <v>Genaro D. Sampson</v>
      </c>
      <c r="H766">
        <f>+INDEX(Jugadores!$A$2:$H$346,MATCH(Partidos!D766,Jugadores!$A$2:$A$346,0),7)</f>
        <v>9</v>
      </c>
      <c r="I766">
        <f>+INDEX(Jugadores!$A$2:$H$346,MATCH(Partidos!E766,Jugadores!$A$2:$A$346,0),7)</f>
        <v>14</v>
      </c>
      <c r="J766" t="str">
        <f>VLOOKUP(INDEX(Jugadores!$A$2:$H$346,MATCH(Partidos!D766,Jugadores!$A$2:$A$346,0),8),Condados!A:B,2,FALSE)</f>
        <v>Lancaster</v>
      </c>
      <c r="K766" t="str">
        <f>VLOOKUP(INDEX(Jugadores!$A$2:$H$346,MATCH(Partidos!E766,Jugadores!$A$2:$A$346,0),8),Condados!A:B,2,FALSE)</f>
        <v>Philadelphia</v>
      </c>
      <c r="L766">
        <v>65</v>
      </c>
    </row>
    <row r="767" spans="1:12" x14ac:dyDescent="0.25">
      <c r="A767" t="s">
        <v>20</v>
      </c>
      <c r="B767">
        <v>205</v>
      </c>
      <c r="C767">
        <v>152</v>
      </c>
      <c r="D767">
        <v>16745</v>
      </c>
      <c r="E767">
        <v>34980</v>
      </c>
      <c r="F767" t="str">
        <f>+VLOOKUP(D767,Jugadores!A:B,2,FALSE)</f>
        <v>John A. Palmer</v>
      </c>
      <c r="G767" t="str">
        <f>+VLOOKUP(E767,Jugadores!A:B,2,FALSE)</f>
        <v>Donald C. Craven</v>
      </c>
      <c r="H767">
        <f>+INDEX(Jugadores!$A$2:$H$346,MATCH(Partidos!D767,Jugadores!$A$2:$A$346,0),7)</f>
        <v>35</v>
      </c>
      <c r="I767">
        <f>+INDEX(Jugadores!$A$2:$H$346,MATCH(Partidos!E767,Jugadores!$A$2:$A$346,0),7)</f>
        <v>145</v>
      </c>
      <c r="J767" t="str">
        <f>VLOOKUP(INDEX(Jugadores!$A$2:$H$346,MATCH(Partidos!D767,Jugadores!$A$2:$A$346,0),8),Condados!A:B,2,FALSE)</f>
        <v>Jefferson</v>
      </c>
      <c r="K767" t="str">
        <f>VLOOKUP(INDEX(Jugadores!$A$2:$H$346,MATCH(Partidos!E767,Jugadores!$A$2:$A$346,0),8),Condados!A:B,2,FALSE)</f>
        <v>Warren</v>
      </c>
      <c r="L767">
        <v>70</v>
      </c>
    </row>
    <row r="768" spans="1:12" x14ac:dyDescent="0.25">
      <c r="A768" t="s">
        <v>20</v>
      </c>
      <c r="B768">
        <v>206</v>
      </c>
      <c r="C768">
        <v>246</v>
      </c>
      <c r="D768">
        <v>41198</v>
      </c>
      <c r="E768">
        <v>7711</v>
      </c>
      <c r="F768" t="str">
        <f>+VLOOKUP(D768,Jugadores!A:B,2,FALSE)</f>
        <v>Mike L. Ginn</v>
      </c>
      <c r="G768" t="str">
        <f>+VLOOKUP(E768,Jugadores!A:B,2,FALSE)</f>
        <v>Eldon E. Ramirez</v>
      </c>
      <c r="H768">
        <f>+INDEX(Jugadores!$A$2:$H$346,MATCH(Partidos!D768,Jugadores!$A$2:$A$346,0),7)</f>
        <v>27</v>
      </c>
      <c r="I768">
        <f>+INDEX(Jugadores!$A$2:$H$346,MATCH(Partidos!E768,Jugadores!$A$2:$A$346,0),7)</f>
        <v>97</v>
      </c>
      <c r="J768" t="str">
        <f>VLOOKUP(INDEX(Jugadores!$A$2:$H$346,MATCH(Partidos!D768,Jugadores!$A$2:$A$346,0),8),Condados!A:B,2,FALSE)</f>
        <v>Allegheny</v>
      </c>
      <c r="K768" t="str">
        <f>VLOOKUP(INDEX(Jugadores!$A$2:$H$346,MATCH(Partidos!E768,Jugadores!$A$2:$A$346,0),8),Condados!A:B,2,FALSE)</f>
        <v>Elk</v>
      </c>
      <c r="L768">
        <v>78</v>
      </c>
    </row>
    <row r="769" spans="1:12" x14ac:dyDescent="0.25">
      <c r="A769" t="s">
        <v>20</v>
      </c>
      <c r="B769">
        <v>207</v>
      </c>
      <c r="C769">
        <v>172</v>
      </c>
      <c r="D769">
        <v>17656</v>
      </c>
      <c r="E769">
        <v>20473</v>
      </c>
      <c r="F769" t="str">
        <f>+VLOOKUP(D769,Jugadores!A:B,2,FALSE)</f>
        <v>James V. Fudge</v>
      </c>
      <c r="G769" t="str">
        <f>+VLOOKUP(E769,Jugadores!A:B,2,FALSE)</f>
        <v>Michael M. Portillo</v>
      </c>
      <c r="H769">
        <f>+INDEX(Jugadores!$A$2:$H$346,MATCH(Partidos!D769,Jugadores!$A$2:$A$346,0),7)</f>
        <v>86</v>
      </c>
      <c r="I769">
        <f>+INDEX(Jugadores!$A$2:$H$346,MATCH(Partidos!E769,Jugadores!$A$2:$A$346,0),7)</f>
        <v>81</v>
      </c>
      <c r="J769" t="str">
        <f>VLOOKUP(INDEX(Jugadores!$A$2:$H$346,MATCH(Partidos!D769,Jugadores!$A$2:$A$346,0),8),Condados!A:B,2,FALSE)</f>
        <v>Bedford</v>
      </c>
      <c r="K769" t="str">
        <f>VLOOKUP(INDEX(Jugadores!$A$2:$H$346,MATCH(Partidos!E769,Jugadores!$A$2:$A$346,0),8),Condados!A:B,2,FALSE)</f>
        <v>Washington</v>
      </c>
      <c r="L769">
        <v>102</v>
      </c>
    </row>
    <row r="770" spans="1:12" x14ac:dyDescent="0.25">
      <c r="A770" t="s">
        <v>20</v>
      </c>
      <c r="B770">
        <v>208</v>
      </c>
      <c r="C770">
        <v>233</v>
      </c>
      <c r="D770">
        <v>20616</v>
      </c>
      <c r="E770">
        <v>16817</v>
      </c>
      <c r="F770" t="str">
        <f>+VLOOKUP(D770,Jugadores!A:B,2,FALSE)</f>
        <v>Paul L. Leyva</v>
      </c>
      <c r="G770" t="str">
        <f>+VLOOKUP(E770,Jugadores!A:B,2,FALSE)</f>
        <v>Charles B. Bernstein</v>
      </c>
      <c r="H770">
        <f>+INDEX(Jugadores!$A$2:$H$346,MATCH(Partidos!D770,Jugadores!$A$2:$A$346,0),7)</f>
        <v>54</v>
      </c>
      <c r="I770">
        <f>+INDEX(Jugadores!$A$2:$H$346,MATCH(Partidos!E770,Jugadores!$A$2:$A$346,0),7)</f>
        <v>90</v>
      </c>
      <c r="J770" t="str">
        <f>VLOOKUP(INDEX(Jugadores!$A$2:$H$346,MATCH(Partidos!D770,Jugadores!$A$2:$A$346,0),8),Condados!A:B,2,FALSE)</f>
        <v>Clearfield</v>
      </c>
      <c r="K770" t="str">
        <f>VLOOKUP(INDEX(Jugadores!$A$2:$H$346,MATCH(Partidos!E770,Jugadores!$A$2:$A$346,0),8),Condados!A:B,2,FALSE)</f>
        <v>Clinton</v>
      </c>
      <c r="L770">
        <v>109</v>
      </c>
    </row>
    <row r="771" spans="1:12" x14ac:dyDescent="0.25">
      <c r="A771" t="s">
        <v>20</v>
      </c>
      <c r="B771">
        <v>209</v>
      </c>
      <c r="C771">
        <v>121</v>
      </c>
      <c r="D771">
        <v>15448</v>
      </c>
      <c r="E771">
        <v>35979</v>
      </c>
      <c r="F771" t="str">
        <f>+VLOOKUP(D771,Jugadores!A:B,2,FALSE)</f>
        <v>Rocco T. Hayden</v>
      </c>
      <c r="G771" t="str">
        <f>+VLOOKUP(E771,Jugadores!A:B,2,FALSE)</f>
        <v>Jerry L. Williams</v>
      </c>
      <c r="H771">
        <f>+INDEX(Jugadores!$A$2:$H$346,MATCH(Partidos!D771,Jugadores!$A$2:$A$346,0),7)</f>
        <v>22</v>
      </c>
      <c r="I771">
        <f>+INDEX(Jugadores!$A$2:$H$346,MATCH(Partidos!E771,Jugadores!$A$2:$A$346,0),7)</f>
        <v>133</v>
      </c>
      <c r="J771" t="str">
        <f>VLOOKUP(INDEX(Jugadores!$A$2:$H$346,MATCH(Partidos!D771,Jugadores!$A$2:$A$346,0),8),Condados!A:B,2,FALSE)</f>
        <v>Tioga</v>
      </c>
      <c r="K771" t="str">
        <f>VLOOKUP(INDEX(Jugadores!$A$2:$H$346,MATCH(Partidos!E771,Jugadores!$A$2:$A$346,0),8),Condados!A:B,2,FALSE)</f>
        <v>Fayette</v>
      </c>
      <c r="L771">
        <v>115</v>
      </c>
    </row>
    <row r="772" spans="1:12" x14ac:dyDescent="0.25">
      <c r="A772" t="s">
        <v>20</v>
      </c>
      <c r="B772">
        <v>210</v>
      </c>
      <c r="C772">
        <v>155</v>
      </c>
      <c r="D772">
        <v>4496</v>
      </c>
      <c r="E772">
        <v>21858</v>
      </c>
      <c r="F772" t="str">
        <f>+VLOOKUP(D772,Jugadores!A:B,2,FALSE)</f>
        <v>Carlos L. Grier</v>
      </c>
      <c r="G772" t="str">
        <f>+VLOOKUP(E772,Jugadores!A:B,2,FALSE)</f>
        <v>Eddie A. Caison</v>
      </c>
      <c r="H772">
        <f>+INDEX(Jugadores!$A$2:$H$346,MATCH(Partidos!D772,Jugadores!$A$2:$A$346,0),7)</f>
        <v>93</v>
      </c>
      <c r="I772">
        <f>+INDEX(Jugadores!$A$2:$H$346,MATCH(Partidos!E772,Jugadores!$A$2:$A$346,0),7)</f>
        <v>31</v>
      </c>
      <c r="J772" t="str">
        <f>VLOOKUP(INDEX(Jugadores!$A$2:$H$346,MATCH(Partidos!D772,Jugadores!$A$2:$A$346,0),8),Condados!A:B,2,FALSE)</f>
        <v>Cameron</v>
      </c>
      <c r="K772" t="str">
        <f>VLOOKUP(INDEX(Jugadores!$A$2:$H$346,MATCH(Partidos!E772,Jugadores!$A$2:$A$346,0),8),Condados!A:B,2,FALSE)</f>
        <v>Centre</v>
      </c>
      <c r="L772">
        <v>122</v>
      </c>
    </row>
    <row r="773" spans="1:12" x14ac:dyDescent="0.25">
      <c r="A773" t="s">
        <v>20</v>
      </c>
      <c r="B773">
        <v>211</v>
      </c>
      <c r="C773">
        <v>151</v>
      </c>
      <c r="D773">
        <v>13807</v>
      </c>
      <c r="E773">
        <v>8483</v>
      </c>
      <c r="F773" t="str">
        <f>+VLOOKUP(D773,Jugadores!A:B,2,FALSE)</f>
        <v>John E. McCoy</v>
      </c>
      <c r="G773" t="str">
        <f>+VLOOKUP(E773,Jugadores!A:B,2,FALSE)</f>
        <v>Leonard K. Wright</v>
      </c>
      <c r="H773">
        <f>+INDEX(Jugadores!$A$2:$H$346,MATCH(Partidos!D773,Jugadores!$A$2:$A$346,0),7)</f>
        <v>105</v>
      </c>
      <c r="I773">
        <f>+INDEX(Jugadores!$A$2:$H$346,MATCH(Partidos!E773,Jugadores!$A$2:$A$346,0),7)</f>
        <v>132</v>
      </c>
      <c r="J773" t="str">
        <f>VLOOKUP(INDEX(Jugadores!$A$2:$H$346,MATCH(Partidos!D773,Jugadores!$A$2:$A$346,0),8),Condados!A:B,2,FALSE)</f>
        <v>McKean</v>
      </c>
      <c r="K773" t="str">
        <f>VLOOKUP(INDEX(Jugadores!$A$2:$H$346,MATCH(Partidos!E773,Jugadores!$A$2:$A$346,0),8),Condados!A:B,2,FALSE)</f>
        <v>York</v>
      </c>
      <c r="L773">
        <v>135</v>
      </c>
    </row>
    <row r="774" spans="1:12" x14ac:dyDescent="0.25">
      <c r="A774" t="s">
        <v>20</v>
      </c>
      <c r="B774">
        <v>212</v>
      </c>
      <c r="C774">
        <v>179</v>
      </c>
      <c r="D774">
        <v>3227</v>
      </c>
      <c r="E774">
        <v>36553</v>
      </c>
      <c r="F774" t="str">
        <f>+VLOOKUP(D774,Jugadores!A:B,2,FALSE)</f>
        <v>Billie M. Baskin</v>
      </c>
      <c r="G774" t="str">
        <f>+VLOOKUP(E774,Jugadores!A:B,2,FALSE)</f>
        <v>Michael D. Roberts</v>
      </c>
      <c r="H774">
        <f>+INDEX(Jugadores!$A$2:$H$346,MATCH(Partidos!D774,Jugadores!$A$2:$A$346,0),7)</f>
        <v>82</v>
      </c>
      <c r="I774">
        <f>+INDEX(Jugadores!$A$2:$H$346,MATCH(Partidos!E774,Jugadores!$A$2:$A$346,0),7)</f>
        <v>128</v>
      </c>
      <c r="J774" t="str">
        <f>VLOOKUP(INDEX(Jugadores!$A$2:$H$346,MATCH(Partidos!D774,Jugadores!$A$2:$A$346,0),8),Condados!A:B,2,FALSE)</f>
        <v>Westmoreland</v>
      </c>
      <c r="K774" t="str">
        <f>VLOOKUP(INDEX(Jugadores!$A$2:$H$346,MATCH(Partidos!E774,Jugadores!$A$2:$A$346,0),8),Condados!A:B,2,FALSE)</f>
        <v>Lackawanna</v>
      </c>
      <c r="L774">
        <v>141</v>
      </c>
    </row>
    <row r="775" spans="1:12" x14ac:dyDescent="0.25">
      <c r="A775" t="s">
        <v>20</v>
      </c>
      <c r="B775">
        <v>213</v>
      </c>
      <c r="C775">
        <v>132</v>
      </c>
      <c r="D775">
        <v>43424</v>
      </c>
      <c r="E775">
        <v>15447</v>
      </c>
      <c r="F775" t="str">
        <f>+VLOOKUP(D775,Jugadores!A:B,2,FALSE)</f>
        <v>Bertram C. Carson</v>
      </c>
      <c r="G775" t="str">
        <f>+VLOOKUP(E775,Jugadores!A:B,2,FALSE)</f>
        <v>Avery M. Morgan</v>
      </c>
      <c r="H775">
        <f>+INDEX(Jugadores!$A$2:$H$346,MATCH(Partidos!D775,Jugadores!$A$2:$A$346,0),7)</f>
        <v>83</v>
      </c>
      <c r="I775">
        <f>+INDEX(Jugadores!$A$2:$H$346,MATCH(Partidos!E775,Jugadores!$A$2:$A$346,0),7)</f>
        <v>62</v>
      </c>
      <c r="J775" t="str">
        <f>VLOOKUP(INDEX(Jugadores!$A$2:$H$346,MATCH(Partidos!D775,Jugadores!$A$2:$A$346,0),8),Condados!A:B,2,FALSE)</f>
        <v>Blair</v>
      </c>
      <c r="K775" t="str">
        <f>VLOOKUP(INDEX(Jugadores!$A$2:$H$346,MATCH(Partidos!E775,Jugadores!$A$2:$A$346,0),8),Condados!A:B,2,FALSE)</f>
        <v>Susquehanna</v>
      </c>
      <c r="L775">
        <v>36</v>
      </c>
    </row>
    <row r="776" spans="1:12" x14ac:dyDescent="0.25">
      <c r="A776" t="s">
        <v>20</v>
      </c>
      <c r="B776">
        <v>214</v>
      </c>
      <c r="C776">
        <v>123</v>
      </c>
      <c r="D776">
        <v>38385</v>
      </c>
      <c r="E776">
        <v>11716</v>
      </c>
      <c r="F776" t="str">
        <f>+VLOOKUP(D776,Jugadores!A:B,2,FALSE)</f>
        <v>Jason M. Ross</v>
      </c>
      <c r="G776" t="str">
        <f>+VLOOKUP(E776,Jugadores!A:B,2,FALSE)</f>
        <v>James M. Schreiber</v>
      </c>
      <c r="H776">
        <f>+INDEX(Jugadores!$A$2:$H$346,MATCH(Partidos!D776,Jugadores!$A$2:$A$346,0),7)</f>
        <v>25</v>
      </c>
      <c r="I776">
        <f>+INDEX(Jugadores!$A$2:$H$346,MATCH(Partidos!E776,Jugadores!$A$2:$A$346,0),7)</f>
        <v>106</v>
      </c>
      <c r="J776" t="str">
        <f>VLOOKUP(INDEX(Jugadores!$A$2:$H$346,MATCH(Partidos!D776,Jugadores!$A$2:$A$346,0),8),Condados!A:B,2,FALSE)</f>
        <v>Cameron</v>
      </c>
      <c r="K776" t="str">
        <f>VLOOKUP(INDEX(Jugadores!$A$2:$H$346,MATCH(Partidos!E776,Jugadores!$A$2:$A$346,0),8),Condados!A:B,2,FALSE)</f>
        <v>Huntingdon</v>
      </c>
      <c r="L776">
        <v>60</v>
      </c>
    </row>
    <row r="777" spans="1:12" x14ac:dyDescent="0.25">
      <c r="A777" t="s">
        <v>20</v>
      </c>
      <c r="B777">
        <v>215</v>
      </c>
      <c r="C777">
        <v>186</v>
      </c>
      <c r="D777">
        <v>37806</v>
      </c>
      <c r="E777">
        <v>11442</v>
      </c>
      <c r="F777" t="str">
        <f>+VLOOKUP(D777,Jugadores!A:B,2,FALSE)</f>
        <v>Timothy R. Karnes</v>
      </c>
      <c r="G777" t="str">
        <f>+VLOOKUP(E777,Jugadores!A:B,2,FALSE)</f>
        <v>Frank T. Marshall</v>
      </c>
      <c r="H777">
        <f>+INDEX(Jugadores!$A$2:$H$346,MATCH(Partidos!D777,Jugadores!$A$2:$A$346,0),7)</f>
        <v>114</v>
      </c>
      <c r="I777">
        <f>+INDEX(Jugadores!$A$2:$H$346,MATCH(Partidos!E777,Jugadores!$A$2:$A$346,0),7)</f>
        <v>146</v>
      </c>
      <c r="J777" t="str">
        <f>VLOOKUP(INDEX(Jugadores!$A$2:$H$346,MATCH(Partidos!D777,Jugadores!$A$2:$A$346,0),8),Condados!A:B,2,FALSE)</f>
        <v>Crawford</v>
      </c>
      <c r="K777" t="str">
        <f>VLOOKUP(INDEX(Jugadores!$A$2:$H$346,MATCH(Partidos!E777,Jugadores!$A$2:$A$346,0),8),Condados!A:B,2,FALSE)</f>
        <v>Juniata</v>
      </c>
      <c r="L777">
        <v>72</v>
      </c>
    </row>
    <row r="778" spans="1:12" x14ac:dyDescent="0.25">
      <c r="A778" t="s">
        <v>20</v>
      </c>
      <c r="B778">
        <v>216</v>
      </c>
      <c r="C778">
        <v>105</v>
      </c>
      <c r="D778">
        <v>46356</v>
      </c>
      <c r="E778">
        <v>40477</v>
      </c>
      <c r="F778" t="str">
        <f>+VLOOKUP(D778,Jugadores!A:B,2,FALSE)</f>
        <v>Robert A. Vath</v>
      </c>
      <c r="G778" t="str">
        <f>+VLOOKUP(E778,Jugadores!A:B,2,FALSE)</f>
        <v>Carlos H. Jimenez</v>
      </c>
      <c r="H778">
        <f>+INDEX(Jugadores!$A$2:$H$346,MATCH(Partidos!D778,Jugadores!$A$2:$A$346,0),7)</f>
        <v>41</v>
      </c>
      <c r="I778">
        <f>+INDEX(Jugadores!$A$2:$H$346,MATCH(Partidos!E778,Jugadores!$A$2:$A$346,0),7)</f>
        <v>85</v>
      </c>
      <c r="J778" t="str">
        <f>VLOOKUP(INDEX(Jugadores!$A$2:$H$346,MATCH(Partidos!D778,Jugadores!$A$2:$A$346,0),8),Condados!A:B,2,FALSE)</f>
        <v>Huntingdon</v>
      </c>
      <c r="K778" t="str">
        <f>VLOOKUP(INDEX(Jugadores!$A$2:$H$346,MATCH(Partidos!E778,Jugadores!$A$2:$A$346,0),8),Condados!A:B,2,FALSE)</f>
        <v>Erie</v>
      </c>
      <c r="L778">
        <v>78</v>
      </c>
    </row>
    <row r="779" spans="1:12" x14ac:dyDescent="0.25">
      <c r="A779" t="s">
        <v>20</v>
      </c>
      <c r="B779">
        <v>217</v>
      </c>
      <c r="C779">
        <v>301</v>
      </c>
      <c r="D779">
        <v>38126</v>
      </c>
      <c r="E779">
        <v>36159</v>
      </c>
      <c r="F779" t="str">
        <f>+VLOOKUP(D779,Jugadores!A:B,2,FALSE)</f>
        <v>David P. Thomas</v>
      </c>
      <c r="G779" t="str">
        <f>+VLOOKUP(E779,Jugadores!A:B,2,FALSE)</f>
        <v>Victor S. Casteel</v>
      </c>
      <c r="H779">
        <f>+INDEX(Jugadores!$A$2:$H$346,MATCH(Partidos!D779,Jugadores!$A$2:$A$346,0),7)</f>
        <v>47</v>
      </c>
      <c r="I779">
        <f>+INDEX(Jugadores!$A$2:$H$346,MATCH(Partidos!E779,Jugadores!$A$2:$A$346,0),7)</f>
        <v>21</v>
      </c>
      <c r="J779" t="str">
        <f>VLOOKUP(INDEX(Jugadores!$A$2:$H$346,MATCH(Partidos!D779,Jugadores!$A$2:$A$346,0),8),Condados!A:B,2,FALSE)</f>
        <v>Monroe</v>
      </c>
      <c r="K779" t="str">
        <f>VLOOKUP(INDEX(Jugadores!$A$2:$H$346,MATCH(Partidos!E779,Jugadores!$A$2:$A$346,0),8),Condados!A:B,2,FALSE)</f>
        <v>Delaware</v>
      </c>
      <c r="L779">
        <v>81</v>
      </c>
    </row>
    <row r="780" spans="1:12" x14ac:dyDescent="0.25">
      <c r="A780" t="s">
        <v>20</v>
      </c>
      <c r="B780">
        <v>218</v>
      </c>
      <c r="C780">
        <v>234</v>
      </c>
      <c r="D780">
        <v>29285</v>
      </c>
      <c r="E780">
        <v>48908</v>
      </c>
      <c r="F780" t="str">
        <f>+VLOOKUP(D780,Jugadores!A:B,2,FALSE)</f>
        <v>Sean B. Vanatta</v>
      </c>
      <c r="G780" t="str">
        <f>+VLOOKUP(E780,Jugadores!A:B,2,FALSE)</f>
        <v>Ronald M. Kennedy</v>
      </c>
      <c r="H780">
        <f>+INDEX(Jugadores!$A$2:$H$346,MATCH(Partidos!D780,Jugadores!$A$2:$A$346,0),7)</f>
        <v>127</v>
      </c>
      <c r="I780">
        <f>+INDEX(Jugadores!$A$2:$H$346,MATCH(Partidos!E780,Jugadores!$A$2:$A$346,0),7)</f>
        <v>40</v>
      </c>
      <c r="J780" t="str">
        <f>VLOOKUP(INDEX(Jugadores!$A$2:$H$346,MATCH(Partidos!D780,Jugadores!$A$2:$A$346,0),8),Condados!A:B,2,FALSE)</f>
        <v>Monroe</v>
      </c>
      <c r="K780" t="str">
        <f>VLOOKUP(INDEX(Jugadores!$A$2:$H$346,MATCH(Partidos!E780,Jugadores!$A$2:$A$346,0),8),Condados!A:B,2,FALSE)</f>
        <v>Juniata</v>
      </c>
      <c r="L780">
        <v>87</v>
      </c>
    </row>
    <row r="781" spans="1:12" x14ac:dyDescent="0.25">
      <c r="A781" t="s">
        <v>20</v>
      </c>
      <c r="B781">
        <v>219</v>
      </c>
      <c r="C781">
        <v>122</v>
      </c>
      <c r="D781">
        <v>16441</v>
      </c>
      <c r="E781">
        <v>35022</v>
      </c>
      <c r="F781" t="str">
        <f>+VLOOKUP(D781,Jugadores!A:B,2,FALSE)</f>
        <v>Glenn H. Classen</v>
      </c>
      <c r="G781" t="str">
        <f>+VLOOKUP(E781,Jugadores!A:B,2,FALSE)</f>
        <v>Edgar P. Lowery</v>
      </c>
      <c r="H781">
        <f>+INDEX(Jugadores!$A$2:$H$346,MATCH(Partidos!D781,Jugadores!$A$2:$A$346,0),7)</f>
        <v>147</v>
      </c>
      <c r="I781">
        <f>+INDEX(Jugadores!$A$2:$H$346,MATCH(Partidos!E781,Jugadores!$A$2:$A$346,0),7)</f>
        <v>119</v>
      </c>
      <c r="J781" t="str">
        <f>VLOOKUP(INDEX(Jugadores!$A$2:$H$346,MATCH(Partidos!D781,Jugadores!$A$2:$A$346,0),8),Condados!A:B,2,FALSE)</f>
        <v>Pike</v>
      </c>
      <c r="K781" t="str">
        <f>VLOOKUP(INDEX(Jugadores!$A$2:$H$346,MATCH(Partidos!E781,Jugadores!$A$2:$A$346,0),8),Condados!A:B,2,FALSE)</f>
        <v>Potter</v>
      </c>
      <c r="L781">
        <v>95</v>
      </c>
    </row>
    <row r="782" spans="1:12" x14ac:dyDescent="0.25">
      <c r="A782" t="s">
        <v>20</v>
      </c>
      <c r="B782">
        <v>220</v>
      </c>
      <c r="C782">
        <v>128</v>
      </c>
      <c r="D782">
        <v>12744</v>
      </c>
      <c r="E782">
        <v>18256</v>
      </c>
      <c r="F782" t="str">
        <f>+VLOOKUP(D782,Jugadores!A:B,2,FALSE)</f>
        <v>James A. Kirk</v>
      </c>
      <c r="G782" t="str">
        <f>+VLOOKUP(E782,Jugadores!A:B,2,FALSE)</f>
        <v>Tony K. Blade</v>
      </c>
      <c r="H782">
        <f>+INDEX(Jugadores!$A$2:$H$346,MATCH(Partidos!D782,Jugadores!$A$2:$A$346,0),7)</f>
        <v>5</v>
      </c>
      <c r="I782">
        <f>+INDEX(Jugadores!$A$2:$H$346,MATCH(Partidos!E782,Jugadores!$A$2:$A$346,0),7)</f>
        <v>148</v>
      </c>
      <c r="J782" t="str">
        <f>VLOOKUP(INDEX(Jugadores!$A$2:$H$346,MATCH(Partidos!D782,Jugadores!$A$2:$A$346,0),8),Condados!A:B,2,FALSE)</f>
        <v>Lehigh</v>
      </c>
      <c r="K782" t="str">
        <f>VLOOKUP(INDEX(Jugadores!$A$2:$H$346,MATCH(Partidos!E782,Jugadores!$A$2:$A$346,0),8),Condados!A:B,2,FALSE)</f>
        <v>Washington</v>
      </c>
      <c r="L782">
        <v>43</v>
      </c>
    </row>
    <row r="783" spans="1:12" x14ac:dyDescent="0.25">
      <c r="A783" t="s">
        <v>20</v>
      </c>
      <c r="B783">
        <v>221</v>
      </c>
      <c r="C783">
        <v>149</v>
      </c>
      <c r="D783">
        <v>26820</v>
      </c>
      <c r="E783">
        <v>29138</v>
      </c>
      <c r="F783" t="str">
        <f>+VLOOKUP(D783,Jugadores!A:B,2,FALSE)</f>
        <v>Brent C. Gauthier</v>
      </c>
      <c r="G783" t="str">
        <f>+VLOOKUP(E783,Jugadores!A:B,2,FALSE)</f>
        <v>David A. Bell</v>
      </c>
      <c r="H783">
        <f>+INDEX(Jugadores!$A$2:$H$346,MATCH(Partidos!D783,Jugadores!$A$2:$A$346,0),7)</f>
        <v>2</v>
      </c>
      <c r="I783">
        <f>+INDEX(Jugadores!$A$2:$H$346,MATCH(Partidos!E783,Jugadores!$A$2:$A$346,0),7)</f>
        <v>44</v>
      </c>
      <c r="J783" t="str">
        <f>VLOOKUP(INDEX(Jugadores!$A$2:$H$346,MATCH(Partidos!D783,Jugadores!$A$2:$A$346,0),8),Condados!A:B,2,FALSE)</f>
        <v>Elk</v>
      </c>
      <c r="K783" t="str">
        <f>VLOOKUP(INDEX(Jugadores!$A$2:$H$346,MATCH(Partidos!E783,Jugadores!$A$2:$A$346,0),8),Condados!A:B,2,FALSE)</f>
        <v>Lackawanna</v>
      </c>
      <c r="L783">
        <v>90</v>
      </c>
    </row>
    <row r="784" spans="1:12" x14ac:dyDescent="0.25">
      <c r="A784" t="s">
        <v>20</v>
      </c>
      <c r="B784">
        <v>222</v>
      </c>
      <c r="C784">
        <v>211</v>
      </c>
      <c r="D784">
        <v>37031</v>
      </c>
      <c r="E784">
        <v>48987</v>
      </c>
      <c r="F784" t="str">
        <f>+VLOOKUP(D784,Jugadores!A:B,2,FALSE)</f>
        <v>Henry M. McCue</v>
      </c>
      <c r="G784" t="str">
        <f>+VLOOKUP(E784,Jugadores!A:B,2,FALSE)</f>
        <v>Patrick P. Taylor</v>
      </c>
      <c r="H784">
        <f>+INDEX(Jugadores!$A$2:$H$346,MATCH(Partidos!D784,Jugadores!$A$2:$A$346,0),7)</f>
        <v>71</v>
      </c>
      <c r="I784">
        <f>+INDEX(Jugadores!$A$2:$H$346,MATCH(Partidos!E784,Jugadores!$A$2:$A$346,0),7)</f>
        <v>91</v>
      </c>
      <c r="J784" t="str">
        <f>VLOOKUP(INDEX(Jugadores!$A$2:$H$346,MATCH(Partidos!D784,Jugadores!$A$2:$A$346,0),8),Condados!A:B,2,FALSE)</f>
        <v>Greene</v>
      </c>
      <c r="K784" t="str">
        <f>VLOOKUP(INDEX(Jugadores!$A$2:$H$346,MATCH(Partidos!E784,Jugadores!$A$2:$A$346,0),8),Condados!A:B,2,FALSE)</f>
        <v>Columbia</v>
      </c>
      <c r="L784">
        <v>95</v>
      </c>
    </row>
    <row r="785" spans="1:12" x14ac:dyDescent="0.25">
      <c r="A785" t="s">
        <v>20</v>
      </c>
      <c r="B785">
        <v>223</v>
      </c>
      <c r="C785">
        <v>192</v>
      </c>
      <c r="D785">
        <v>31665</v>
      </c>
      <c r="E785">
        <v>35769</v>
      </c>
      <c r="F785" t="str">
        <f>+VLOOKUP(D785,Jugadores!A:B,2,FALSE)</f>
        <v>Walter J. Parker</v>
      </c>
      <c r="G785" t="str">
        <f>+VLOOKUP(E785,Jugadores!A:B,2,FALSE)</f>
        <v>Dave T. Gowins</v>
      </c>
      <c r="H785">
        <f>+INDEX(Jugadores!$A$2:$H$346,MATCH(Partidos!D785,Jugadores!$A$2:$A$346,0),7)</f>
        <v>38</v>
      </c>
      <c r="I785">
        <f>+INDEX(Jugadores!$A$2:$H$346,MATCH(Partidos!E785,Jugadores!$A$2:$A$346,0),7)</f>
        <v>104</v>
      </c>
      <c r="J785" t="str">
        <f>VLOOKUP(INDEX(Jugadores!$A$2:$H$346,MATCH(Partidos!D785,Jugadores!$A$2:$A$346,0),8),Condados!A:B,2,FALSE)</f>
        <v>Huntingdon</v>
      </c>
      <c r="K785" t="str">
        <f>VLOOKUP(INDEX(Jugadores!$A$2:$H$346,MATCH(Partidos!E785,Jugadores!$A$2:$A$346,0),8),Condados!A:B,2,FALSE)</f>
        <v>Cumberland</v>
      </c>
      <c r="L785">
        <v>99</v>
      </c>
    </row>
    <row r="786" spans="1:12" x14ac:dyDescent="0.25">
      <c r="A786" t="s">
        <v>20</v>
      </c>
      <c r="B786">
        <v>224</v>
      </c>
      <c r="C786">
        <v>114</v>
      </c>
      <c r="D786">
        <v>49008</v>
      </c>
      <c r="E786">
        <v>26197</v>
      </c>
      <c r="F786" t="str">
        <f>+VLOOKUP(D786,Jugadores!A:B,2,FALSE)</f>
        <v>Anthony A. Rodriguez</v>
      </c>
      <c r="G786" t="str">
        <f>+VLOOKUP(E786,Jugadores!A:B,2,FALSE)</f>
        <v>David A. Donovan</v>
      </c>
      <c r="H786">
        <f>+INDEX(Jugadores!$A$2:$H$346,MATCH(Partidos!D786,Jugadores!$A$2:$A$346,0),7)</f>
        <v>6</v>
      </c>
      <c r="I786">
        <f>+INDEX(Jugadores!$A$2:$H$346,MATCH(Partidos!E786,Jugadores!$A$2:$A$346,0),7)</f>
        <v>149</v>
      </c>
      <c r="J786" t="str">
        <f>VLOOKUP(INDEX(Jugadores!$A$2:$H$346,MATCH(Partidos!D786,Jugadores!$A$2:$A$346,0),8),Condados!A:B,2,FALSE)</f>
        <v>Forest</v>
      </c>
      <c r="K786" t="str">
        <f>VLOOKUP(INDEX(Jugadores!$A$2:$H$346,MATCH(Partidos!E786,Jugadores!$A$2:$A$346,0),8),Condados!A:B,2,FALSE)</f>
        <v>Westmoreland</v>
      </c>
      <c r="L786">
        <v>51</v>
      </c>
    </row>
    <row r="787" spans="1:12" x14ac:dyDescent="0.25">
      <c r="A787" t="s">
        <v>20</v>
      </c>
      <c r="B787">
        <v>225</v>
      </c>
      <c r="C787">
        <v>117</v>
      </c>
      <c r="D787">
        <v>3867</v>
      </c>
      <c r="E787">
        <v>584</v>
      </c>
      <c r="F787" t="str">
        <f>+VLOOKUP(D787,Jugadores!A:B,2,FALSE)</f>
        <v>Kenneth J. Broyles</v>
      </c>
      <c r="G787" t="str">
        <f>+VLOOKUP(E787,Jugadores!A:B,2,FALSE)</f>
        <v>Francis T. Edwards</v>
      </c>
      <c r="H787">
        <f>+INDEX(Jugadores!$A$2:$H$346,MATCH(Partidos!D787,Jugadores!$A$2:$A$346,0),7)</f>
        <v>39</v>
      </c>
      <c r="I787">
        <f>+INDEX(Jugadores!$A$2:$H$346,MATCH(Partidos!E787,Jugadores!$A$2:$A$346,0),7)</f>
        <v>143</v>
      </c>
      <c r="J787" t="str">
        <f>VLOOKUP(INDEX(Jugadores!$A$2:$H$346,MATCH(Partidos!D787,Jugadores!$A$2:$A$346,0),8),Condados!A:B,2,FALSE)</f>
        <v>York</v>
      </c>
      <c r="K787" t="str">
        <f>VLOOKUP(INDEX(Jugadores!$A$2:$H$346,MATCH(Partidos!E787,Jugadores!$A$2:$A$346,0),8),Condados!A:B,2,FALSE)</f>
        <v>Carbon</v>
      </c>
      <c r="L787">
        <v>54</v>
      </c>
    </row>
    <row r="788" spans="1:12" x14ac:dyDescent="0.25">
      <c r="A788" t="s">
        <v>20</v>
      </c>
      <c r="B788">
        <v>226</v>
      </c>
      <c r="C788">
        <v>257</v>
      </c>
      <c r="D788">
        <v>15937</v>
      </c>
      <c r="E788">
        <v>13729</v>
      </c>
      <c r="F788" t="str">
        <f>+VLOOKUP(D788,Jugadores!A:B,2,FALSE)</f>
        <v>Philip S. Rome</v>
      </c>
      <c r="G788" t="str">
        <f>+VLOOKUP(E788,Jugadores!A:B,2,FALSE)</f>
        <v>Christian G. Chang</v>
      </c>
      <c r="H788">
        <f>+INDEX(Jugadores!$A$2:$H$346,MATCH(Partidos!D788,Jugadores!$A$2:$A$346,0),7)</f>
        <v>42</v>
      </c>
      <c r="I788">
        <f>+INDEX(Jugadores!$A$2:$H$346,MATCH(Partidos!E788,Jugadores!$A$2:$A$346,0),7)</f>
        <v>7</v>
      </c>
      <c r="J788" t="str">
        <f>VLOOKUP(INDEX(Jugadores!$A$2:$H$346,MATCH(Partidos!D788,Jugadores!$A$2:$A$346,0),8),Condados!A:B,2,FALSE)</f>
        <v>Beaver</v>
      </c>
      <c r="K788" t="str">
        <f>VLOOKUP(INDEX(Jugadores!$A$2:$H$346,MATCH(Partidos!E788,Jugadores!$A$2:$A$346,0),8),Condados!A:B,2,FALSE)</f>
        <v>Indiana</v>
      </c>
      <c r="L788">
        <v>76</v>
      </c>
    </row>
    <row r="789" spans="1:12" x14ac:dyDescent="0.25">
      <c r="A789" t="s">
        <v>20</v>
      </c>
      <c r="B789">
        <v>227</v>
      </c>
      <c r="C789">
        <v>177</v>
      </c>
      <c r="D789">
        <v>4013</v>
      </c>
      <c r="E789">
        <v>12929</v>
      </c>
      <c r="F789" t="str">
        <f>+VLOOKUP(D789,Jugadores!A:B,2,FALSE)</f>
        <v>Homer C. Funderburk</v>
      </c>
      <c r="G789" t="str">
        <f>+VLOOKUP(E789,Jugadores!A:B,2,FALSE)</f>
        <v>James S. Evans</v>
      </c>
      <c r="H789">
        <f>+INDEX(Jugadores!$A$2:$H$346,MATCH(Partidos!D789,Jugadores!$A$2:$A$346,0),7)</f>
        <v>28</v>
      </c>
      <c r="I789">
        <f>+INDEX(Jugadores!$A$2:$H$346,MATCH(Partidos!E789,Jugadores!$A$2:$A$346,0),7)</f>
        <v>103</v>
      </c>
      <c r="J789" t="str">
        <f>VLOOKUP(INDEX(Jugadores!$A$2:$H$346,MATCH(Partidos!D789,Jugadores!$A$2:$A$346,0),8),Condados!A:B,2,FALSE)</f>
        <v>Wayne</v>
      </c>
      <c r="K789" t="str">
        <f>VLOOKUP(INDEX(Jugadores!$A$2:$H$346,MATCH(Partidos!E789,Jugadores!$A$2:$A$346,0),8),Condados!A:B,2,FALSE)</f>
        <v>Lebanon</v>
      </c>
      <c r="L789">
        <v>99</v>
      </c>
    </row>
    <row r="790" spans="1:12" x14ac:dyDescent="0.25">
      <c r="A790" t="s">
        <v>20</v>
      </c>
      <c r="B790">
        <v>228</v>
      </c>
      <c r="C790">
        <v>108</v>
      </c>
      <c r="D790">
        <v>43571</v>
      </c>
      <c r="E790">
        <v>34601</v>
      </c>
      <c r="F790" t="str">
        <f>+VLOOKUP(D790,Jugadores!A:B,2,FALSE)</f>
        <v>Edward D. Piper</v>
      </c>
      <c r="G790" t="str">
        <f>+VLOOKUP(E790,Jugadores!A:B,2,FALSE)</f>
        <v>Charles G. George</v>
      </c>
      <c r="H790">
        <f>+INDEX(Jugadores!$A$2:$H$346,MATCH(Partidos!D790,Jugadores!$A$2:$A$346,0),7)</f>
        <v>29</v>
      </c>
      <c r="I790">
        <f>+INDEX(Jugadores!$A$2:$H$346,MATCH(Partidos!E790,Jugadores!$A$2:$A$346,0),7)</f>
        <v>150</v>
      </c>
      <c r="J790" t="str">
        <f>VLOOKUP(INDEX(Jugadores!$A$2:$H$346,MATCH(Partidos!D790,Jugadores!$A$2:$A$346,0),8),Condados!A:B,2,FALSE)</f>
        <v>Cambria</v>
      </c>
      <c r="K790" t="str">
        <f>VLOOKUP(INDEX(Jugadores!$A$2:$H$346,MATCH(Partidos!E790,Jugadores!$A$2:$A$346,0),8),Condados!A:B,2,FALSE)</f>
        <v>Blair</v>
      </c>
      <c r="L790">
        <v>130</v>
      </c>
    </row>
    <row r="791" spans="1:12" x14ac:dyDescent="0.25">
      <c r="A791" t="s">
        <v>20</v>
      </c>
      <c r="B791">
        <v>229</v>
      </c>
      <c r="C791">
        <v>103</v>
      </c>
      <c r="D791">
        <v>14970</v>
      </c>
      <c r="E791">
        <v>15164</v>
      </c>
      <c r="F791" t="str">
        <f>+VLOOKUP(D791,Jugadores!A:B,2,FALSE)</f>
        <v>James J. Spears</v>
      </c>
      <c r="G791" t="str">
        <f>+VLOOKUP(E791,Jugadores!A:B,2,FALSE)</f>
        <v>Stephen D. Stoll</v>
      </c>
      <c r="H791">
        <f>+INDEX(Jugadores!$A$2:$H$346,MATCH(Partidos!D791,Jugadores!$A$2:$A$346,0),7)</f>
        <v>1</v>
      </c>
      <c r="I791">
        <f>+INDEX(Jugadores!$A$2:$H$346,MATCH(Partidos!E791,Jugadores!$A$2:$A$346,0),7)</f>
        <v>36</v>
      </c>
      <c r="J791" t="str">
        <f>VLOOKUP(INDEX(Jugadores!$A$2:$H$346,MATCH(Partidos!D791,Jugadores!$A$2:$A$346,0),8),Condados!A:B,2,FALSE)</f>
        <v>Bradford</v>
      </c>
      <c r="K791" t="str">
        <f>VLOOKUP(INDEX(Jugadores!$A$2:$H$346,MATCH(Partidos!E791,Jugadores!$A$2:$A$346,0),8),Condados!A:B,2,FALSE)</f>
        <v>Cumberland</v>
      </c>
      <c r="L791">
        <v>185</v>
      </c>
    </row>
    <row r="792" spans="1:12" x14ac:dyDescent="0.25">
      <c r="A792" t="s">
        <v>20</v>
      </c>
      <c r="B792">
        <v>230</v>
      </c>
      <c r="C792">
        <v>117</v>
      </c>
      <c r="D792">
        <v>29457</v>
      </c>
      <c r="E792">
        <v>6720</v>
      </c>
      <c r="F792" t="str">
        <f>+VLOOKUP(D792,Jugadores!A:B,2,FALSE)</f>
        <v>Juan M. Drake</v>
      </c>
      <c r="G792" t="str">
        <f>+VLOOKUP(E792,Jugadores!A:B,2,FALSE)</f>
        <v>John A. Williams</v>
      </c>
      <c r="H792">
        <f>+INDEX(Jugadores!$A$2:$H$346,MATCH(Partidos!D792,Jugadores!$A$2:$A$346,0),7)</f>
        <v>57</v>
      </c>
      <c r="I792">
        <f>+INDEX(Jugadores!$A$2:$H$346,MATCH(Partidos!E792,Jugadores!$A$2:$A$346,0),7)</f>
        <v>84</v>
      </c>
      <c r="J792" t="str">
        <f>VLOOKUP(INDEX(Jugadores!$A$2:$H$346,MATCH(Partidos!D792,Jugadores!$A$2:$A$346,0),8),Condados!A:B,2,FALSE)</f>
        <v>Lycoming</v>
      </c>
      <c r="K792" t="str">
        <f>VLOOKUP(INDEX(Jugadores!$A$2:$H$346,MATCH(Partidos!E792,Jugadores!$A$2:$A$346,0),8),Condados!A:B,2,FALSE)</f>
        <v>Lycoming</v>
      </c>
      <c r="L792">
        <v>47</v>
      </c>
    </row>
    <row r="793" spans="1:12" x14ac:dyDescent="0.25">
      <c r="A793" t="s">
        <v>20</v>
      </c>
      <c r="B793">
        <v>231</v>
      </c>
      <c r="C793">
        <v>206</v>
      </c>
      <c r="D793">
        <v>962</v>
      </c>
      <c r="E793">
        <v>18113</v>
      </c>
      <c r="F793" t="str">
        <f>+VLOOKUP(D793,Jugadores!A:B,2,FALSE)</f>
        <v>Andrew M. Shanklin</v>
      </c>
      <c r="G793" t="str">
        <f>+VLOOKUP(E793,Jugadores!A:B,2,FALSE)</f>
        <v>John M. Link</v>
      </c>
      <c r="H793">
        <f>+INDEX(Jugadores!$A$2:$H$346,MATCH(Partidos!D793,Jugadores!$A$2:$A$346,0),7)</f>
        <v>37</v>
      </c>
      <c r="I793">
        <f>+INDEX(Jugadores!$A$2:$H$346,MATCH(Partidos!E793,Jugadores!$A$2:$A$346,0),7)</f>
        <v>26</v>
      </c>
      <c r="J793" t="str">
        <f>VLOOKUP(INDEX(Jugadores!$A$2:$H$346,MATCH(Partidos!D793,Jugadores!$A$2:$A$346,0),8),Condados!A:B,2,FALSE)</f>
        <v>Snyder</v>
      </c>
      <c r="K793" t="str">
        <f>VLOOKUP(INDEX(Jugadores!$A$2:$H$346,MATCH(Partidos!E793,Jugadores!$A$2:$A$346,0),8),Condados!A:B,2,FALSE)</f>
        <v>Clinton</v>
      </c>
      <c r="L793">
        <v>64</v>
      </c>
    </row>
    <row r="794" spans="1:12" x14ac:dyDescent="0.25">
      <c r="A794" t="s">
        <v>20</v>
      </c>
      <c r="B794">
        <v>232</v>
      </c>
      <c r="C794">
        <v>123</v>
      </c>
      <c r="D794">
        <v>15688</v>
      </c>
      <c r="E794">
        <v>1939</v>
      </c>
      <c r="F794" t="str">
        <f>+VLOOKUP(D794,Jugadores!A:B,2,FALSE)</f>
        <v>Dennis H. Burt</v>
      </c>
      <c r="G794" t="str">
        <f>+VLOOKUP(E794,Jugadores!A:B,2,FALSE)</f>
        <v>John E. McElwain</v>
      </c>
      <c r="H794">
        <f>+INDEX(Jugadores!$A$2:$H$346,MATCH(Partidos!D794,Jugadores!$A$2:$A$346,0),7)</f>
        <v>9</v>
      </c>
      <c r="I794">
        <f>+INDEX(Jugadores!$A$2:$H$346,MATCH(Partidos!E794,Jugadores!$A$2:$A$346,0),7)</f>
        <v>51</v>
      </c>
      <c r="J794" t="str">
        <f>VLOOKUP(INDEX(Jugadores!$A$2:$H$346,MATCH(Partidos!D794,Jugadores!$A$2:$A$346,0),8),Condados!A:B,2,FALSE)</f>
        <v>Lancaster</v>
      </c>
      <c r="K794" t="str">
        <f>VLOOKUP(INDEX(Jugadores!$A$2:$H$346,MATCH(Partidos!E794,Jugadores!$A$2:$A$346,0),8),Condados!A:B,2,FALSE)</f>
        <v>Pike</v>
      </c>
      <c r="L794">
        <v>72</v>
      </c>
    </row>
    <row r="795" spans="1:12" x14ac:dyDescent="0.25">
      <c r="A795" t="s">
        <v>20</v>
      </c>
      <c r="B795">
        <v>233</v>
      </c>
      <c r="C795">
        <v>300</v>
      </c>
      <c r="D795">
        <v>41198</v>
      </c>
      <c r="E795">
        <v>16745</v>
      </c>
      <c r="F795" t="str">
        <f>+VLOOKUP(D795,Jugadores!A:B,2,FALSE)</f>
        <v>Mike L. Ginn</v>
      </c>
      <c r="G795" t="str">
        <f>+VLOOKUP(E795,Jugadores!A:B,2,FALSE)</f>
        <v>John A. Palmer</v>
      </c>
      <c r="H795">
        <f>+INDEX(Jugadores!$A$2:$H$346,MATCH(Partidos!D795,Jugadores!$A$2:$A$346,0),7)</f>
        <v>27</v>
      </c>
      <c r="I795">
        <f>+INDEX(Jugadores!$A$2:$H$346,MATCH(Partidos!E795,Jugadores!$A$2:$A$346,0),7)</f>
        <v>35</v>
      </c>
      <c r="J795" t="str">
        <f>VLOOKUP(INDEX(Jugadores!$A$2:$H$346,MATCH(Partidos!D795,Jugadores!$A$2:$A$346,0),8),Condados!A:B,2,FALSE)</f>
        <v>Allegheny</v>
      </c>
      <c r="K795" t="str">
        <f>VLOOKUP(INDEX(Jugadores!$A$2:$H$346,MATCH(Partidos!E795,Jugadores!$A$2:$A$346,0),8),Condados!A:B,2,FALSE)</f>
        <v>Jefferson</v>
      </c>
      <c r="L795">
        <v>78</v>
      </c>
    </row>
    <row r="796" spans="1:12" x14ac:dyDescent="0.25">
      <c r="A796" t="s">
        <v>20</v>
      </c>
      <c r="B796">
        <v>234</v>
      </c>
      <c r="C796">
        <v>133</v>
      </c>
      <c r="D796">
        <v>17656</v>
      </c>
      <c r="E796">
        <v>20616</v>
      </c>
      <c r="F796" t="str">
        <f>+VLOOKUP(D796,Jugadores!A:B,2,FALSE)</f>
        <v>James V. Fudge</v>
      </c>
      <c r="G796" t="str">
        <f>+VLOOKUP(E796,Jugadores!A:B,2,FALSE)</f>
        <v>Paul L. Leyva</v>
      </c>
      <c r="H796">
        <f>+INDEX(Jugadores!$A$2:$H$346,MATCH(Partidos!D796,Jugadores!$A$2:$A$346,0),7)</f>
        <v>86</v>
      </c>
      <c r="I796">
        <f>+INDEX(Jugadores!$A$2:$H$346,MATCH(Partidos!E796,Jugadores!$A$2:$A$346,0),7)</f>
        <v>54</v>
      </c>
      <c r="J796" t="str">
        <f>VLOOKUP(INDEX(Jugadores!$A$2:$H$346,MATCH(Partidos!D796,Jugadores!$A$2:$A$346,0),8),Condados!A:B,2,FALSE)</f>
        <v>Bedford</v>
      </c>
      <c r="K796" t="str">
        <f>VLOOKUP(INDEX(Jugadores!$A$2:$H$346,MATCH(Partidos!E796,Jugadores!$A$2:$A$346,0),8),Condados!A:B,2,FALSE)</f>
        <v>Clearfield</v>
      </c>
      <c r="L796">
        <v>92</v>
      </c>
    </row>
    <row r="797" spans="1:12" x14ac:dyDescent="0.25">
      <c r="A797" t="s">
        <v>20</v>
      </c>
      <c r="B797">
        <v>235</v>
      </c>
      <c r="C797">
        <v>167</v>
      </c>
      <c r="D797">
        <v>4496</v>
      </c>
      <c r="E797">
        <v>15448</v>
      </c>
      <c r="F797" t="str">
        <f>+VLOOKUP(D797,Jugadores!A:B,2,FALSE)</f>
        <v>Carlos L. Grier</v>
      </c>
      <c r="G797" t="str">
        <f>+VLOOKUP(E797,Jugadores!A:B,2,FALSE)</f>
        <v>Rocco T. Hayden</v>
      </c>
      <c r="H797">
        <f>+INDEX(Jugadores!$A$2:$H$346,MATCH(Partidos!D797,Jugadores!$A$2:$A$346,0),7)</f>
        <v>93</v>
      </c>
      <c r="I797">
        <f>+INDEX(Jugadores!$A$2:$H$346,MATCH(Partidos!E797,Jugadores!$A$2:$A$346,0),7)</f>
        <v>22</v>
      </c>
      <c r="J797" t="str">
        <f>VLOOKUP(INDEX(Jugadores!$A$2:$H$346,MATCH(Partidos!D797,Jugadores!$A$2:$A$346,0),8),Condados!A:B,2,FALSE)</f>
        <v>Cameron</v>
      </c>
      <c r="K797" t="str">
        <f>VLOOKUP(INDEX(Jugadores!$A$2:$H$346,MATCH(Partidos!E797,Jugadores!$A$2:$A$346,0),8),Condados!A:B,2,FALSE)</f>
        <v>Tioga</v>
      </c>
      <c r="L797">
        <v>104</v>
      </c>
    </row>
    <row r="798" spans="1:12" x14ac:dyDescent="0.25">
      <c r="A798" t="s">
        <v>20</v>
      </c>
      <c r="B798">
        <v>236</v>
      </c>
      <c r="C798">
        <v>189</v>
      </c>
      <c r="D798">
        <v>3227</v>
      </c>
      <c r="E798">
        <v>13807</v>
      </c>
      <c r="F798" t="str">
        <f>+VLOOKUP(D798,Jugadores!A:B,2,FALSE)</f>
        <v>Billie M. Baskin</v>
      </c>
      <c r="G798" t="str">
        <f>+VLOOKUP(E798,Jugadores!A:B,2,FALSE)</f>
        <v>John E. McCoy</v>
      </c>
      <c r="H798">
        <f>+INDEX(Jugadores!$A$2:$H$346,MATCH(Partidos!D798,Jugadores!$A$2:$A$346,0),7)</f>
        <v>82</v>
      </c>
      <c r="I798">
        <f>+INDEX(Jugadores!$A$2:$H$346,MATCH(Partidos!E798,Jugadores!$A$2:$A$346,0),7)</f>
        <v>105</v>
      </c>
      <c r="J798" t="str">
        <f>VLOOKUP(INDEX(Jugadores!$A$2:$H$346,MATCH(Partidos!D798,Jugadores!$A$2:$A$346,0),8),Condados!A:B,2,FALSE)</f>
        <v>Westmoreland</v>
      </c>
      <c r="K798" t="str">
        <f>VLOOKUP(INDEX(Jugadores!$A$2:$H$346,MATCH(Partidos!E798,Jugadores!$A$2:$A$346,0),8),Condados!A:B,2,FALSE)</f>
        <v>McKean</v>
      </c>
      <c r="L798">
        <v>201</v>
      </c>
    </row>
    <row r="799" spans="1:12" x14ac:dyDescent="0.25">
      <c r="A799" t="s">
        <v>20</v>
      </c>
      <c r="B799">
        <v>237</v>
      </c>
      <c r="C799">
        <v>120</v>
      </c>
      <c r="D799">
        <v>43424</v>
      </c>
      <c r="E799">
        <v>38385</v>
      </c>
      <c r="F799" t="str">
        <f>+VLOOKUP(D799,Jugadores!A:B,2,FALSE)</f>
        <v>Bertram C. Carson</v>
      </c>
      <c r="G799" t="str">
        <f>+VLOOKUP(E799,Jugadores!A:B,2,FALSE)</f>
        <v>Jason M. Ross</v>
      </c>
      <c r="H799">
        <f>+INDEX(Jugadores!$A$2:$H$346,MATCH(Partidos!D799,Jugadores!$A$2:$A$346,0),7)</f>
        <v>83</v>
      </c>
      <c r="I799">
        <f>+INDEX(Jugadores!$A$2:$H$346,MATCH(Partidos!E799,Jugadores!$A$2:$A$346,0),7)</f>
        <v>25</v>
      </c>
      <c r="J799" t="str">
        <f>VLOOKUP(INDEX(Jugadores!$A$2:$H$346,MATCH(Partidos!D799,Jugadores!$A$2:$A$346,0),8),Condados!A:B,2,FALSE)</f>
        <v>Blair</v>
      </c>
      <c r="K799" t="str">
        <f>VLOOKUP(INDEX(Jugadores!$A$2:$H$346,MATCH(Partidos!E799,Jugadores!$A$2:$A$346,0),8),Condados!A:B,2,FALSE)</f>
        <v>Cameron</v>
      </c>
      <c r="L799">
        <v>76</v>
      </c>
    </row>
    <row r="800" spans="1:12" x14ac:dyDescent="0.25">
      <c r="A800" t="s">
        <v>20</v>
      </c>
      <c r="B800">
        <v>238</v>
      </c>
      <c r="C800">
        <v>83</v>
      </c>
      <c r="D800">
        <v>46356</v>
      </c>
      <c r="E800">
        <v>37806</v>
      </c>
      <c r="F800" t="str">
        <f>+VLOOKUP(D800,Jugadores!A:B,2,FALSE)</f>
        <v>Robert A. Vath</v>
      </c>
      <c r="G800" t="str">
        <f>+VLOOKUP(E800,Jugadores!A:B,2,FALSE)</f>
        <v>Timothy R. Karnes</v>
      </c>
      <c r="H800">
        <f>+INDEX(Jugadores!$A$2:$H$346,MATCH(Partidos!D800,Jugadores!$A$2:$A$346,0),7)</f>
        <v>41</v>
      </c>
      <c r="I800">
        <f>+INDEX(Jugadores!$A$2:$H$346,MATCH(Partidos!E800,Jugadores!$A$2:$A$346,0),7)</f>
        <v>114</v>
      </c>
      <c r="J800" t="str">
        <f>VLOOKUP(INDEX(Jugadores!$A$2:$H$346,MATCH(Partidos!D800,Jugadores!$A$2:$A$346,0),8),Condados!A:B,2,FALSE)</f>
        <v>Huntingdon</v>
      </c>
      <c r="K800" t="str">
        <f>VLOOKUP(INDEX(Jugadores!$A$2:$H$346,MATCH(Partidos!E800,Jugadores!$A$2:$A$346,0),8),Condados!A:B,2,FALSE)</f>
        <v>Crawford</v>
      </c>
      <c r="L800">
        <v>77</v>
      </c>
    </row>
    <row r="801" spans="1:12" x14ac:dyDescent="0.25">
      <c r="A801" t="s">
        <v>20</v>
      </c>
      <c r="B801">
        <v>239</v>
      </c>
      <c r="C801">
        <v>97</v>
      </c>
      <c r="D801">
        <v>29285</v>
      </c>
      <c r="E801">
        <v>38126</v>
      </c>
      <c r="F801" t="str">
        <f>+VLOOKUP(D801,Jugadores!A:B,2,FALSE)</f>
        <v>Sean B. Vanatta</v>
      </c>
      <c r="G801" t="str">
        <f>+VLOOKUP(E801,Jugadores!A:B,2,FALSE)</f>
        <v>David P. Thomas</v>
      </c>
      <c r="H801">
        <f>+INDEX(Jugadores!$A$2:$H$346,MATCH(Partidos!D801,Jugadores!$A$2:$A$346,0),7)</f>
        <v>127</v>
      </c>
      <c r="I801">
        <f>+INDEX(Jugadores!$A$2:$H$346,MATCH(Partidos!E801,Jugadores!$A$2:$A$346,0),7)</f>
        <v>47</v>
      </c>
      <c r="J801" t="str">
        <f>VLOOKUP(INDEX(Jugadores!$A$2:$H$346,MATCH(Partidos!D801,Jugadores!$A$2:$A$346,0),8),Condados!A:B,2,FALSE)</f>
        <v>Monroe</v>
      </c>
      <c r="K801" t="str">
        <f>VLOOKUP(INDEX(Jugadores!$A$2:$H$346,MATCH(Partidos!E801,Jugadores!$A$2:$A$346,0),8),Condados!A:B,2,FALSE)</f>
        <v>Monroe</v>
      </c>
      <c r="L801">
        <v>136</v>
      </c>
    </row>
    <row r="802" spans="1:12" x14ac:dyDescent="0.25">
      <c r="A802" t="s">
        <v>20</v>
      </c>
      <c r="B802">
        <v>240</v>
      </c>
      <c r="C802">
        <v>106</v>
      </c>
      <c r="D802">
        <v>12744</v>
      </c>
      <c r="E802">
        <v>16441</v>
      </c>
      <c r="F802" t="str">
        <f>+VLOOKUP(D802,Jugadores!A:B,2,FALSE)</f>
        <v>James A. Kirk</v>
      </c>
      <c r="G802" t="str">
        <f>+VLOOKUP(E802,Jugadores!A:B,2,FALSE)</f>
        <v>Glenn H. Classen</v>
      </c>
      <c r="H802">
        <f>+INDEX(Jugadores!$A$2:$H$346,MATCH(Partidos!D802,Jugadores!$A$2:$A$346,0),7)</f>
        <v>5</v>
      </c>
      <c r="I802">
        <f>+INDEX(Jugadores!$A$2:$H$346,MATCH(Partidos!E802,Jugadores!$A$2:$A$346,0),7)</f>
        <v>147</v>
      </c>
      <c r="J802" t="str">
        <f>VLOOKUP(INDEX(Jugadores!$A$2:$H$346,MATCH(Partidos!D802,Jugadores!$A$2:$A$346,0),8),Condados!A:B,2,FALSE)</f>
        <v>Lehigh</v>
      </c>
      <c r="K802" t="str">
        <f>VLOOKUP(INDEX(Jugadores!$A$2:$H$346,MATCH(Partidos!E802,Jugadores!$A$2:$A$346,0),8),Condados!A:B,2,FALSE)</f>
        <v>Pike</v>
      </c>
      <c r="L802">
        <v>59</v>
      </c>
    </row>
    <row r="803" spans="1:12" x14ac:dyDescent="0.25">
      <c r="A803" t="s">
        <v>20</v>
      </c>
      <c r="B803">
        <v>241</v>
      </c>
      <c r="C803">
        <v>227</v>
      </c>
      <c r="D803">
        <v>37031</v>
      </c>
      <c r="E803">
        <v>26820</v>
      </c>
      <c r="F803" t="str">
        <f>+VLOOKUP(D803,Jugadores!A:B,2,FALSE)</f>
        <v>Henry M. McCue</v>
      </c>
      <c r="G803" t="str">
        <f>+VLOOKUP(E803,Jugadores!A:B,2,FALSE)</f>
        <v>Brent C. Gauthier</v>
      </c>
      <c r="H803">
        <f>+INDEX(Jugadores!$A$2:$H$346,MATCH(Partidos!D803,Jugadores!$A$2:$A$346,0),7)</f>
        <v>71</v>
      </c>
      <c r="I803">
        <f>+INDEX(Jugadores!$A$2:$H$346,MATCH(Partidos!E803,Jugadores!$A$2:$A$346,0),7)</f>
        <v>2</v>
      </c>
      <c r="J803" t="str">
        <f>VLOOKUP(INDEX(Jugadores!$A$2:$H$346,MATCH(Partidos!D803,Jugadores!$A$2:$A$346,0),8),Condados!A:B,2,FALSE)</f>
        <v>Greene</v>
      </c>
      <c r="K803" t="str">
        <f>VLOOKUP(INDEX(Jugadores!$A$2:$H$346,MATCH(Partidos!E803,Jugadores!$A$2:$A$346,0),8),Condados!A:B,2,FALSE)</f>
        <v>Elk</v>
      </c>
      <c r="L803">
        <v>70</v>
      </c>
    </row>
    <row r="804" spans="1:12" x14ac:dyDescent="0.25">
      <c r="A804" t="s">
        <v>20</v>
      </c>
      <c r="B804">
        <v>242</v>
      </c>
      <c r="C804">
        <v>191</v>
      </c>
      <c r="D804">
        <v>31665</v>
      </c>
      <c r="E804">
        <v>49008</v>
      </c>
      <c r="F804" t="str">
        <f>+VLOOKUP(D804,Jugadores!A:B,2,FALSE)</f>
        <v>Walter J. Parker</v>
      </c>
      <c r="G804" t="str">
        <f>+VLOOKUP(E804,Jugadores!A:B,2,FALSE)</f>
        <v>Anthony A. Rodriguez</v>
      </c>
      <c r="H804">
        <f>+INDEX(Jugadores!$A$2:$H$346,MATCH(Partidos!D804,Jugadores!$A$2:$A$346,0),7)</f>
        <v>38</v>
      </c>
      <c r="I804">
        <f>+INDEX(Jugadores!$A$2:$H$346,MATCH(Partidos!E804,Jugadores!$A$2:$A$346,0),7)</f>
        <v>6</v>
      </c>
      <c r="J804" t="str">
        <f>VLOOKUP(INDEX(Jugadores!$A$2:$H$346,MATCH(Partidos!D804,Jugadores!$A$2:$A$346,0),8),Condados!A:B,2,FALSE)</f>
        <v>Huntingdon</v>
      </c>
      <c r="K804" t="str">
        <f>VLOOKUP(INDEX(Jugadores!$A$2:$H$346,MATCH(Partidos!E804,Jugadores!$A$2:$A$346,0),8),Condados!A:B,2,FALSE)</f>
        <v>Forest</v>
      </c>
      <c r="L804">
        <v>74</v>
      </c>
    </row>
    <row r="805" spans="1:12" x14ac:dyDescent="0.25">
      <c r="A805" t="s">
        <v>20</v>
      </c>
      <c r="B805">
        <v>243</v>
      </c>
      <c r="C805">
        <v>108</v>
      </c>
      <c r="D805">
        <v>3867</v>
      </c>
      <c r="E805">
        <v>15937</v>
      </c>
      <c r="F805" t="str">
        <f>+VLOOKUP(D805,Jugadores!A:B,2,FALSE)</f>
        <v>Kenneth J. Broyles</v>
      </c>
      <c r="G805" t="str">
        <f>+VLOOKUP(E805,Jugadores!A:B,2,FALSE)</f>
        <v>Philip S. Rome</v>
      </c>
      <c r="H805">
        <f>+INDEX(Jugadores!$A$2:$H$346,MATCH(Partidos!D805,Jugadores!$A$2:$A$346,0),7)</f>
        <v>39</v>
      </c>
      <c r="I805">
        <f>+INDEX(Jugadores!$A$2:$H$346,MATCH(Partidos!E805,Jugadores!$A$2:$A$346,0),7)</f>
        <v>42</v>
      </c>
      <c r="J805" t="str">
        <f>VLOOKUP(INDEX(Jugadores!$A$2:$H$346,MATCH(Partidos!D805,Jugadores!$A$2:$A$346,0),8),Condados!A:B,2,FALSE)</f>
        <v>York</v>
      </c>
      <c r="K805" t="str">
        <f>VLOOKUP(INDEX(Jugadores!$A$2:$H$346,MATCH(Partidos!E805,Jugadores!$A$2:$A$346,0),8),Condados!A:B,2,FALSE)</f>
        <v>Beaver</v>
      </c>
      <c r="L805">
        <v>113</v>
      </c>
    </row>
    <row r="806" spans="1:12" x14ac:dyDescent="0.25">
      <c r="A806" t="s">
        <v>20</v>
      </c>
      <c r="B806">
        <v>244</v>
      </c>
      <c r="C806">
        <v>150</v>
      </c>
      <c r="D806">
        <v>43571</v>
      </c>
      <c r="E806">
        <v>4013</v>
      </c>
      <c r="F806" t="str">
        <f>+VLOOKUP(D806,Jugadores!A:B,2,FALSE)</f>
        <v>Edward D. Piper</v>
      </c>
      <c r="G806" t="str">
        <f>+VLOOKUP(E806,Jugadores!A:B,2,FALSE)</f>
        <v>Homer C. Funderburk</v>
      </c>
      <c r="H806">
        <f>+INDEX(Jugadores!$A$2:$H$346,MATCH(Partidos!D806,Jugadores!$A$2:$A$346,0),7)</f>
        <v>29</v>
      </c>
      <c r="I806">
        <f>+INDEX(Jugadores!$A$2:$H$346,MATCH(Partidos!E806,Jugadores!$A$2:$A$346,0),7)</f>
        <v>28</v>
      </c>
      <c r="J806" t="str">
        <f>VLOOKUP(INDEX(Jugadores!$A$2:$H$346,MATCH(Partidos!D806,Jugadores!$A$2:$A$346,0),8),Condados!A:B,2,FALSE)</f>
        <v>Cambria</v>
      </c>
      <c r="K806" t="str">
        <f>VLOOKUP(INDEX(Jugadores!$A$2:$H$346,MATCH(Partidos!E806,Jugadores!$A$2:$A$346,0),8),Condados!A:B,2,FALSE)</f>
        <v>Wayne</v>
      </c>
      <c r="L806">
        <v>115</v>
      </c>
    </row>
    <row r="807" spans="1:12" x14ac:dyDescent="0.25">
      <c r="A807" t="s">
        <v>20</v>
      </c>
      <c r="B807">
        <v>245</v>
      </c>
      <c r="C807">
        <v>64</v>
      </c>
      <c r="D807">
        <v>29457</v>
      </c>
      <c r="E807">
        <v>14970</v>
      </c>
      <c r="F807" t="str">
        <f>+VLOOKUP(D807,Jugadores!A:B,2,FALSE)</f>
        <v>Juan M. Drake</v>
      </c>
      <c r="G807" t="str">
        <f>+VLOOKUP(E807,Jugadores!A:B,2,FALSE)</f>
        <v>James J. Spears</v>
      </c>
      <c r="H807">
        <f>+INDEX(Jugadores!$A$2:$H$346,MATCH(Partidos!D807,Jugadores!$A$2:$A$346,0),7)</f>
        <v>57</v>
      </c>
      <c r="I807">
        <f>+INDEX(Jugadores!$A$2:$H$346,MATCH(Partidos!E807,Jugadores!$A$2:$A$346,0),7)</f>
        <v>1</v>
      </c>
      <c r="J807" t="str">
        <f>VLOOKUP(INDEX(Jugadores!$A$2:$H$346,MATCH(Partidos!D807,Jugadores!$A$2:$A$346,0),8),Condados!A:B,2,FALSE)</f>
        <v>Lycoming</v>
      </c>
      <c r="K807" t="str">
        <f>VLOOKUP(INDEX(Jugadores!$A$2:$H$346,MATCH(Partidos!E807,Jugadores!$A$2:$A$346,0),8),Condados!A:B,2,FALSE)</f>
        <v>Bradford</v>
      </c>
      <c r="L807">
        <v>120</v>
      </c>
    </row>
    <row r="808" spans="1:12" x14ac:dyDescent="0.25">
      <c r="A808" t="s">
        <v>20</v>
      </c>
      <c r="B808">
        <v>246</v>
      </c>
      <c r="C808">
        <v>217</v>
      </c>
      <c r="D808">
        <v>962</v>
      </c>
      <c r="E808">
        <v>15688</v>
      </c>
      <c r="F808" t="str">
        <f>+VLOOKUP(D808,Jugadores!A:B,2,FALSE)</f>
        <v>Andrew M. Shanklin</v>
      </c>
      <c r="G808" t="str">
        <f>+VLOOKUP(E808,Jugadores!A:B,2,FALSE)</f>
        <v>Dennis H. Burt</v>
      </c>
      <c r="H808">
        <f>+INDEX(Jugadores!$A$2:$H$346,MATCH(Partidos!D808,Jugadores!$A$2:$A$346,0),7)</f>
        <v>37</v>
      </c>
      <c r="I808">
        <f>+INDEX(Jugadores!$A$2:$H$346,MATCH(Partidos!E808,Jugadores!$A$2:$A$346,0),7)</f>
        <v>9</v>
      </c>
      <c r="J808" t="str">
        <f>VLOOKUP(INDEX(Jugadores!$A$2:$H$346,MATCH(Partidos!D808,Jugadores!$A$2:$A$346,0),8),Condados!A:B,2,FALSE)</f>
        <v>Snyder</v>
      </c>
      <c r="K808" t="str">
        <f>VLOOKUP(INDEX(Jugadores!$A$2:$H$346,MATCH(Partidos!E808,Jugadores!$A$2:$A$346,0),8),Condados!A:B,2,FALSE)</f>
        <v>Lancaster</v>
      </c>
      <c r="L808">
        <v>53</v>
      </c>
    </row>
    <row r="809" spans="1:12" x14ac:dyDescent="0.25">
      <c r="A809" t="s">
        <v>20</v>
      </c>
      <c r="B809">
        <v>247</v>
      </c>
      <c r="C809">
        <v>124</v>
      </c>
      <c r="D809">
        <v>41198</v>
      </c>
      <c r="E809">
        <v>17656</v>
      </c>
      <c r="F809" t="str">
        <f>+VLOOKUP(D809,Jugadores!A:B,2,FALSE)</f>
        <v>Mike L. Ginn</v>
      </c>
      <c r="G809" t="str">
        <f>+VLOOKUP(E809,Jugadores!A:B,2,FALSE)</f>
        <v>James V. Fudge</v>
      </c>
      <c r="H809">
        <f>+INDEX(Jugadores!$A$2:$H$346,MATCH(Partidos!D809,Jugadores!$A$2:$A$346,0),7)</f>
        <v>27</v>
      </c>
      <c r="I809">
        <f>+INDEX(Jugadores!$A$2:$H$346,MATCH(Partidos!E809,Jugadores!$A$2:$A$346,0),7)</f>
        <v>86</v>
      </c>
      <c r="J809" t="str">
        <f>VLOOKUP(INDEX(Jugadores!$A$2:$H$346,MATCH(Partidos!D809,Jugadores!$A$2:$A$346,0),8),Condados!A:B,2,FALSE)</f>
        <v>Allegheny</v>
      </c>
      <c r="K809" t="str">
        <f>VLOOKUP(INDEX(Jugadores!$A$2:$H$346,MATCH(Partidos!E809,Jugadores!$A$2:$A$346,0),8),Condados!A:B,2,FALSE)</f>
        <v>Bedford</v>
      </c>
      <c r="L809">
        <v>63</v>
      </c>
    </row>
    <row r="810" spans="1:12" x14ac:dyDescent="0.25">
      <c r="A810" t="s">
        <v>20</v>
      </c>
      <c r="B810">
        <v>248</v>
      </c>
      <c r="C810">
        <v>100</v>
      </c>
      <c r="D810">
        <v>3227</v>
      </c>
      <c r="E810">
        <v>4496</v>
      </c>
      <c r="F810" t="str">
        <f>+VLOOKUP(D810,Jugadores!A:B,2,FALSE)</f>
        <v>Billie M. Baskin</v>
      </c>
      <c r="G810" t="str">
        <f>+VLOOKUP(E810,Jugadores!A:B,2,FALSE)</f>
        <v>Carlos L. Grier</v>
      </c>
      <c r="H810">
        <f>+INDEX(Jugadores!$A$2:$H$346,MATCH(Partidos!D810,Jugadores!$A$2:$A$346,0),7)</f>
        <v>82</v>
      </c>
      <c r="I810">
        <f>+INDEX(Jugadores!$A$2:$H$346,MATCH(Partidos!E810,Jugadores!$A$2:$A$346,0),7)</f>
        <v>93</v>
      </c>
      <c r="J810" t="str">
        <f>VLOOKUP(INDEX(Jugadores!$A$2:$H$346,MATCH(Partidos!D810,Jugadores!$A$2:$A$346,0),8),Condados!A:B,2,FALSE)</f>
        <v>Westmoreland</v>
      </c>
      <c r="K810" t="str">
        <f>VLOOKUP(INDEX(Jugadores!$A$2:$H$346,MATCH(Partidos!E810,Jugadores!$A$2:$A$346,0),8),Condados!A:B,2,FALSE)</f>
        <v>Cameron</v>
      </c>
      <c r="L810">
        <v>115</v>
      </c>
    </row>
    <row r="811" spans="1:12" x14ac:dyDescent="0.25">
      <c r="A811" t="s">
        <v>20</v>
      </c>
      <c r="B811">
        <v>249</v>
      </c>
      <c r="C811">
        <v>145</v>
      </c>
      <c r="D811">
        <v>46356</v>
      </c>
      <c r="E811">
        <v>43424</v>
      </c>
      <c r="F811" t="str">
        <f>+VLOOKUP(D811,Jugadores!A:B,2,FALSE)</f>
        <v>Robert A. Vath</v>
      </c>
      <c r="G811" t="str">
        <f>+VLOOKUP(E811,Jugadores!A:B,2,FALSE)</f>
        <v>Bertram C. Carson</v>
      </c>
      <c r="H811">
        <f>+INDEX(Jugadores!$A$2:$H$346,MATCH(Partidos!D811,Jugadores!$A$2:$A$346,0),7)</f>
        <v>41</v>
      </c>
      <c r="I811">
        <f>+INDEX(Jugadores!$A$2:$H$346,MATCH(Partidos!E811,Jugadores!$A$2:$A$346,0),7)</f>
        <v>83</v>
      </c>
      <c r="J811" t="str">
        <f>VLOOKUP(INDEX(Jugadores!$A$2:$H$346,MATCH(Partidos!D811,Jugadores!$A$2:$A$346,0),8),Condados!A:B,2,FALSE)</f>
        <v>Huntingdon</v>
      </c>
      <c r="K811" t="str">
        <f>VLOOKUP(INDEX(Jugadores!$A$2:$H$346,MATCH(Partidos!E811,Jugadores!$A$2:$A$346,0),8),Condados!A:B,2,FALSE)</f>
        <v>Blair</v>
      </c>
      <c r="L811">
        <v>133</v>
      </c>
    </row>
    <row r="812" spans="1:12" x14ac:dyDescent="0.25">
      <c r="A812" t="s">
        <v>20</v>
      </c>
      <c r="B812">
        <v>250</v>
      </c>
      <c r="C812">
        <v>100</v>
      </c>
      <c r="D812">
        <v>12744</v>
      </c>
      <c r="E812">
        <v>29285</v>
      </c>
      <c r="F812" t="str">
        <f>+VLOOKUP(D812,Jugadores!A:B,2,FALSE)</f>
        <v>James A. Kirk</v>
      </c>
      <c r="G812" t="str">
        <f>+VLOOKUP(E812,Jugadores!A:B,2,FALSE)</f>
        <v>Sean B. Vanatta</v>
      </c>
      <c r="H812">
        <f>+INDEX(Jugadores!$A$2:$H$346,MATCH(Partidos!D812,Jugadores!$A$2:$A$346,0),7)</f>
        <v>5</v>
      </c>
      <c r="I812">
        <f>+INDEX(Jugadores!$A$2:$H$346,MATCH(Partidos!E812,Jugadores!$A$2:$A$346,0),7)</f>
        <v>127</v>
      </c>
      <c r="J812" t="str">
        <f>VLOOKUP(INDEX(Jugadores!$A$2:$H$346,MATCH(Partidos!D812,Jugadores!$A$2:$A$346,0),8),Condados!A:B,2,FALSE)</f>
        <v>Lehigh</v>
      </c>
      <c r="K812" t="str">
        <f>VLOOKUP(INDEX(Jugadores!$A$2:$H$346,MATCH(Partidos!E812,Jugadores!$A$2:$A$346,0),8),Condados!A:B,2,FALSE)</f>
        <v>Monroe</v>
      </c>
      <c r="L812">
        <v>150</v>
      </c>
    </row>
    <row r="813" spans="1:12" x14ac:dyDescent="0.25">
      <c r="A813" t="s">
        <v>20</v>
      </c>
      <c r="B813">
        <v>251</v>
      </c>
      <c r="C813">
        <v>136</v>
      </c>
      <c r="D813">
        <v>31665</v>
      </c>
      <c r="E813">
        <v>37031</v>
      </c>
      <c r="F813" t="str">
        <f>+VLOOKUP(D813,Jugadores!A:B,2,FALSE)</f>
        <v>Walter J. Parker</v>
      </c>
      <c r="G813" t="str">
        <f>+VLOOKUP(E813,Jugadores!A:B,2,FALSE)</f>
        <v>Henry M. McCue</v>
      </c>
      <c r="H813">
        <f>+INDEX(Jugadores!$A$2:$H$346,MATCH(Partidos!D813,Jugadores!$A$2:$A$346,0),7)</f>
        <v>38</v>
      </c>
      <c r="I813">
        <f>+INDEX(Jugadores!$A$2:$H$346,MATCH(Partidos!E813,Jugadores!$A$2:$A$346,0),7)</f>
        <v>71</v>
      </c>
      <c r="J813" t="str">
        <f>VLOOKUP(INDEX(Jugadores!$A$2:$H$346,MATCH(Partidos!D813,Jugadores!$A$2:$A$346,0),8),Condados!A:B,2,FALSE)</f>
        <v>Huntingdon</v>
      </c>
      <c r="K813" t="str">
        <f>VLOOKUP(INDEX(Jugadores!$A$2:$H$346,MATCH(Partidos!E813,Jugadores!$A$2:$A$346,0),8),Condados!A:B,2,FALSE)</f>
        <v>Greene</v>
      </c>
      <c r="L813">
        <v>55</v>
      </c>
    </row>
    <row r="814" spans="1:12" x14ac:dyDescent="0.25">
      <c r="A814" t="s">
        <v>20</v>
      </c>
      <c r="B814">
        <v>252</v>
      </c>
      <c r="C814">
        <v>117</v>
      </c>
      <c r="D814">
        <v>43571</v>
      </c>
      <c r="E814">
        <v>3867</v>
      </c>
      <c r="F814" t="str">
        <f>+VLOOKUP(D814,Jugadores!A:B,2,FALSE)</f>
        <v>Edward D. Piper</v>
      </c>
      <c r="G814" t="str">
        <f>+VLOOKUP(E814,Jugadores!A:B,2,FALSE)</f>
        <v>Kenneth J. Broyles</v>
      </c>
      <c r="H814">
        <f>+INDEX(Jugadores!$A$2:$H$346,MATCH(Partidos!D814,Jugadores!$A$2:$A$346,0),7)</f>
        <v>29</v>
      </c>
      <c r="I814">
        <f>+INDEX(Jugadores!$A$2:$H$346,MATCH(Partidos!E814,Jugadores!$A$2:$A$346,0),7)</f>
        <v>39</v>
      </c>
      <c r="J814" t="str">
        <f>VLOOKUP(INDEX(Jugadores!$A$2:$H$346,MATCH(Partidos!D814,Jugadores!$A$2:$A$346,0),8),Condados!A:B,2,FALSE)</f>
        <v>Cambria</v>
      </c>
      <c r="K814" t="str">
        <f>VLOOKUP(INDEX(Jugadores!$A$2:$H$346,MATCH(Partidos!E814,Jugadores!$A$2:$A$346,0),8),Condados!A:B,2,FALSE)</f>
        <v>York</v>
      </c>
      <c r="L814">
        <v>109</v>
      </c>
    </row>
    <row r="815" spans="1:12" x14ac:dyDescent="0.25">
      <c r="A815" t="s">
        <v>20</v>
      </c>
      <c r="B815">
        <v>253</v>
      </c>
      <c r="C815">
        <v>257</v>
      </c>
      <c r="D815">
        <v>29457</v>
      </c>
      <c r="E815">
        <v>962</v>
      </c>
      <c r="F815" t="str">
        <f>+VLOOKUP(D815,Jugadores!A:B,2,FALSE)</f>
        <v>Juan M. Drake</v>
      </c>
      <c r="G815" t="str">
        <f>+VLOOKUP(E815,Jugadores!A:B,2,FALSE)</f>
        <v>Andrew M. Shanklin</v>
      </c>
      <c r="H815">
        <f>+INDEX(Jugadores!$A$2:$H$346,MATCH(Partidos!D815,Jugadores!$A$2:$A$346,0),7)</f>
        <v>57</v>
      </c>
      <c r="I815">
        <f>+INDEX(Jugadores!$A$2:$H$346,MATCH(Partidos!E815,Jugadores!$A$2:$A$346,0),7)</f>
        <v>37</v>
      </c>
      <c r="J815" t="str">
        <f>VLOOKUP(INDEX(Jugadores!$A$2:$H$346,MATCH(Partidos!D815,Jugadores!$A$2:$A$346,0),8),Condados!A:B,2,FALSE)</f>
        <v>Lycoming</v>
      </c>
      <c r="K815" t="str">
        <f>VLOOKUP(INDEX(Jugadores!$A$2:$H$346,MATCH(Partidos!E815,Jugadores!$A$2:$A$346,0),8),Condados!A:B,2,FALSE)</f>
        <v>Snyder</v>
      </c>
      <c r="L815">
        <v>45</v>
      </c>
    </row>
    <row r="816" spans="1:12" x14ac:dyDescent="0.25">
      <c r="A816" t="s">
        <v>20</v>
      </c>
      <c r="B816">
        <v>254</v>
      </c>
      <c r="C816">
        <v>203</v>
      </c>
      <c r="D816">
        <v>3227</v>
      </c>
      <c r="E816">
        <v>41198</v>
      </c>
      <c r="F816" t="str">
        <f>+VLOOKUP(D816,Jugadores!A:B,2,FALSE)</f>
        <v>Billie M. Baskin</v>
      </c>
      <c r="G816" t="str">
        <f>+VLOOKUP(E816,Jugadores!A:B,2,FALSE)</f>
        <v>Mike L. Ginn</v>
      </c>
      <c r="H816">
        <f>+INDEX(Jugadores!$A$2:$H$346,MATCH(Partidos!D816,Jugadores!$A$2:$A$346,0),7)</f>
        <v>82</v>
      </c>
      <c r="I816">
        <f>+INDEX(Jugadores!$A$2:$H$346,MATCH(Partidos!E816,Jugadores!$A$2:$A$346,0),7)</f>
        <v>27</v>
      </c>
      <c r="J816" t="str">
        <f>VLOOKUP(INDEX(Jugadores!$A$2:$H$346,MATCH(Partidos!D816,Jugadores!$A$2:$A$346,0),8),Condados!A:B,2,FALSE)</f>
        <v>Westmoreland</v>
      </c>
      <c r="K816" t="str">
        <f>VLOOKUP(INDEX(Jugadores!$A$2:$H$346,MATCH(Partidos!E816,Jugadores!$A$2:$A$346,0),8),Condados!A:B,2,FALSE)</f>
        <v>Allegheny</v>
      </c>
      <c r="L816">
        <v>66</v>
      </c>
    </row>
    <row r="817" spans="1:12" x14ac:dyDescent="0.25">
      <c r="A817" t="s">
        <v>20</v>
      </c>
      <c r="B817">
        <v>255</v>
      </c>
      <c r="C817">
        <v>142</v>
      </c>
      <c r="D817">
        <v>12744</v>
      </c>
      <c r="E817">
        <v>46356</v>
      </c>
      <c r="F817" t="str">
        <f>+VLOOKUP(D817,Jugadores!A:B,2,FALSE)</f>
        <v>James A. Kirk</v>
      </c>
      <c r="G817" t="str">
        <f>+VLOOKUP(E817,Jugadores!A:B,2,FALSE)</f>
        <v>Robert A. Vath</v>
      </c>
      <c r="H817">
        <f>+INDEX(Jugadores!$A$2:$H$346,MATCH(Partidos!D817,Jugadores!$A$2:$A$346,0),7)</f>
        <v>5</v>
      </c>
      <c r="I817">
        <f>+INDEX(Jugadores!$A$2:$H$346,MATCH(Partidos!E817,Jugadores!$A$2:$A$346,0),7)</f>
        <v>41</v>
      </c>
      <c r="J817" t="str">
        <f>VLOOKUP(INDEX(Jugadores!$A$2:$H$346,MATCH(Partidos!D817,Jugadores!$A$2:$A$346,0),8),Condados!A:B,2,FALSE)</f>
        <v>Lehigh</v>
      </c>
      <c r="K817" t="str">
        <f>VLOOKUP(INDEX(Jugadores!$A$2:$H$346,MATCH(Partidos!E817,Jugadores!$A$2:$A$346,0),8),Condados!A:B,2,FALSE)</f>
        <v>Huntingdon</v>
      </c>
      <c r="L817">
        <v>76</v>
      </c>
    </row>
    <row r="818" spans="1:12" x14ac:dyDescent="0.25">
      <c r="A818" t="s">
        <v>20</v>
      </c>
      <c r="B818">
        <v>256</v>
      </c>
      <c r="C818">
        <v>115</v>
      </c>
      <c r="D818">
        <v>43571</v>
      </c>
      <c r="E818">
        <v>31665</v>
      </c>
      <c r="F818" t="str">
        <f>+VLOOKUP(D818,Jugadores!A:B,2,FALSE)</f>
        <v>Edward D. Piper</v>
      </c>
      <c r="G818" t="str">
        <f>+VLOOKUP(E818,Jugadores!A:B,2,FALSE)</f>
        <v>Walter J. Parker</v>
      </c>
      <c r="H818">
        <f>+INDEX(Jugadores!$A$2:$H$346,MATCH(Partidos!D818,Jugadores!$A$2:$A$346,0),7)</f>
        <v>29</v>
      </c>
      <c r="I818">
        <f>+INDEX(Jugadores!$A$2:$H$346,MATCH(Partidos!E818,Jugadores!$A$2:$A$346,0),7)</f>
        <v>38</v>
      </c>
      <c r="J818" t="str">
        <f>VLOOKUP(INDEX(Jugadores!$A$2:$H$346,MATCH(Partidos!D818,Jugadores!$A$2:$A$346,0),8),Condados!A:B,2,FALSE)</f>
        <v>Cambria</v>
      </c>
      <c r="K818" t="str">
        <f>VLOOKUP(INDEX(Jugadores!$A$2:$H$346,MATCH(Partidos!E818,Jugadores!$A$2:$A$346,0),8),Condados!A:B,2,FALSE)</f>
        <v>Huntingdon</v>
      </c>
      <c r="L818">
        <v>90</v>
      </c>
    </row>
    <row r="819" spans="1:12" x14ac:dyDescent="0.25">
      <c r="A819" t="s">
        <v>20</v>
      </c>
      <c r="B819">
        <v>257</v>
      </c>
      <c r="C819">
        <v>221</v>
      </c>
      <c r="D819">
        <v>3227</v>
      </c>
      <c r="E819">
        <v>29457</v>
      </c>
      <c r="F819" t="str">
        <f>+VLOOKUP(D819,Jugadores!A:B,2,FALSE)</f>
        <v>Billie M. Baskin</v>
      </c>
      <c r="G819" t="str">
        <f>+VLOOKUP(E819,Jugadores!A:B,2,FALSE)</f>
        <v>Juan M. Drake</v>
      </c>
      <c r="H819">
        <f>+INDEX(Jugadores!$A$2:$H$346,MATCH(Partidos!D819,Jugadores!$A$2:$A$346,0),7)</f>
        <v>82</v>
      </c>
      <c r="I819">
        <f>+INDEX(Jugadores!$A$2:$H$346,MATCH(Partidos!E819,Jugadores!$A$2:$A$346,0),7)</f>
        <v>57</v>
      </c>
      <c r="J819" t="str">
        <f>VLOOKUP(INDEX(Jugadores!$A$2:$H$346,MATCH(Partidos!D819,Jugadores!$A$2:$A$346,0),8),Condados!A:B,2,FALSE)</f>
        <v>Westmoreland</v>
      </c>
      <c r="K819" t="str">
        <f>VLOOKUP(INDEX(Jugadores!$A$2:$H$346,MATCH(Partidos!E819,Jugadores!$A$2:$A$346,0),8),Condados!A:B,2,FALSE)</f>
        <v>Lycoming</v>
      </c>
      <c r="L819">
        <v>60</v>
      </c>
    </row>
    <row r="820" spans="1:12" x14ac:dyDescent="0.25">
      <c r="A820" t="s">
        <v>20</v>
      </c>
      <c r="B820">
        <v>258</v>
      </c>
      <c r="C820">
        <v>167</v>
      </c>
      <c r="D820">
        <v>43571</v>
      </c>
      <c r="E820">
        <v>12744</v>
      </c>
      <c r="F820" t="str">
        <f>+VLOOKUP(D820,Jugadores!A:B,2,FALSE)</f>
        <v>Edward D. Piper</v>
      </c>
      <c r="G820" t="str">
        <f>+VLOOKUP(E820,Jugadores!A:B,2,FALSE)</f>
        <v>James A. Kirk</v>
      </c>
      <c r="H820">
        <f>+INDEX(Jugadores!$A$2:$H$346,MATCH(Partidos!D820,Jugadores!$A$2:$A$346,0),7)</f>
        <v>29</v>
      </c>
      <c r="I820">
        <f>+INDEX(Jugadores!$A$2:$H$346,MATCH(Partidos!E820,Jugadores!$A$2:$A$346,0),7)</f>
        <v>5</v>
      </c>
      <c r="J820" t="str">
        <f>VLOOKUP(INDEX(Jugadores!$A$2:$H$346,MATCH(Partidos!D820,Jugadores!$A$2:$A$346,0),8),Condados!A:B,2,FALSE)</f>
        <v>Cambria</v>
      </c>
      <c r="K820" t="str">
        <f>VLOOKUP(INDEX(Jugadores!$A$2:$H$346,MATCH(Partidos!E820,Jugadores!$A$2:$A$346,0),8),Condados!A:B,2,FALSE)</f>
        <v>Lehigh</v>
      </c>
      <c r="L820">
        <v>67</v>
      </c>
    </row>
    <row r="821" spans="1:12" x14ac:dyDescent="0.25">
      <c r="A821" t="s">
        <v>20</v>
      </c>
      <c r="B821">
        <v>259</v>
      </c>
      <c r="C821">
        <v>242</v>
      </c>
      <c r="D821">
        <v>43571</v>
      </c>
      <c r="E821">
        <v>3227</v>
      </c>
      <c r="F821" t="str">
        <f>+VLOOKUP(D821,Jugadores!A:B,2,FALSE)</f>
        <v>Edward D. Piper</v>
      </c>
      <c r="G821" t="str">
        <f>+VLOOKUP(E821,Jugadores!A:B,2,FALSE)</f>
        <v>Billie M. Baskin</v>
      </c>
      <c r="H821">
        <f>+INDEX(Jugadores!$A$2:$H$346,MATCH(Partidos!D821,Jugadores!$A$2:$A$346,0),7)</f>
        <v>29</v>
      </c>
      <c r="I821">
        <f>+INDEX(Jugadores!$A$2:$H$346,MATCH(Partidos!E821,Jugadores!$A$2:$A$346,0),7)</f>
        <v>82</v>
      </c>
      <c r="J821" t="str">
        <f>VLOOKUP(INDEX(Jugadores!$A$2:$H$346,MATCH(Partidos!D821,Jugadores!$A$2:$A$346,0),8),Condados!A:B,2,FALSE)</f>
        <v>Cambria</v>
      </c>
      <c r="K821" t="str">
        <f>VLOOKUP(INDEX(Jugadores!$A$2:$H$346,MATCH(Partidos!E821,Jugadores!$A$2:$A$346,0),8),Condados!A:B,2,FALSE)</f>
        <v>Westmoreland</v>
      </c>
      <c r="L821">
        <v>71</v>
      </c>
    </row>
    <row r="822" spans="1:12" x14ac:dyDescent="0.25">
      <c r="A822" t="s">
        <v>21</v>
      </c>
      <c r="B822">
        <v>333</v>
      </c>
      <c r="C822">
        <v>68</v>
      </c>
      <c r="D822">
        <v>29138</v>
      </c>
      <c r="E822">
        <v>41081</v>
      </c>
      <c r="F822" t="str">
        <f>+VLOOKUP(D822,Jugadores!A:B,2,FALSE)</f>
        <v>David A. Bell</v>
      </c>
      <c r="G822" t="str">
        <f>+VLOOKUP(E822,Jugadores!A:B,2,FALSE)</f>
        <v>John J. Dawkins</v>
      </c>
      <c r="H822">
        <f>+INDEX(Jugadores!$A$2:$H$346,MATCH(Partidos!D822,Jugadores!$A$2:$A$346,0),7)</f>
        <v>44</v>
      </c>
      <c r="I822">
        <f>+INDEX(Jugadores!$A$2:$H$346,MATCH(Partidos!E822,Jugadores!$A$2:$A$346,0),7)</f>
        <v>151</v>
      </c>
      <c r="J822" t="str">
        <f>VLOOKUP(INDEX(Jugadores!$A$2:$H$346,MATCH(Partidos!D822,Jugadores!$A$2:$A$346,0),8),Condados!A:B,2,FALSE)</f>
        <v>Lackawanna</v>
      </c>
      <c r="K822" t="str">
        <f>VLOOKUP(INDEX(Jugadores!$A$2:$H$346,MATCH(Partidos!E822,Jugadores!$A$2:$A$346,0),8),Condados!A:B,2,FALSE)</f>
        <v>Lycoming</v>
      </c>
      <c r="L822">
        <v>150</v>
      </c>
    </row>
    <row r="823" spans="1:12" x14ac:dyDescent="0.25">
      <c r="A823" t="s">
        <v>21</v>
      </c>
      <c r="B823">
        <v>332</v>
      </c>
      <c r="C823">
        <v>127</v>
      </c>
      <c r="D823">
        <v>29138</v>
      </c>
      <c r="E823">
        <v>13972</v>
      </c>
      <c r="F823" t="str">
        <f>+VLOOKUP(D823,Jugadores!A:B,2,FALSE)</f>
        <v>David A. Bell</v>
      </c>
      <c r="G823" t="str">
        <f>+VLOOKUP(E823,Jugadores!A:B,2,FALSE)</f>
        <v>Roy R. Boling</v>
      </c>
      <c r="H823">
        <f>+INDEX(Jugadores!$A$2:$H$346,MATCH(Partidos!D823,Jugadores!$A$2:$A$346,0),7)</f>
        <v>44</v>
      </c>
      <c r="I823">
        <f>+INDEX(Jugadores!$A$2:$H$346,MATCH(Partidos!E823,Jugadores!$A$2:$A$346,0),7)</f>
        <v>152</v>
      </c>
      <c r="J823" t="str">
        <f>VLOOKUP(INDEX(Jugadores!$A$2:$H$346,MATCH(Partidos!D823,Jugadores!$A$2:$A$346,0),8),Condados!A:B,2,FALSE)</f>
        <v>Lackawanna</v>
      </c>
      <c r="K823" t="str">
        <f>VLOOKUP(INDEX(Jugadores!$A$2:$H$346,MATCH(Partidos!E823,Jugadores!$A$2:$A$346,0),8),Condados!A:B,2,FALSE)</f>
        <v>Erie</v>
      </c>
      <c r="L823">
        <v>62</v>
      </c>
    </row>
    <row r="824" spans="1:12" x14ac:dyDescent="0.25">
      <c r="A824" t="s">
        <v>21</v>
      </c>
      <c r="B824">
        <v>331</v>
      </c>
      <c r="C824">
        <v>140</v>
      </c>
      <c r="D824">
        <v>41081</v>
      </c>
      <c r="E824">
        <v>44365</v>
      </c>
      <c r="F824" t="str">
        <f>+VLOOKUP(D824,Jugadores!A:B,2,FALSE)</f>
        <v>John J. Dawkins</v>
      </c>
      <c r="G824" t="str">
        <f>+VLOOKUP(E824,Jugadores!A:B,2,FALSE)</f>
        <v>Robert L. Hughes</v>
      </c>
      <c r="H824">
        <f>+INDEX(Jugadores!$A$2:$H$346,MATCH(Partidos!D824,Jugadores!$A$2:$A$346,0),7)</f>
        <v>151</v>
      </c>
      <c r="I824">
        <f>+INDEX(Jugadores!$A$2:$H$346,MATCH(Partidos!E824,Jugadores!$A$2:$A$346,0),7)</f>
        <v>53</v>
      </c>
      <c r="J824" t="str">
        <f>VLOOKUP(INDEX(Jugadores!$A$2:$H$346,MATCH(Partidos!D824,Jugadores!$A$2:$A$346,0),8),Condados!A:B,2,FALSE)</f>
        <v>Lycoming</v>
      </c>
      <c r="K824" t="str">
        <f>VLOOKUP(INDEX(Jugadores!$A$2:$H$346,MATCH(Partidos!E824,Jugadores!$A$2:$A$346,0),8),Condados!A:B,2,FALSE)</f>
        <v>Erie</v>
      </c>
      <c r="L824">
        <v>89</v>
      </c>
    </row>
    <row r="825" spans="1:12" x14ac:dyDescent="0.25">
      <c r="A825" t="s">
        <v>21</v>
      </c>
      <c r="B825">
        <v>330</v>
      </c>
      <c r="C825">
        <v>74</v>
      </c>
      <c r="D825">
        <v>13972</v>
      </c>
      <c r="E825">
        <v>34648</v>
      </c>
      <c r="F825" t="str">
        <f>+VLOOKUP(D825,Jugadores!A:B,2,FALSE)</f>
        <v>Roy R. Boling</v>
      </c>
      <c r="G825" t="str">
        <f>+VLOOKUP(E825,Jugadores!A:B,2,FALSE)</f>
        <v>Jack E. Clark</v>
      </c>
      <c r="H825">
        <f>+INDEX(Jugadores!$A$2:$H$346,MATCH(Partidos!D825,Jugadores!$A$2:$A$346,0),7)</f>
        <v>152</v>
      </c>
      <c r="I825">
        <f>+INDEX(Jugadores!$A$2:$H$346,MATCH(Partidos!E825,Jugadores!$A$2:$A$346,0),7)</f>
        <v>64</v>
      </c>
      <c r="J825" t="str">
        <f>VLOOKUP(INDEX(Jugadores!$A$2:$H$346,MATCH(Partidos!D825,Jugadores!$A$2:$A$346,0),8),Condados!A:B,2,FALSE)</f>
        <v>Erie</v>
      </c>
      <c r="K825" t="str">
        <f>VLOOKUP(INDEX(Jugadores!$A$2:$H$346,MATCH(Partidos!E825,Jugadores!$A$2:$A$346,0),8),Condados!A:B,2,FALSE)</f>
        <v>Schuylkill</v>
      </c>
      <c r="L825">
        <v>101</v>
      </c>
    </row>
    <row r="826" spans="1:12" x14ac:dyDescent="0.25">
      <c r="A826" t="s">
        <v>21</v>
      </c>
      <c r="B826">
        <v>329</v>
      </c>
      <c r="C826">
        <v>147</v>
      </c>
      <c r="D826">
        <v>29138</v>
      </c>
      <c r="E826">
        <v>4758</v>
      </c>
      <c r="F826" t="str">
        <f>+VLOOKUP(D826,Jugadores!A:B,2,FALSE)</f>
        <v>David A. Bell</v>
      </c>
      <c r="G826" t="str">
        <f>+VLOOKUP(E826,Jugadores!A:B,2,FALSE)</f>
        <v>Eric L. Benavidez</v>
      </c>
      <c r="H826">
        <f>+INDEX(Jugadores!$A$2:$H$346,MATCH(Partidos!D826,Jugadores!$A$2:$A$346,0),7)</f>
        <v>44</v>
      </c>
      <c r="I826">
        <f>+INDEX(Jugadores!$A$2:$H$346,MATCH(Partidos!E826,Jugadores!$A$2:$A$346,0),7)</f>
        <v>72</v>
      </c>
      <c r="J826" t="str">
        <f>VLOOKUP(INDEX(Jugadores!$A$2:$H$346,MATCH(Partidos!D826,Jugadores!$A$2:$A$346,0),8),Condados!A:B,2,FALSE)</f>
        <v>Lackawanna</v>
      </c>
      <c r="K826" t="str">
        <f>VLOOKUP(INDEX(Jugadores!$A$2:$H$346,MATCH(Partidos!E826,Jugadores!$A$2:$A$346,0),8),Condados!A:B,2,FALSE)</f>
        <v>Schuylkill</v>
      </c>
      <c r="L826">
        <v>112</v>
      </c>
    </row>
    <row r="827" spans="1:12" x14ac:dyDescent="0.25">
      <c r="A827" t="s">
        <v>21</v>
      </c>
      <c r="B827">
        <v>328</v>
      </c>
      <c r="C827">
        <v>76</v>
      </c>
      <c r="D827">
        <v>41081</v>
      </c>
      <c r="E827">
        <v>1752</v>
      </c>
      <c r="F827" t="str">
        <f>+VLOOKUP(D827,Jugadores!A:B,2,FALSE)</f>
        <v>John J. Dawkins</v>
      </c>
      <c r="G827" t="str">
        <f>+VLOOKUP(E827,Jugadores!A:B,2,FALSE)</f>
        <v>Kevin E. Waller</v>
      </c>
      <c r="H827">
        <f>+INDEX(Jugadores!$A$2:$H$346,MATCH(Partidos!D827,Jugadores!$A$2:$A$346,0),7)</f>
        <v>151</v>
      </c>
      <c r="I827">
        <f>+INDEX(Jugadores!$A$2:$H$346,MATCH(Partidos!E827,Jugadores!$A$2:$A$346,0),7)</f>
        <v>153</v>
      </c>
      <c r="J827" t="str">
        <f>VLOOKUP(INDEX(Jugadores!$A$2:$H$346,MATCH(Partidos!D827,Jugadores!$A$2:$A$346,0),8),Condados!A:B,2,FALSE)</f>
        <v>Lycoming</v>
      </c>
      <c r="K827" t="str">
        <f>VLOOKUP(INDEX(Jugadores!$A$2:$H$346,MATCH(Partidos!E827,Jugadores!$A$2:$A$346,0),8),Condados!A:B,2,FALSE)</f>
        <v>Bedford</v>
      </c>
      <c r="L827">
        <v>57</v>
      </c>
    </row>
    <row r="828" spans="1:12" x14ac:dyDescent="0.25">
      <c r="A828" t="s">
        <v>21</v>
      </c>
      <c r="B828">
        <v>327</v>
      </c>
      <c r="C828">
        <v>120</v>
      </c>
      <c r="D828">
        <v>44365</v>
      </c>
      <c r="E828">
        <v>25105</v>
      </c>
      <c r="F828" t="str">
        <f>+VLOOKUP(D828,Jugadores!A:B,2,FALSE)</f>
        <v>Robert L. Hughes</v>
      </c>
      <c r="G828" t="str">
        <f>+VLOOKUP(E828,Jugadores!A:B,2,FALSE)</f>
        <v>Donald M. West</v>
      </c>
      <c r="H828">
        <f>+INDEX(Jugadores!$A$2:$H$346,MATCH(Partidos!D828,Jugadores!$A$2:$A$346,0),7)</f>
        <v>53</v>
      </c>
      <c r="I828">
        <f>+INDEX(Jugadores!$A$2:$H$346,MATCH(Partidos!E828,Jugadores!$A$2:$A$346,0),7)</f>
        <v>33</v>
      </c>
      <c r="J828" t="str">
        <f>VLOOKUP(INDEX(Jugadores!$A$2:$H$346,MATCH(Partidos!D828,Jugadores!$A$2:$A$346,0),8),Condados!A:B,2,FALSE)</f>
        <v>Erie</v>
      </c>
      <c r="K828" t="str">
        <f>VLOOKUP(INDEX(Jugadores!$A$2:$H$346,MATCH(Partidos!E828,Jugadores!$A$2:$A$346,0),8),Condados!A:B,2,FALSE)</f>
        <v>Northampton</v>
      </c>
      <c r="L828">
        <v>69</v>
      </c>
    </row>
    <row r="829" spans="1:12" x14ac:dyDescent="0.25">
      <c r="A829" t="s">
        <v>21</v>
      </c>
      <c r="B829">
        <v>326</v>
      </c>
      <c r="C829">
        <v>55</v>
      </c>
      <c r="D829">
        <v>13972</v>
      </c>
      <c r="E829">
        <v>20217</v>
      </c>
      <c r="F829" t="str">
        <f>+VLOOKUP(D829,Jugadores!A:B,2,FALSE)</f>
        <v>Roy R. Boling</v>
      </c>
      <c r="G829" t="str">
        <f>+VLOOKUP(E829,Jugadores!A:B,2,FALSE)</f>
        <v>Dennis A. Maness</v>
      </c>
      <c r="H829">
        <f>+INDEX(Jugadores!$A$2:$H$346,MATCH(Partidos!D829,Jugadores!$A$2:$A$346,0),7)</f>
        <v>152</v>
      </c>
      <c r="I829">
        <f>+INDEX(Jugadores!$A$2:$H$346,MATCH(Partidos!E829,Jugadores!$A$2:$A$346,0),7)</f>
        <v>23</v>
      </c>
      <c r="J829" t="str">
        <f>VLOOKUP(INDEX(Jugadores!$A$2:$H$346,MATCH(Partidos!D829,Jugadores!$A$2:$A$346,0),8),Condados!A:B,2,FALSE)</f>
        <v>Erie</v>
      </c>
      <c r="K829" t="str">
        <f>VLOOKUP(INDEX(Jugadores!$A$2:$H$346,MATCH(Partidos!E829,Jugadores!$A$2:$A$346,0),8),Condados!A:B,2,FALSE)</f>
        <v>Westmoreland</v>
      </c>
      <c r="L829">
        <v>72</v>
      </c>
    </row>
    <row r="830" spans="1:12" x14ac:dyDescent="0.25">
      <c r="A830" t="s">
        <v>21</v>
      </c>
      <c r="B830">
        <v>325</v>
      </c>
      <c r="C830">
        <v>175</v>
      </c>
      <c r="D830">
        <v>34648</v>
      </c>
      <c r="E830">
        <v>46494</v>
      </c>
      <c r="F830" t="str">
        <f>+VLOOKUP(D830,Jugadores!A:B,2,FALSE)</f>
        <v>Jack E. Clark</v>
      </c>
      <c r="G830" t="str">
        <f>+VLOOKUP(E830,Jugadores!A:B,2,FALSE)</f>
        <v>Ronald V. Wright</v>
      </c>
      <c r="H830">
        <f>+INDEX(Jugadores!$A$2:$H$346,MATCH(Partidos!D830,Jugadores!$A$2:$A$346,0),7)</f>
        <v>64</v>
      </c>
      <c r="I830">
        <f>+INDEX(Jugadores!$A$2:$H$346,MATCH(Partidos!E830,Jugadores!$A$2:$A$346,0),7)</f>
        <v>34</v>
      </c>
      <c r="J830" t="str">
        <f>VLOOKUP(INDEX(Jugadores!$A$2:$H$346,MATCH(Partidos!D830,Jugadores!$A$2:$A$346,0),8),Condados!A:B,2,FALSE)</f>
        <v>Schuylkill</v>
      </c>
      <c r="K830" t="str">
        <f>VLOOKUP(INDEX(Jugadores!$A$2:$H$346,MATCH(Partidos!E830,Jugadores!$A$2:$A$346,0),8),Condados!A:B,2,FALSE)</f>
        <v>Luzerne</v>
      </c>
      <c r="L830">
        <v>81</v>
      </c>
    </row>
    <row r="831" spans="1:12" x14ac:dyDescent="0.25">
      <c r="A831" t="s">
        <v>21</v>
      </c>
      <c r="B831">
        <v>324</v>
      </c>
      <c r="C831">
        <v>84</v>
      </c>
      <c r="D831">
        <v>4758</v>
      </c>
      <c r="E831">
        <v>45997</v>
      </c>
      <c r="F831" t="str">
        <f>+VLOOKUP(D831,Jugadores!A:B,2,FALSE)</f>
        <v>Eric L. Benavidez</v>
      </c>
      <c r="G831" t="str">
        <f>+VLOOKUP(E831,Jugadores!A:B,2,FALSE)</f>
        <v>Willie C. Thompson</v>
      </c>
      <c r="H831">
        <f>+INDEX(Jugadores!$A$2:$H$346,MATCH(Partidos!D831,Jugadores!$A$2:$A$346,0),7)</f>
        <v>72</v>
      </c>
      <c r="I831">
        <f>+INDEX(Jugadores!$A$2:$H$346,MATCH(Partidos!E831,Jugadores!$A$2:$A$346,0),7)</f>
        <v>17</v>
      </c>
      <c r="J831" t="str">
        <f>VLOOKUP(INDEX(Jugadores!$A$2:$H$346,MATCH(Partidos!D831,Jugadores!$A$2:$A$346,0),8),Condados!A:B,2,FALSE)</f>
        <v>Schuylkill</v>
      </c>
      <c r="K831" t="str">
        <f>VLOOKUP(INDEX(Jugadores!$A$2:$H$346,MATCH(Partidos!E831,Jugadores!$A$2:$A$346,0),8),Condados!A:B,2,FALSE)</f>
        <v>Carbon</v>
      </c>
      <c r="L831">
        <v>94</v>
      </c>
    </row>
    <row r="832" spans="1:12" x14ac:dyDescent="0.25">
      <c r="A832" t="s">
        <v>21</v>
      </c>
      <c r="B832">
        <v>323</v>
      </c>
      <c r="C832">
        <v>66</v>
      </c>
      <c r="D832">
        <v>29138</v>
      </c>
      <c r="E832">
        <v>17656</v>
      </c>
      <c r="F832" t="str">
        <f>+VLOOKUP(D832,Jugadores!A:B,2,FALSE)</f>
        <v>David A. Bell</v>
      </c>
      <c r="G832" t="str">
        <f>+VLOOKUP(E832,Jugadores!A:B,2,FALSE)</f>
        <v>James V. Fudge</v>
      </c>
      <c r="H832">
        <f>+INDEX(Jugadores!$A$2:$H$346,MATCH(Partidos!D832,Jugadores!$A$2:$A$346,0),7)</f>
        <v>44</v>
      </c>
      <c r="I832">
        <f>+INDEX(Jugadores!$A$2:$H$346,MATCH(Partidos!E832,Jugadores!$A$2:$A$346,0),7)</f>
        <v>86</v>
      </c>
      <c r="J832" t="str">
        <f>VLOOKUP(INDEX(Jugadores!$A$2:$H$346,MATCH(Partidos!D832,Jugadores!$A$2:$A$346,0),8),Condados!A:B,2,FALSE)</f>
        <v>Lackawanna</v>
      </c>
      <c r="K832" t="str">
        <f>VLOOKUP(INDEX(Jugadores!$A$2:$H$346,MATCH(Partidos!E832,Jugadores!$A$2:$A$346,0),8),Condados!A:B,2,FALSE)</f>
        <v>Bedford</v>
      </c>
      <c r="L832">
        <v>98</v>
      </c>
    </row>
    <row r="833" spans="1:12" x14ac:dyDescent="0.25">
      <c r="A833" t="s">
        <v>21</v>
      </c>
      <c r="B833">
        <v>322</v>
      </c>
      <c r="C833">
        <v>70</v>
      </c>
      <c r="D833">
        <v>1752</v>
      </c>
      <c r="E833">
        <v>21858</v>
      </c>
      <c r="F833" t="str">
        <f>+VLOOKUP(D833,Jugadores!A:B,2,FALSE)</f>
        <v>Kevin E. Waller</v>
      </c>
      <c r="G833" t="str">
        <f>+VLOOKUP(E833,Jugadores!A:B,2,FALSE)</f>
        <v>Eddie A. Caison</v>
      </c>
      <c r="H833">
        <f>+INDEX(Jugadores!$A$2:$H$346,MATCH(Partidos!D833,Jugadores!$A$2:$A$346,0),7)</f>
        <v>153</v>
      </c>
      <c r="I833">
        <f>+INDEX(Jugadores!$A$2:$H$346,MATCH(Partidos!E833,Jugadores!$A$2:$A$346,0),7)</f>
        <v>31</v>
      </c>
      <c r="J833" t="str">
        <f>VLOOKUP(INDEX(Jugadores!$A$2:$H$346,MATCH(Partidos!D833,Jugadores!$A$2:$A$346,0),8),Condados!A:B,2,FALSE)</f>
        <v>Bedford</v>
      </c>
      <c r="K833" t="str">
        <f>VLOOKUP(INDEX(Jugadores!$A$2:$H$346,MATCH(Partidos!E833,Jugadores!$A$2:$A$346,0),8),Condados!A:B,2,FALSE)</f>
        <v>Centre</v>
      </c>
      <c r="L833">
        <v>55</v>
      </c>
    </row>
    <row r="834" spans="1:12" x14ac:dyDescent="0.25">
      <c r="A834" t="s">
        <v>21</v>
      </c>
      <c r="B834">
        <v>321</v>
      </c>
      <c r="C834">
        <v>146</v>
      </c>
      <c r="D834">
        <v>41081</v>
      </c>
      <c r="E834">
        <v>30486</v>
      </c>
      <c r="F834" t="str">
        <f>+VLOOKUP(D834,Jugadores!A:B,2,FALSE)</f>
        <v>John J. Dawkins</v>
      </c>
      <c r="G834" t="str">
        <f>+VLOOKUP(E834,Jugadores!A:B,2,FALSE)</f>
        <v>Glenn W. Cunningham</v>
      </c>
      <c r="H834">
        <f>+INDEX(Jugadores!$A$2:$H$346,MATCH(Partidos!D834,Jugadores!$A$2:$A$346,0),7)</f>
        <v>151</v>
      </c>
      <c r="I834">
        <f>+INDEX(Jugadores!$A$2:$H$346,MATCH(Partidos!E834,Jugadores!$A$2:$A$346,0),7)</f>
        <v>3</v>
      </c>
      <c r="J834" t="str">
        <f>VLOOKUP(INDEX(Jugadores!$A$2:$H$346,MATCH(Partidos!D834,Jugadores!$A$2:$A$346,0),8),Condados!A:B,2,FALSE)</f>
        <v>Lycoming</v>
      </c>
      <c r="K834" t="str">
        <f>VLOOKUP(INDEX(Jugadores!$A$2:$H$346,MATCH(Partidos!E834,Jugadores!$A$2:$A$346,0),8),Condados!A:B,2,FALSE)</f>
        <v>Lawrence</v>
      </c>
      <c r="L834">
        <v>59</v>
      </c>
    </row>
    <row r="835" spans="1:12" x14ac:dyDescent="0.25">
      <c r="A835" t="s">
        <v>21</v>
      </c>
      <c r="B835">
        <v>320</v>
      </c>
      <c r="C835">
        <v>79</v>
      </c>
      <c r="D835">
        <v>44365</v>
      </c>
      <c r="E835">
        <v>46171</v>
      </c>
      <c r="F835" t="str">
        <f>+VLOOKUP(D835,Jugadores!A:B,2,FALSE)</f>
        <v>Robert L. Hughes</v>
      </c>
      <c r="G835" t="str">
        <f>+VLOOKUP(E835,Jugadores!A:B,2,FALSE)</f>
        <v>William C. Cohen</v>
      </c>
      <c r="H835">
        <f>+INDEX(Jugadores!$A$2:$H$346,MATCH(Partidos!D835,Jugadores!$A$2:$A$346,0),7)</f>
        <v>53</v>
      </c>
      <c r="I835">
        <f>+INDEX(Jugadores!$A$2:$H$346,MATCH(Partidos!E835,Jugadores!$A$2:$A$346,0),7)</f>
        <v>87</v>
      </c>
      <c r="J835" t="str">
        <f>VLOOKUP(INDEX(Jugadores!$A$2:$H$346,MATCH(Partidos!D835,Jugadores!$A$2:$A$346,0),8),Condados!A:B,2,FALSE)</f>
        <v>Erie</v>
      </c>
      <c r="K835" t="str">
        <f>VLOOKUP(INDEX(Jugadores!$A$2:$H$346,MATCH(Partidos!E835,Jugadores!$A$2:$A$346,0),8),Condados!A:B,2,FALSE)</f>
        <v>Jefferson</v>
      </c>
      <c r="L835">
        <v>76</v>
      </c>
    </row>
    <row r="836" spans="1:12" x14ac:dyDescent="0.25">
      <c r="A836" t="s">
        <v>21</v>
      </c>
      <c r="B836">
        <v>319</v>
      </c>
      <c r="C836">
        <v>145</v>
      </c>
      <c r="D836">
        <v>25105</v>
      </c>
      <c r="E836">
        <v>7225</v>
      </c>
      <c r="F836" t="str">
        <f>+VLOOKUP(D836,Jugadores!A:B,2,FALSE)</f>
        <v>Donald M. West</v>
      </c>
      <c r="G836" t="str">
        <f>+VLOOKUP(E836,Jugadores!A:B,2,FALSE)</f>
        <v>Paul R. Parker</v>
      </c>
      <c r="H836">
        <f>+INDEX(Jugadores!$A$2:$H$346,MATCH(Partidos!D836,Jugadores!$A$2:$A$346,0),7)</f>
        <v>33</v>
      </c>
      <c r="I836">
        <f>+INDEX(Jugadores!$A$2:$H$346,MATCH(Partidos!E836,Jugadores!$A$2:$A$346,0),7)</f>
        <v>154</v>
      </c>
      <c r="J836" t="str">
        <f>VLOOKUP(INDEX(Jugadores!$A$2:$H$346,MATCH(Partidos!D836,Jugadores!$A$2:$A$346,0),8),Condados!A:B,2,FALSE)</f>
        <v>Northampton</v>
      </c>
      <c r="K836" t="str">
        <f>VLOOKUP(INDEX(Jugadores!$A$2:$H$346,MATCH(Partidos!E836,Jugadores!$A$2:$A$346,0),8),Condados!A:B,2,FALSE)</f>
        <v>Jefferson</v>
      </c>
      <c r="L836">
        <v>83</v>
      </c>
    </row>
    <row r="837" spans="1:12" x14ac:dyDescent="0.25">
      <c r="A837" t="s">
        <v>21</v>
      </c>
      <c r="B837">
        <v>317</v>
      </c>
      <c r="C837">
        <v>128</v>
      </c>
      <c r="D837">
        <v>13972</v>
      </c>
      <c r="E837">
        <v>11716</v>
      </c>
      <c r="F837" t="str">
        <f>+VLOOKUP(D837,Jugadores!A:B,2,FALSE)</f>
        <v>Roy R. Boling</v>
      </c>
      <c r="G837" t="str">
        <f>+VLOOKUP(E837,Jugadores!A:B,2,FALSE)</f>
        <v>James M. Schreiber</v>
      </c>
      <c r="H837">
        <f>+INDEX(Jugadores!$A$2:$H$346,MATCH(Partidos!D837,Jugadores!$A$2:$A$346,0),7)</f>
        <v>152</v>
      </c>
      <c r="I837">
        <f>+INDEX(Jugadores!$A$2:$H$346,MATCH(Partidos!E837,Jugadores!$A$2:$A$346,0),7)</f>
        <v>106</v>
      </c>
      <c r="J837" t="str">
        <f>VLOOKUP(INDEX(Jugadores!$A$2:$H$346,MATCH(Partidos!D837,Jugadores!$A$2:$A$346,0),8),Condados!A:B,2,FALSE)</f>
        <v>Erie</v>
      </c>
      <c r="K837" t="str">
        <f>VLOOKUP(INDEX(Jugadores!$A$2:$H$346,MATCH(Partidos!E837,Jugadores!$A$2:$A$346,0),8),Condados!A:B,2,FALSE)</f>
        <v>Huntingdon</v>
      </c>
      <c r="L837">
        <v>123</v>
      </c>
    </row>
    <row r="838" spans="1:12" x14ac:dyDescent="0.25">
      <c r="A838" t="s">
        <v>21</v>
      </c>
      <c r="B838">
        <v>316</v>
      </c>
      <c r="C838">
        <v>76</v>
      </c>
      <c r="D838">
        <v>34648</v>
      </c>
      <c r="E838">
        <v>34631</v>
      </c>
      <c r="F838" t="str">
        <f>+VLOOKUP(D838,Jugadores!A:B,2,FALSE)</f>
        <v>Jack E. Clark</v>
      </c>
      <c r="G838" t="str">
        <f>+VLOOKUP(E838,Jugadores!A:B,2,FALSE)</f>
        <v>Anthony A. McDermott</v>
      </c>
      <c r="H838">
        <f>+INDEX(Jugadores!$A$2:$H$346,MATCH(Partidos!D838,Jugadores!$A$2:$A$346,0),7)</f>
        <v>64</v>
      </c>
      <c r="I838">
        <f>+INDEX(Jugadores!$A$2:$H$346,MATCH(Partidos!E838,Jugadores!$A$2:$A$346,0),7)</f>
        <v>48</v>
      </c>
      <c r="J838" t="str">
        <f>VLOOKUP(INDEX(Jugadores!$A$2:$H$346,MATCH(Partidos!D838,Jugadores!$A$2:$A$346,0),8),Condados!A:B,2,FALSE)</f>
        <v>Schuylkill</v>
      </c>
      <c r="K838" t="str">
        <f>VLOOKUP(INDEX(Jugadores!$A$2:$H$346,MATCH(Partidos!E838,Jugadores!$A$2:$A$346,0),8),Condados!A:B,2,FALSE)</f>
        <v>Potter</v>
      </c>
      <c r="L838">
        <v>133</v>
      </c>
    </row>
    <row r="839" spans="1:12" x14ac:dyDescent="0.25">
      <c r="A839" t="s">
        <v>21</v>
      </c>
      <c r="B839">
        <v>315</v>
      </c>
      <c r="C839">
        <v>57</v>
      </c>
      <c r="D839">
        <v>46494</v>
      </c>
      <c r="E839">
        <v>7630</v>
      </c>
      <c r="F839" t="str">
        <f>+VLOOKUP(D839,Jugadores!A:B,2,FALSE)</f>
        <v>Ronald V. Wright</v>
      </c>
      <c r="G839" t="str">
        <f>+VLOOKUP(E839,Jugadores!A:B,2,FALSE)</f>
        <v>Charlie M. Downey</v>
      </c>
      <c r="H839">
        <f>+INDEX(Jugadores!$A$2:$H$346,MATCH(Partidos!D839,Jugadores!$A$2:$A$346,0),7)</f>
        <v>34</v>
      </c>
      <c r="I839">
        <f>+INDEX(Jugadores!$A$2:$H$346,MATCH(Partidos!E839,Jugadores!$A$2:$A$346,0),7)</f>
        <v>15</v>
      </c>
      <c r="J839" t="str">
        <f>VLOOKUP(INDEX(Jugadores!$A$2:$H$346,MATCH(Partidos!D839,Jugadores!$A$2:$A$346,0),8),Condados!A:B,2,FALSE)</f>
        <v>Luzerne</v>
      </c>
      <c r="K839" t="str">
        <f>VLOOKUP(INDEX(Jugadores!$A$2:$H$346,MATCH(Partidos!E839,Jugadores!$A$2:$A$346,0),8),Condados!A:B,2,FALSE)</f>
        <v>Berks</v>
      </c>
      <c r="L839">
        <v>137</v>
      </c>
    </row>
    <row r="840" spans="1:12" x14ac:dyDescent="0.25">
      <c r="A840" t="s">
        <v>21</v>
      </c>
      <c r="B840">
        <v>313</v>
      </c>
      <c r="C840">
        <v>74</v>
      </c>
      <c r="D840">
        <v>4758</v>
      </c>
      <c r="E840">
        <v>7711</v>
      </c>
      <c r="F840" t="str">
        <f>+VLOOKUP(D840,Jugadores!A:B,2,FALSE)</f>
        <v>Eric L. Benavidez</v>
      </c>
      <c r="G840" t="str">
        <f>+VLOOKUP(E840,Jugadores!A:B,2,FALSE)</f>
        <v>Eldon E. Ramirez</v>
      </c>
      <c r="H840">
        <f>+INDEX(Jugadores!$A$2:$H$346,MATCH(Partidos!D840,Jugadores!$A$2:$A$346,0),7)</f>
        <v>72</v>
      </c>
      <c r="I840">
        <f>+INDEX(Jugadores!$A$2:$H$346,MATCH(Partidos!E840,Jugadores!$A$2:$A$346,0),7)</f>
        <v>97</v>
      </c>
      <c r="J840" t="str">
        <f>VLOOKUP(INDEX(Jugadores!$A$2:$H$346,MATCH(Partidos!D840,Jugadores!$A$2:$A$346,0),8),Condados!A:B,2,FALSE)</f>
        <v>Schuylkill</v>
      </c>
      <c r="K840" t="str">
        <f>VLOOKUP(INDEX(Jugadores!$A$2:$H$346,MATCH(Partidos!E840,Jugadores!$A$2:$A$346,0),8),Condados!A:B,2,FALSE)</f>
        <v>Elk</v>
      </c>
      <c r="L840">
        <v>45</v>
      </c>
    </row>
    <row r="841" spans="1:12" x14ac:dyDescent="0.25">
      <c r="A841" t="s">
        <v>21</v>
      </c>
      <c r="B841">
        <v>312</v>
      </c>
      <c r="C841">
        <v>188</v>
      </c>
      <c r="D841">
        <v>17656</v>
      </c>
      <c r="E841">
        <v>48908</v>
      </c>
      <c r="F841" t="str">
        <f>+VLOOKUP(D841,Jugadores!A:B,2,FALSE)</f>
        <v>James V. Fudge</v>
      </c>
      <c r="G841" t="str">
        <f>+VLOOKUP(E841,Jugadores!A:B,2,FALSE)</f>
        <v>Ronald M. Kennedy</v>
      </c>
      <c r="H841">
        <f>+INDEX(Jugadores!$A$2:$H$346,MATCH(Partidos!D841,Jugadores!$A$2:$A$346,0),7)</f>
        <v>86</v>
      </c>
      <c r="I841">
        <f>+INDEX(Jugadores!$A$2:$H$346,MATCH(Partidos!E841,Jugadores!$A$2:$A$346,0),7)</f>
        <v>40</v>
      </c>
      <c r="J841" t="str">
        <f>VLOOKUP(INDEX(Jugadores!$A$2:$H$346,MATCH(Partidos!D841,Jugadores!$A$2:$A$346,0),8),Condados!A:B,2,FALSE)</f>
        <v>Bedford</v>
      </c>
      <c r="K841" t="str">
        <f>VLOOKUP(INDEX(Jugadores!$A$2:$H$346,MATCH(Partidos!E841,Jugadores!$A$2:$A$346,0),8),Condados!A:B,2,FALSE)</f>
        <v>Juniata</v>
      </c>
      <c r="L841">
        <v>47</v>
      </c>
    </row>
    <row r="842" spans="1:12" x14ac:dyDescent="0.25">
      <c r="A842" t="s">
        <v>21</v>
      </c>
      <c r="B842">
        <v>311</v>
      </c>
      <c r="C842">
        <v>113</v>
      </c>
      <c r="D842">
        <v>29138</v>
      </c>
      <c r="E842">
        <v>25582</v>
      </c>
      <c r="F842" t="str">
        <f>+VLOOKUP(D842,Jugadores!A:B,2,FALSE)</f>
        <v>David A. Bell</v>
      </c>
      <c r="G842" t="str">
        <f>+VLOOKUP(E842,Jugadores!A:B,2,FALSE)</f>
        <v>William R. Jenkins</v>
      </c>
      <c r="H842">
        <f>+INDEX(Jugadores!$A$2:$H$346,MATCH(Partidos!D842,Jugadores!$A$2:$A$346,0),7)</f>
        <v>44</v>
      </c>
      <c r="I842">
        <f>+INDEX(Jugadores!$A$2:$H$346,MATCH(Partidos!E842,Jugadores!$A$2:$A$346,0),7)</f>
        <v>156</v>
      </c>
      <c r="J842" t="str">
        <f>VLOOKUP(INDEX(Jugadores!$A$2:$H$346,MATCH(Partidos!D842,Jugadores!$A$2:$A$346,0),8),Condados!A:B,2,FALSE)</f>
        <v>Lackawanna</v>
      </c>
      <c r="K842" t="str">
        <f>VLOOKUP(INDEX(Jugadores!$A$2:$H$346,MATCH(Partidos!E842,Jugadores!$A$2:$A$346,0),8),Condados!A:B,2,FALSE)</f>
        <v>Northumberland</v>
      </c>
      <c r="L842">
        <v>59</v>
      </c>
    </row>
    <row r="843" spans="1:12" x14ac:dyDescent="0.25">
      <c r="A843" t="s">
        <v>21</v>
      </c>
      <c r="B843">
        <v>310</v>
      </c>
      <c r="C843">
        <v>75</v>
      </c>
      <c r="D843">
        <v>21858</v>
      </c>
      <c r="E843">
        <v>19733</v>
      </c>
      <c r="F843" t="str">
        <f>+VLOOKUP(D843,Jugadores!A:B,2,FALSE)</f>
        <v>Eddie A. Caison</v>
      </c>
      <c r="G843" t="str">
        <f>+VLOOKUP(E843,Jugadores!A:B,2,FALSE)</f>
        <v>Richard P. Salvatore</v>
      </c>
      <c r="H843">
        <f>+INDEX(Jugadores!$A$2:$H$346,MATCH(Partidos!D843,Jugadores!$A$2:$A$346,0),7)</f>
        <v>31</v>
      </c>
      <c r="I843">
        <f>+INDEX(Jugadores!$A$2:$H$346,MATCH(Partidos!E843,Jugadores!$A$2:$A$346,0),7)</f>
        <v>185</v>
      </c>
      <c r="J843" t="str">
        <f>VLOOKUP(INDEX(Jugadores!$A$2:$H$346,MATCH(Partidos!D843,Jugadores!$A$2:$A$346,0),8),Condados!A:B,2,FALSE)</f>
        <v>Centre</v>
      </c>
      <c r="K843" t="str">
        <f>VLOOKUP(INDEX(Jugadores!$A$2:$H$346,MATCH(Partidos!E843,Jugadores!$A$2:$A$346,0),8),Condados!A:B,2,FALSE)</f>
        <v>Carbon</v>
      </c>
      <c r="L843">
        <v>64</v>
      </c>
    </row>
    <row r="844" spans="1:12" x14ac:dyDescent="0.25">
      <c r="A844" t="s">
        <v>21</v>
      </c>
      <c r="B844">
        <v>309</v>
      </c>
      <c r="C844">
        <v>108</v>
      </c>
      <c r="D844">
        <v>1752</v>
      </c>
      <c r="E844">
        <v>32108</v>
      </c>
      <c r="F844" t="str">
        <f>+VLOOKUP(D844,Jugadores!A:B,2,FALSE)</f>
        <v>Kevin E. Waller</v>
      </c>
      <c r="G844" t="str">
        <f>+VLOOKUP(E844,Jugadores!A:B,2,FALSE)</f>
        <v>Steve L. Messner</v>
      </c>
      <c r="H844">
        <f>+INDEX(Jugadores!$A$2:$H$346,MATCH(Partidos!D844,Jugadores!$A$2:$A$346,0),7)</f>
        <v>153</v>
      </c>
      <c r="I844">
        <f>+INDEX(Jugadores!$A$2:$H$346,MATCH(Partidos!E844,Jugadores!$A$2:$A$346,0),7)</f>
        <v>30</v>
      </c>
      <c r="J844" t="str">
        <f>VLOOKUP(INDEX(Jugadores!$A$2:$H$346,MATCH(Partidos!D844,Jugadores!$A$2:$A$346,0),8),Condados!A:B,2,FALSE)</f>
        <v>Bedford</v>
      </c>
      <c r="K844" t="str">
        <f>VLOOKUP(INDEX(Jugadores!$A$2:$H$346,MATCH(Partidos!E844,Jugadores!$A$2:$A$346,0),8),Condados!A:B,2,FALSE)</f>
        <v>Warren</v>
      </c>
      <c r="L844">
        <v>67</v>
      </c>
    </row>
    <row r="845" spans="1:12" x14ac:dyDescent="0.25">
      <c r="A845" t="s">
        <v>21</v>
      </c>
      <c r="B845">
        <v>308</v>
      </c>
      <c r="C845">
        <v>75</v>
      </c>
      <c r="D845">
        <v>41081</v>
      </c>
      <c r="E845">
        <v>44152</v>
      </c>
      <c r="F845" t="str">
        <f>+VLOOKUP(D845,Jugadores!A:B,2,FALSE)</f>
        <v>John J. Dawkins</v>
      </c>
      <c r="G845" t="str">
        <f>+VLOOKUP(E845,Jugadores!A:B,2,FALSE)</f>
        <v>William V. Phillips</v>
      </c>
      <c r="H845">
        <f>+INDEX(Jugadores!$A$2:$H$346,MATCH(Partidos!D845,Jugadores!$A$2:$A$346,0),7)</f>
        <v>151</v>
      </c>
      <c r="I845">
        <f>+INDEX(Jugadores!$A$2:$H$346,MATCH(Partidos!E845,Jugadores!$A$2:$A$346,0),7)</f>
        <v>50</v>
      </c>
      <c r="J845" t="str">
        <f>VLOOKUP(INDEX(Jugadores!$A$2:$H$346,MATCH(Partidos!D845,Jugadores!$A$2:$A$346,0),8),Condados!A:B,2,FALSE)</f>
        <v>Lycoming</v>
      </c>
      <c r="K845" t="str">
        <f>VLOOKUP(INDEX(Jugadores!$A$2:$H$346,MATCH(Partidos!E845,Jugadores!$A$2:$A$346,0),8),Condados!A:B,2,FALSE)</f>
        <v>Chester</v>
      </c>
      <c r="L845">
        <v>71</v>
      </c>
    </row>
    <row r="846" spans="1:12" x14ac:dyDescent="0.25">
      <c r="A846" t="s">
        <v>21</v>
      </c>
      <c r="B846">
        <v>306</v>
      </c>
      <c r="C846">
        <v>149</v>
      </c>
      <c r="D846">
        <v>44365</v>
      </c>
      <c r="E846">
        <v>39231</v>
      </c>
      <c r="F846" t="str">
        <f>+VLOOKUP(D846,Jugadores!A:B,2,FALSE)</f>
        <v>Robert L. Hughes</v>
      </c>
      <c r="G846" t="str">
        <f>+VLOOKUP(E846,Jugadores!A:B,2,FALSE)</f>
        <v>Brandon F. Gavin</v>
      </c>
      <c r="H846">
        <f>+INDEX(Jugadores!$A$2:$H$346,MATCH(Partidos!D846,Jugadores!$A$2:$A$346,0),7)</f>
        <v>53</v>
      </c>
      <c r="I846">
        <f>+INDEX(Jugadores!$A$2:$H$346,MATCH(Partidos!E846,Jugadores!$A$2:$A$346,0),7)</f>
        <v>56</v>
      </c>
      <c r="J846" t="str">
        <f>VLOOKUP(INDEX(Jugadores!$A$2:$H$346,MATCH(Partidos!D846,Jugadores!$A$2:$A$346,0),8),Condados!A:B,2,FALSE)</f>
        <v>Erie</v>
      </c>
      <c r="K846" t="str">
        <f>VLOOKUP(INDEX(Jugadores!$A$2:$H$346,MATCH(Partidos!E846,Jugadores!$A$2:$A$346,0),8),Condados!A:B,2,FALSE)</f>
        <v>McKean</v>
      </c>
      <c r="L846">
        <v>87</v>
      </c>
    </row>
    <row r="847" spans="1:12" x14ac:dyDescent="0.25">
      <c r="A847" t="s">
        <v>21</v>
      </c>
      <c r="B847">
        <v>305</v>
      </c>
      <c r="C847">
        <v>69</v>
      </c>
      <c r="D847">
        <v>46171</v>
      </c>
      <c r="E847">
        <v>38585</v>
      </c>
      <c r="F847" t="str">
        <f>+VLOOKUP(D847,Jugadores!A:B,2,FALSE)</f>
        <v>William C. Cohen</v>
      </c>
      <c r="G847" t="str">
        <f>+VLOOKUP(E847,Jugadores!A:B,2,FALSE)</f>
        <v>Jonathan C. Brookins</v>
      </c>
      <c r="H847">
        <f>+INDEX(Jugadores!$A$2:$H$346,MATCH(Partidos!D847,Jugadores!$A$2:$A$346,0),7)</f>
        <v>87</v>
      </c>
      <c r="I847">
        <f>+INDEX(Jugadores!$A$2:$H$346,MATCH(Partidos!E847,Jugadores!$A$2:$A$346,0),7)</f>
        <v>89</v>
      </c>
      <c r="J847" t="str">
        <f>VLOOKUP(INDEX(Jugadores!$A$2:$H$346,MATCH(Partidos!D847,Jugadores!$A$2:$A$346,0),8),Condados!A:B,2,FALSE)</f>
        <v>Jefferson</v>
      </c>
      <c r="K847" t="str">
        <f>VLOOKUP(INDEX(Jugadores!$A$2:$H$346,MATCH(Partidos!E847,Jugadores!$A$2:$A$346,0),8),Condados!A:B,2,FALSE)</f>
        <v>Northumberland</v>
      </c>
      <c r="L847">
        <v>101</v>
      </c>
    </row>
    <row r="848" spans="1:12" x14ac:dyDescent="0.25">
      <c r="A848" t="s">
        <v>21</v>
      </c>
      <c r="B848">
        <v>304</v>
      </c>
      <c r="C848">
        <v>166</v>
      </c>
      <c r="D848">
        <v>7225</v>
      </c>
      <c r="E848">
        <v>3500</v>
      </c>
      <c r="F848" t="str">
        <f>+VLOOKUP(D848,Jugadores!A:B,2,FALSE)</f>
        <v>Paul R. Parker</v>
      </c>
      <c r="G848" t="str">
        <f>+VLOOKUP(E848,Jugadores!A:B,2,FALSE)</f>
        <v>David M. Prewitt</v>
      </c>
      <c r="H848">
        <f>+INDEX(Jugadores!$A$2:$H$346,MATCH(Partidos!D848,Jugadores!$A$2:$A$346,0),7)</f>
        <v>154</v>
      </c>
      <c r="I848">
        <f>+INDEX(Jugadores!$A$2:$H$346,MATCH(Partidos!E848,Jugadores!$A$2:$A$346,0),7)</f>
        <v>159</v>
      </c>
      <c r="J848" t="str">
        <f>VLOOKUP(INDEX(Jugadores!$A$2:$H$346,MATCH(Partidos!D848,Jugadores!$A$2:$A$346,0),8),Condados!A:B,2,FALSE)</f>
        <v>Jefferson</v>
      </c>
      <c r="K848" t="str">
        <f>VLOOKUP(INDEX(Jugadores!$A$2:$H$346,MATCH(Partidos!E848,Jugadores!$A$2:$A$346,0),8),Condados!A:B,2,FALSE)</f>
        <v>Beaver</v>
      </c>
      <c r="L848">
        <v>104</v>
      </c>
    </row>
    <row r="849" spans="1:12" x14ac:dyDescent="0.25">
      <c r="A849" t="s">
        <v>22</v>
      </c>
      <c r="B849">
        <v>333</v>
      </c>
      <c r="C849">
        <v>106</v>
      </c>
      <c r="D849">
        <v>14970</v>
      </c>
      <c r="E849">
        <v>25105</v>
      </c>
      <c r="F849" t="str">
        <f>+VLOOKUP(D849,Jugadores!A:B,2,FALSE)</f>
        <v>James J. Spears</v>
      </c>
      <c r="G849" t="str">
        <f>+VLOOKUP(E849,Jugadores!A:B,2,FALSE)</f>
        <v>Donald M. West</v>
      </c>
      <c r="H849">
        <f>+INDEX(Jugadores!$A$2:$H$346,MATCH(Partidos!D849,Jugadores!$A$2:$A$346,0),7)</f>
        <v>1</v>
      </c>
      <c r="I849">
        <f>+INDEX(Jugadores!$A$2:$H$346,MATCH(Partidos!E849,Jugadores!$A$2:$A$346,0),7)</f>
        <v>33</v>
      </c>
      <c r="J849" t="str">
        <f>VLOOKUP(INDEX(Jugadores!$A$2:$H$346,MATCH(Partidos!D849,Jugadores!$A$2:$A$346,0),8),Condados!A:B,2,FALSE)</f>
        <v>Bradford</v>
      </c>
      <c r="K849" t="str">
        <f>VLOOKUP(INDEX(Jugadores!$A$2:$H$346,MATCH(Partidos!E849,Jugadores!$A$2:$A$346,0),8),Condados!A:B,2,FALSE)</f>
        <v>Northampton</v>
      </c>
      <c r="L849">
        <v>239</v>
      </c>
    </row>
    <row r="850" spans="1:12" x14ac:dyDescent="0.25">
      <c r="A850" t="s">
        <v>22</v>
      </c>
      <c r="B850">
        <v>332</v>
      </c>
      <c r="C850">
        <v>136</v>
      </c>
      <c r="D850">
        <v>14970</v>
      </c>
      <c r="E850">
        <v>38385</v>
      </c>
      <c r="F850" t="str">
        <f>+VLOOKUP(D850,Jugadores!A:B,2,FALSE)</f>
        <v>James J. Spears</v>
      </c>
      <c r="G850" t="str">
        <f>+VLOOKUP(E850,Jugadores!A:B,2,FALSE)</f>
        <v>Jason M. Ross</v>
      </c>
      <c r="H850">
        <f>+INDEX(Jugadores!$A$2:$H$346,MATCH(Partidos!D850,Jugadores!$A$2:$A$346,0),7)</f>
        <v>1</v>
      </c>
      <c r="I850">
        <f>+INDEX(Jugadores!$A$2:$H$346,MATCH(Partidos!E850,Jugadores!$A$2:$A$346,0),7)</f>
        <v>25</v>
      </c>
      <c r="J850" t="str">
        <f>VLOOKUP(INDEX(Jugadores!$A$2:$H$346,MATCH(Partidos!D850,Jugadores!$A$2:$A$346,0),8),Condados!A:B,2,FALSE)</f>
        <v>Bradford</v>
      </c>
      <c r="K850" t="str">
        <f>VLOOKUP(INDEX(Jugadores!$A$2:$H$346,MATCH(Partidos!E850,Jugadores!$A$2:$A$346,0),8),Condados!A:B,2,FALSE)</f>
        <v>Cameron</v>
      </c>
      <c r="L850">
        <v>49</v>
      </c>
    </row>
    <row r="851" spans="1:12" x14ac:dyDescent="0.25">
      <c r="A851" t="s">
        <v>22</v>
      </c>
      <c r="B851">
        <v>331</v>
      </c>
      <c r="C851">
        <v>179</v>
      </c>
      <c r="D851">
        <v>25105</v>
      </c>
      <c r="E851">
        <v>962</v>
      </c>
      <c r="F851" t="str">
        <f>+VLOOKUP(D851,Jugadores!A:B,2,FALSE)</f>
        <v>Donald M. West</v>
      </c>
      <c r="G851" t="str">
        <f>+VLOOKUP(E851,Jugadores!A:B,2,FALSE)</f>
        <v>Andrew M. Shanklin</v>
      </c>
      <c r="H851">
        <f>+INDEX(Jugadores!$A$2:$H$346,MATCH(Partidos!D851,Jugadores!$A$2:$A$346,0),7)</f>
        <v>33</v>
      </c>
      <c r="I851">
        <f>+INDEX(Jugadores!$A$2:$H$346,MATCH(Partidos!E851,Jugadores!$A$2:$A$346,0),7)</f>
        <v>37</v>
      </c>
      <c r="J851" t="str">
        <f>VLOOKUP(INDEX(Jugadores!$A$2:$H$346,MATCH(Partidos!D851,Jugadores!$A$2:$A$346,0),8),Condados!A:B,2,FALSE)</f>
        <v>Northampton</v>
      </c>
      <c r="K851" t="str">
        <f>VLOOKUP(INDEX(Jugadores!$A$2:$H$346,MATCH(Partidos!E851,Jugadores!$A$2:$A$346,0),8),Condados!A:B,2,FALSE)</f>
        <v>Snyder</v>
      </c>
      <c r="L851">
        <v>59</v>
      </c>
    </row>
    <row r="852" spans="1:12" x14ac:dyDescent="0.25">
      <c r="A852" t="s">
        <v>22</v>
      </c>
      <c r="B852">
        <v>330</v>
      </c>
      <c r="C852">
        <v>124</v>
      </c>
      <c r="D852">
        <v>14970</v>
      </c>
      <c r="E852">
        <v>27148</v>
      </c>
      <c r="F852" t="str">
        <f>+VLOOKUP(D852,Jugadores!A:B,2,FALSE)</f>
        <v>James J. Spears</v>
      </c>
      <c r="G852" t="str">
        <f>+VLOOKUP(E852,Jugadores!A:B,2,FALSE)</f>
        <v>John E. Scheer</v>
      </c>
      <c r="H852">
        <f>+INDEX(Jugadores!$A$2:$H$346,MATCH(Partidos!D852,Jugadores!$A$2:$A$346,0),7)</f>
        <v>1</v>
      </c>
      <c r="I852">
        <f>+INDEX(Jugadores!$A$2:$H$346,MATCH(Partidos!E852,Jugadores!$A$2:$A$346,0),7)</f>
        <v>126</v>
      </c>
      <c r="J852" t="str">
        <f>VLOOKUP(INDEX(Jugadores!$A$2:$H$346,MATCH(Partidos!D852,Jugadores!$A$2:$A$346,0),8),Condados!A:B,2,FALSE)</f>
        <v>Bradford</v>
      </c>
      <c r="K852" t="str">
        <f>VLOOKUP(INDEX(Jugadores!$A$2:$H$346,MATCH(Partidos!E852,Jugadores!$A$2:$A$346,0),8),Condados!A:B,2,FALSE)</f>
        <v>Indiana</v>
      </c>
      <c r="L852">
        <v>165</v>
      </c>
    </row>
    <row r="853" spans="1:12" x14ac:dyDescent="0.25">
      <c r="A853" t="s">
        <v>22</v>
      </c>
      <c r="B853">
        <v>329</v>
      </c>
      <c r="C853">
        <v>166</v>
      </c>
      <c r="D853">
        <v>38385</v>
      </c>
      <c r="E853">
        <v>43424</v>
      </c>
      <c r="F853" t="str">
        <f>+VLOOKUP(D853,Jugadores!A:B,2,FALSE)</f>
        <v>Jason M. Ross</v>
      </c>
      <c r="G853" t="str">
        <f>+VLOOKUP(E853,Jugadores!A:B,2,FALSE)</f>
        <v>Bertram C. Carson</v>
      </c>
      <c r="H853">
        <f>+INDEX(Jugadores!$A$2:$H$346,MATCH(Partidos!D853,Jugadores!$A$2:$A$346,0),7)</f>
        <v>25</v>
      </c>
      <c r="I853">
        <f>+INDEX(Jugadores!$A$2:$H$346,MATCH(Partidos!E853,Jugadores!$A$2:$A$346,0),7)</f>
        <v>83</v>
      </c>
      <c r="J853" t="str">
        <f>VLOOKUP(INDEX(Jugadores!$A$2:$H$346,MATCH(Partidos!D853,Jugadores!$A$2:$A$346,0),8),Condados!A:B,2,FALSE)</f>
        <v>Cameron</v>
      </c>
      <c r="K853" t="str">
        <f>VLOOKUP(INDEX(Jugadores!$A$2:$H$346,MATCH(Partidos!E853,Jugadores!$A$2:$A$346,0),8),Condados!A:B,2,FALSE)</f>
        <v>Blair</v>
      </c>
      <c r="L853">
        <v>171</v>
      </c>
    </row>
    <row r="854" spans="1:12" x14ac:dyDescent="0.25">
      <c r="A854" t="s">
        <v>22</v>
      </c>
      <c r="B854">
        <v>328</v>
      </c>
      <c r="C854">
        <v>104</v>
      </c>
      <c r="D854">
        <v>962</v>
      </c>
      <c r="E854">
        <v>36159</v>
      </c>
      <c r="F854" t="str">
        <f>+VLOOKUP(D854,Jugadores!A:B,2,FALSE)</f>
        <v>Andrew M. Shanklin</v>
      </c>
      <c r="G854" t="str">
        <f>+VLOOKUP(E854,Jugadores!A:B,2,FALSE)</f>
        <v>Victor S. Casteel</v>
      </c>
      <c r="H854">
        <f>+INDEX(Jugadores!$A$2:$H$346,MATCH(Partidos!D854,Jugadores!$A$2:$A$346,0),7)</f>
        <v>37</v>
      </c>
      <c r="I854">
        <f>+INDEX(Jugadores!$A$2:$H$346,MATCH(Partidos!E854,Jugadores!$A$2:$A$346,0),7)</f>
        <v>21</v>
      </c>
      <c r="J854" t="str">
        <f>VLOOKUP(INDEX(Jugadores!$A$2:$H$346,MATCH(Partidos!D854,Jugadores!$A$2:$A$346,0),8),Condados!A:B,2,FALSE)</f>
        <v>Snyder</v>
      </c>
      <c r="K854" t="str">
        <f>VLOOKUP(INDEX(Jugadores!$A$2:$H$346,MATCH(Partidos!E854,Jugadores!$A$2:$A$346,0),8),Condados!A:B,2,FALSE)</f>
        <v>Delaware</v>
      </c>
      <c r="L854">
        <v>86</v>
      </c>
    </row>
    <row r="855" spans="1:12" x14ac:dyDescent="0.25">
      <c r="A855" t="s">
        <v>22</v>
      </c>
      <c r="B855">
        <v>327</v>
      </c>
      <c r="C855">
        <v>123</v>
      </c>
      <c r="D855">
        <v>25105</v>
      </c>
      <c r="E855">
        <v>45415</v>
      </c>
      <c r="F855" t="str">
        <f>+VLOOKUP(D855,Jugadores!A:B,2,FALSE)</f>
        <v>Donald M. West</v>
      </c>
      <c r="G855" t="str">
        <f>+VLOOKUP(E855,Jugadores!A:B,2,FALSE)</f>
        <v>Bradley T. Peace</v>
      </c>
      <c r="H855">
        <f>+INDEX(Jugadores!$A$2:$H$346,MATCH(Partidos!D855,Jugadores!$A$2:$A$346,0),7)</f>
        <v>33</v>
      </c>
      <c r="I855">
        <f>+INDEX(Jugadores!$A$2:$H$346,MATCH(Partidos!E855,Jugadores!$A$2:$A$346,0),7)</f>
        <v>4</v>
      </c>
      <c r="J855" t="str">
        <f>VLOOKUP(INDEX(Jugadores!$A$2:$H$346,MATCH(Partidos!D855,Jugadores!$A$2:$A$346,0),8),Condados!A:B,2,FALSE)</f>
        <v>Northampton</v>
      </c>
      <c r="K855" t="str">
        <f>VLOOKUP(INDEX(Jugadores!$A$2:$H$346,MATCH(Partidos!E855,Jugadores!$A$2:$A$346,0),8),Condados!A:B,2,FALSE)</f>
        <v>Perry</v>
      </c>
      <c r="L855">
        <v>159</v>
      </c>
    </row>
    <row r="856" spans="1:12" x14ac:dyDescent="0.25">
      <c r="A856" t="s">
        <v>22</v>
      </c>
      <c r="B856">
        <v>326</v>
      </c>
      <c r="C856">
        <v>115</v>
      </c>
      <c r="D856">
        <v>14970</v>
      </c>
      <c r="E856">
        <v>1939</v>
      </c>
      <c r="F856" t="str">
        <f>+VLOOKUP(D856,Jugadores!A:B,2,FALSE)</f>
        <v>James J. Spears</v>
      </c>
      <c r="G856" t="str">
        <f>+VLOOKUP(E856,Jugadores!A:B,2,FALSE)</f>
        <v>John E. McElwain</v>
      </c>
      <c r="H856">
        <f>+INDEX(Jugadores!$A$2:$H$346,MATCH(Partidos!D856,Jugadores!$A$2:$A$346,0),7)</f>
        <v>1</v>
      </c>
      <c r="I856">
        <f>+INDEX(Jugadores!$A$2:$H$346,MATCH(Partidos!E856,Jugadores!$A$2:$A$346,0),7)</f>
        <v>51</v>
      </c>
      <c r="J856" t="str">
        <f>VLOOKUP(INDEX(Jugadores!$A$2:$H$346,MATCH(Partidos!D856,Jugadores!$A$2:$A$346,0),8),Condados!A:B,2,FALSE)</f>
        <v>Bradford</v>
      </c>
      <c r="K856" t="str">
        <f>VLOOKUP(INDEX(Jugadores!$A$2:$H$346,MATCH(Partidos!E856,Jugadores!$A$2:$A$346,0),8),Condados!A:B,2,FALSE)</f>
        <v>Pike</v>
      </c>
      <c r="L856">
        <v>201</v>
      </c>
    </row>
    <row r="857" spans="1:12" x14ac:dyDescent="0.25">
      <c r="A857" t="s">
        <v>22</v>
      </c>
      <c r="B857">
        <v>325</v>
      </c>
      <c r="C857">
        <v>66</v>
      </c>
      <c r="D857">
        <v>27148</v>
      </c>
      <c r="E857">
        <v>9536</v>
      </c>
      <c r="F857" t="str">
        <f>+VLOOKUP(D857,Jugadores!A:B,2,FALSE)</f>
        <v>John E. Scheer</v>
      </c>
      <c r="G857" t="str">
        <f>+VLOOKUP(E857,Jugadores!A:B,2,FALSE)</f>
        <v>Justin J. Bolt</v>
      </c>
      <c r="H857">
        <f>+INDEX(Jugadores!$A$2:$H$346,MATCH(Partidos!D857,Jugadores!$A$2:$A$346,0),7)</f>
        <v>126</v>
      </c>
      <c r="I857">
        <f>+INDEX(Jugadores!$A$2:$H$346,MATCH(Partidos!E857,Jugadores!$A$2:$A$346,0),7)</f>
        <v>155</v>
      </c>
      <c r="J857" t="str">
        <f>VLOOKUP(INDEX(Jugadores!$A$2:$H$346,MATCH(Partidos!D857,Jugadores!$A$2:$A$346,0),8),Condados!A:B,2,FALSE)</f>
        <v>Indiana</v>
      </c>
      <c r="K857" t="str">
        <f>VLOOKUP(INDEX(Jugadores!$A$2:$H$346,MATCH(Partidos!E857,Jugadores!$A$2:$A$346,0),8),Condados!A:B,2,FALSE)</f>
        <v>Wayne</v>
      </c>
      <c r="L857">
        <v>38</v>
      </c>
    </row>
    <row r="858" spans="1:12" x14ac:dyDescent="0.25">
      <c r="A858" t="s">
        <v>22</v>
      </c>
      <c r="B858">
        <v>324</v>
      </c>
      <c r="C858">
        <v>119</v>
      </c>
      <c r="D858">
        <v>43424</v>
      </c>
      <c r="E858">
        <v>11736</v>
      </c>
      <c r="F858" t="str">
        <f>+VLOOKUP(D858,Jugadores!A:B,2,FALSE)</f>
        <v>Bertram C. Carson</v>
      </c>
      <c r="G858" t="str">
        <f>+VLOOKUP(E858,Jugadores!A:B,2,FALSE)</f>
        <v>Rodney D. Payne</v>
      </c>
      <c r="H858">
        <f>+INDEX(Jugadores!$A$2:$H$346,MATCH(Partidos!D858,Jugadores!$A$2:$A$346,0),7)</f>
        <v>83</v>
      </c>
      <c r="I858">
        <f>+INDEX(Jugadores!$A$2:$H$346,MATCH(Partidos!E858,Jugadores!$A$2:$A$346,0),7)</f>
        <v>24</v>
      </c>
      <c r="J858" t="str">
        <f>VLOOKUP(INDEX(Jugadores!$A$2:$H$346,MATCH(Partidos!D858,Jugadores!$A$2:$A$346,0),8),Condados!A:B,2,FALSE)</f>
        <v>Blair</v>
      </c>
      <c r="K858" t="str">
        <f>VLOOKUP(INDEX(Jugadores!$A$2:$H$346,MATCH(Partidos!E858,Jugadores!$A$2:$A$346,0),8),Condados!A:B,2,FALSE)</f>
        <v>Sullivan</v>
      </c>
      <c r="L858">
        <v>50</v>
      </c>
    </row>
    <row r="859" spans="1:12" x14ac:dyDescent="0.25">
      <c r="A859" t="s">
        <v>22</v>
      </c>
      <c r="B859">
        <v>323</v>
      </c>
      <c r="C859">
        <v>99</v>
      </c>
      <c r="D859">
        <v>38385</v>
      </c>
      <c r="E859">
        <v>4013</v>
      </c>
      <c r="F859" t="str">
        <f>+VLOOKUP(D859,Jugadores!A:B,2,FALSE)</f>
        <v>Jason M. Ross</v>
      </c>
      <c r="G859" t="str">
        <f>+VLOOKUP(E859,Jugadores!A:B,2,FALSE)</f>
        <v>Homer C. Funderburk</v>
      </c>
      <c r="H859">
        <f>+INDEX(Jugadores!$A$2:$H$346,MATCH(Partidos!D859,Jugadores!$A$2:$A$346,0),7)</f>
        <v>25</v>
      </c>
      <c r="I859">
        <f>+INDEX(Jugadores!$A$2:$H$346,MATCH(Partidos!E859,Jugadores!$A$2:$A$346,0),7)</f>
        <v>28</v>
      </c>
      <c r="J859" t="str">
        <f>VLOOKUP(INDEX(Jugadores!$A$2:$H$346,MATCH(Partidos!D859,Jugadores!$A$2:$A$346,0),8),Condados!A:B,2,FALSE)</f>
        <v>Cameron</v>
      </c>
      <c r="K859" t="str">
        <f>VLOOKUP(INDEX(Jugadores!$A$2:$H$346,MATCH(Partidos!E859,Jugadores!$A$2:$A$346,0),8),Condados!A:B,2,FALSE)</f>
        <v>Wayne</v>
      </c>
      <c r="L859">
        <v>85</v>
      </c>
    </row>
    <row r="860" spans="1:12" x14ac:dyDescent="0.25">
      <c r="A860" t="s">
        <v>22</v>
      </c>
      <c r="B860">
        <v>322</v>
      </c>
      <c r="C860">
        <v>173</v>
      </c>
      <c r="D860">
        <v>962</v>
      </c>
      <c r="E860">
        <v>15447</v>
      </c>
      <c r="F860" t="str">
        <f>+VLOOKUP(D860,Jugadores!A:B,2,FALSE)</f>
        <v>Andrew M. Shanklin</v>
      </c>
      <c r="G860" t="str">
        <f>+VLOOKUP(E860,Jugadores!A:B,2,FALSE)</f>
        <v>Avery M. Morgan</v>
      </c>
      <c r="H860">
        <f>+INDEX(Jugadores!$A$2:$H$346,MATCH(Partidos!D860,Jugadores!$A$2:$A$346,0),7)</f>
        <v>37</v>
      </c>
      <c r="I860">
        <f>+INDEX(Jugadores!$A$2:$H$346,MATCH(Partidos!E860,Jugadores!$A$2:$A$346,0),7)</f>
        <v>62</v>
      </c>
      <c r="J860" t="str">
        <f>VLOOKUP(INDEX(Jugadores!$A$2:$H$346,MATCH(Partidos!D860,Jugadores!$A$2:$A$346,0),8),Condados!A:B,2,FALSE)</f>
        <v>Snyder</v>
      </c>
      <c r="K860" t="str">
        <f>VLOOKUP(INDEX(Jugadores!$A$2:$H$346,MATCH(Partidos!E860,Jugadores!$A$2:$A$346,0),8),Condados!A:B,2,FALSE)</f>
        <v>Susquehanna</v>
      </c>
      <c r="L860">
        <v>44</v>
      </c>
    </row>
    <row r="861" spans="1:12" x14ac:dyDescent="0.25">
      <c r="A861" t="s">
        <v>22</v>
      </c>
      <c r="B861">
        <v>321</v>
      </c>
      <c r="C861">
        <v>136</v>
      </c>
      <c r="D861">
        <v>36159</v>
      </c>
      <c r="E861">
        <v>46171</v>
      </c>
      <c r="F861" t="str">
        <f>+VLOOKUP(D861,Jugadores!A:B,2,FALSE)</f>
        <v>Victor S. Casteel</v>
      </c>
      <c r="G861" t="str">
        <f>+VLOOKUP(E861,Jugadores!A:B,2,FALSE)</f>
        <v>William C. Cohen</v>
      </c>
      <c r="H861">
        <f>+INDEX(Jugadores!$A$2:$H$346,MATCH(Partidos!D861,Jugadores!$A$2:$A$346,0),7)</f>
        <v>21</v>
      </c>
      <c r="I861">
        <f>+INDEX(Jugadores!$A$2:$H$346,MATCH(Partidos!E861,Jugadores!$A$2:$A$346,0),7)</f>
        <v>87</v>
      </c>
      <c r="J861" t="str">
        <f>VLOOKUP(INDEX(Jugadores!$A$2:$H$346,MATCH(Partidos!D861,Jugadores!$A$2:$A$346,0),8),Condados!A:B,2,FALSE)</f>
        <v>Delaware</v>
      </c>
      <c r="K861" t="str">
        <f>VLOOKUP(INDEX(Jugadores!$A$2:$H$346,MATCH(Partidos!E861,Jugadores!$A$2:$A$346,0),8),Condados!A:B,2,FALSE)</f>
        <v>Jefferson</v>
      </c>
      <c r="L861">
        <v>61</v>
      </c>
    </row>
    <row r="862" spans="1:12" x14ac:dyDescent="0.25">
      <c r="A862" t="s">
        <v>22</v>
      </c>
      <c r="B862">
        <v>320</v>
      </c>
      <c r="C862">
        <v>141</v>
      </c>
      <c r="D862">
        <v>25105</v>
      </c>
      <c r="E862">
        <v>21858</v>
      </c>
      <c r="F862" t="str">
        <f>+VLOOKUP(D862,Jugadores!A:B,2,FALSE)</f>
        <v>Donald M. West</v>
      </c>
      <c r="G862" t="str">
        <f>+VLOOKUP(E862,Jugadores!A:B,2,FALSE)</f>
        <v>Eddie A. Caison</v>
      </c>
      <c r="H862">
        <f>+INDEX(Jugadores!$A$2:$H$346,MATCH(Partidos!D862,Jugadores!$A$2:$A$346,0),7)</f>
        <v>33</v>
      </c>
      <c r="I862">
        <f>+INDEX(Jugadores!$A$2:$H$346,MATCH(Partidos!E862,Jugadores!$A$2:$A$346,0),7)</f>
        <v>31</v>
      </c>
      <c r="J862" t="str">
        <f>VLOOKUP(INDEX(Jugadores!$A$2:$H$346,MATCH(Partidos!D862,Jugadores!$A$2:$A$346,0),8),Condados!A:B,2,FALSE)</f>
        <v>Northampton</v>
      </c>
      <c r="K862" t="str">
        <f>VLOOKUP(INDEX(Jugadores!$A$2:$H$346,MATCH(Partidos!E862,Jugadores!$A$2:$A$346,0),8),Condados!A:B,2,FALSE)</f>
        <v>Centre</v>
      </c>
      <c r="L862">
        <v>63</v>
      </c>
    </row>
    <row r="863" spans="1:12" x14ac:dyDescent="0.25">
      <c r="A863" t="s">
        <v>22</v>
      </c>
      <c r="B863">
        <v>319</v>
      </c>
      <c r="C863">
        <v>91</v>
      </c>
      <c r="D863">
        <v>45415</v>
      </c>
      <c r="E863">
        <v>30486</v>
      </c>
      <c r="F863" t="str">
        <f>+VLOOKUP(D863,Jugadores!A:B,2,FALSE)</f>
        <v>Bradley T. Peace</v>
      </c>
      <c r="G863" t="str">
        <f>+VLOOKUP(E863,Jugadores!A:B,2,FALSE)</f>
        <v>Glenn W. Cunningham</v>
      </c>
      <c r="H863">
        <f>+INDEX(Jugadores!$A$2:$H$346,MATCH(Partidos!D863,Jugadores!$A$2:$A$346,0),7)</f>
        <v>4</v>
      </c>
      <c r="I863">
        <f>+INDEX(Jugadores!$A$2:$H$346,MATCH(Partidos!E863,Jugadores!$A$2:$A$346,0),7)</f>
        <v>3</v>
      </c>
      <c r="J863" t="str">
        <f>VLOOKUP(INDEX(Jugadores!$A$2:$H$346,MATCH(Partidos!D863,Jugadores!$A$2:$A$346,0),8),Condados!A:B,2,FALSE)</f>
        <v>Perry</v>
      </c>
      <c r="K863" t="str">
        <f>VLOOKUP(INDEX(Jugadores!$A$2:$H$346,MATCH(Partidos!E863,Jugadores!$A$2:$A$346,0),8),Condados!A:B,2,FALSE)</f>
        <v>Lawrence</v>
      </c>
      <c r="L863">
        <v>73</v>
      </c>
    </row>
    <row r="864" spans="1:12" x14ac:dyDescent="0.25">
      <c r="A864" t="s">
        <v>22</v>
      </c>
      <c r="B864">
        <v>318</v>
      </c>
      <c r="C864">
        <v>90</v>
      </c>
      <c r="D864">
        <v>14970</v>
      </c>
      <c r="E864">
        <v>37806</v>
      </c>
      <c r="F864" t="str">
        <f>+VLOOKUP(D864,Jugadores!A:B,2,FALSE)</f>
        <v>James J. Spears</v>
      </c>
      <c r="G864" t="str">
        <f>+VLOOKUP(E864,Jugadores!A:B,2,FALSE)</f>
        <v>Timothy R. Karnes</v>
      </c>
      <c r="H864">
        <f>+INDEX(Jugadores!$A$2:$H$346,MATCH(Partidos!D864,Jugadores!$A$2:$A$346,0),7)</f>
        <v>1</v>
      </c>
      <c r="I864">
        <f>+INDEX(Jugadores!$A$2:$H$346,MATCH(Partidos!E864,Jugadores!$A$2:$A$346,0),7)</f>
        <v>114</v>
      </c>
      <c r="J864" t="str">
        <f>VLOOKUP(INDEX(Jugadores!$A$2:$H$346,MATCH(Partidos!D864,Jugadores!$A$2:$A$346,0),8),Condados!A:B,2,FALSE)</f>
        <v>Bradford</v>
      </c>
      <c r="K864" t="str">
        <f>VLOOKUP(INDEX(Jugadores!$A$2:$H$346,MATCH(Partidos!E864,Jugadores!$A$2:$A$346,0),8),Condados!A:B,2,FALSE)</f>
        <v>Crawford</v>
      </c>
      <c r="L864">
        <v>75</v>
      </c>
    </row>
    <row r="865" spans="1:12" x14ac:dyDescent="0.25">
      <c r="A865" t="s">
        <v>22</v>
      </c>
      <c r="B865">
        <v>317</v>
      </c>
      <c r="C865">
        <v>71</v>
      </c>
      <c r="D865">
        <v>1939</v>
      </c>
      <c r="E865">
        <v>41033</v>
      </c>
      <c r="F865" t="str">
        <f>+VLOOKUP(D865,Jugadores!A:B,2,FALSE)</f>
        <v>John E. McElwain</v>
      </c>
      <c r="G865" t="str">
        <f>+VLOOKUP(E865,Jugadores!A:B,2,FALSE)</f>
        <v>Robert B. Knight</v>
      </c>
      <c r="H865">
        <f>+INDEX(Jugadores!$A$2:$H$346,MATCH(Partidos!D865,Jugadores!$A$2:$A$346,0),7)</f>
        <v>51</v>
      </c>
      <c r="I865">
        <f>+INDEX(Jugadores!$A$2:$H$346,MATCH(Partidos!E865,Jugadores!$A$2:$A$346,0),7)</f>
        <v>70</v>
      </c>
      <c r="J865" t="str">
        <f>VLOOKUP(INDEX(Jugadores!$A$2:$H$346,MATCH(Partidos!D865,Jugadores!$A$2:$A$346,0),8),Condados!A:B,2,FALSE)</f>
        <v>Pike</v>
      </c>
      <c r="K865" t="str">
        <f>VLOOKUP(INDEX(Jugadores!$A$2:$H$346,MATCH(Partidos!E865,Jugadores!$A$2:$A$346,0),8),Condados!A:B,2,FALSE)</f>
        <v>Fulton</v>
      </c>
      <c r="L865">
        <v>102</v>
      </c>
    </row>
    <row r="866" spans="1:12" x14ac:dyDescent="0.25">
      <c r="A866" t="s">
        <v>22</v>
      </c>
      <c r="B866">
        <v>316</v>
      </c>
      <c r="C866">
        <v>105</v>
      </c>
      <c r="D866">
        <v>9536</v>
      </c>
      <c r="E866">
        <v>25582</v>
      </c>
      <c r="F866" t="str">
        <f>+VLOOKUP(D866,Jugadores!A:B,2,FALSE)</f>
        <v>Justin J. Bolt</v>
      </c>
      <c r="G866" t="str">
        <f>+VLOOKUP(E866,Jugadores!A:B,2,FALSE)</f>
        <v>William R. Jenkins</v>
      </c>
      <c r="H866">
        <f>+INDEX(Jugadores!$A$2:$H$346,MATCH(Partidos!D866,Jugadores!$A$2:$A$346,0),7)</f>
        <v>155</v>
      </c>
      <c r="I866">
        <f>+INDEX(Jugadores!$A$2:$H$346,MATCH(Partidos!E866,Jugadores!$A$2:$A$346,0),7)</f>
        <v>156</v>
      </c>
      <c r="J866" t="str">
        <f>VLOOKUP(INDEX(Jugadores!$A$2:$H$346,MATCH(Partidos!D866,Jugadores!$A$2:$A$346,0),8),Condados!A:B,2,FALSE)</f>
        <v>Wayne</v>
      </c>
      <c r="K866" t="str">
        <f>VLOOKUP(INDEX(Jugadores!$A$2:$H$346,MATCH(Partidos!E866,Jugadores!$A$2:$A$346,0),8),Condados!A:B,2,FALSE)</f>
        <v>Northumberland</v>
      </c>
      <c r="L866">
        <v>104</v>
      </c>
    </row>
    <row r="867" spans="1:12" x14ac:dyDescent="0.25">
      <c r="A867" t="s">
        <v>22</v>
      </c>
      <c r="B867">
        <v>315</v>
      </c>
      <c r="C867">
        <v>96</v>
      </c>
      <c r="D867">
        <v>27148</v>
      </c>
      <c r="E867">
        <v>1866</v>
      </c>
      <c r="F867" t="str">
        <f>+VLOOKUP(D867,Jugadores!A:B,2,FALSE)</f>
        <v>John E. Scheer</v>
      </c>
      <c r="G867" t="str">
        <f>+VLOOKUP(E867,Jugadores!A:B,2,FALSE)</f>
        <v>Milton M. Warren</v>
      </c>
      <c r="H867">
        <f>+INDEX(Jugadores!$A$2:$H$346,MATCH(Partidos!D867,Jugadores!$A$2:$A$346,0),7)</f>
        <v>126</v>
      </c>
      <c r="I867">
        <f>+INDEX(Jugadores!$A$2:$H$346,MATCH(Partidos!E867,Jugadores!$A$2:$A$346,0),7)</f>
        <v>13</v>
      </c>
      <c r="J867" t="str">
        <f>VLOOKUP(INDEX(Jugadores!$A$2:$H$346,MATCH(Partidos!D867,Jugadores!$A$2:$A$346,0),8),Condados!A:B,2,FALSE)</f>
        <v>Indiana</v>
      </c>
      <c r="K867" t="str">
        <f>VLOOKUP(INDEX(Jugadores!$A$2:$H$346,MATCH(Partidos!E867,Jugadores!$A$2:$A$346,0),8),Condados!A:B,2,FALSE)</f>
        <v>Butler</v>
      </c>
      <c r="L867">
        <v>43</v>
      </c>
    </row>
    <row r="868" spans="1:12" x14ac:dyDescent="0.25">
      <c r="A868" t="s">
        <v>22</v>
      </c>
      <c r="B868">
        <v>314</v>
      </c>
      <c r="C868">
        <v>87</v>
      </c>
      <c r="D868">
        <v>43424</v>
      </c>
      <c r="E868">
        <v>35979</v>
      </c>
      <c r="F868" t="str">
        <f>+VLOOKUP(D868,Jugadores!A:B,2,FALSE)</f>
        <v>Bertram C. Carson</v>
      </c>
      <c r="G868" t="str">
        <f>+VLOOKUP(E868,Jugadores!A:B,2,FALSE)</f>
        <v>Jerry L. Williams</v>
      </c>
      <c r="H868">
        <f>+INDEX(Jugadores!$A$2:$H$346,MATCH(Partidos!D868,Jugadores!$A$2:$A$346,0),7)</f>
        <v>83</v>
      </c>
      <c r="I868">
        <f>+INDEX(Jugadores!$A$2:$H$346,MATCH(Partidos!E868,Jugadores!$A$2:$A$346,0),7)</f>
        <v>133</v>
      </c>
      <c r="J868" t="str">
        <f>VLOOKUP(INDEX(Jugadores!$A$2:$H$346,MATCH(Partidos!D868,Jugadores!$A$2:$A$346,0),8),Condados!A:B,2,FALSE)</f>
        <v>Blair</v>
      </c>
      <c r="K868" t="str">
        <f>VLOOKUP(INDEX(Jugadores!$A$2:$H$346,MATCH(Partidos!E868,Jugadores!$A$2:$A$346,0),8),Condados!A:B,2,FALSE)</f>
        <v>Fayette</v>
      </c>
      <c r="L868">
        <v>70</v>
      </c>
    </row>
    <row r="869" spans="1:12" x14ac:dyDescent="0.25">
      <c r="A869" t="s">
        <v>22</v>
      </c>
      <c r="B869">
        <v>313</v>
      </c>
      <c r="C869">
        <v>154</v>
      </c>
      <c r="D869">
        <v>11736</v>
      </c>
      <c r="E869">
        <v>41198</v>
      </c>
      <c r="F869" t="str">
        <f>+VLOOKUP(D869,Jugadores!A:B,2,FALSE)</f>
        <v>Rodney D. Payne</v>
      </c>
      <c r="G869" t="str">
        <f>+VLOOKUP(E869,Jugadores!A:B,2,FALSE)</f>
        <v>Mike L. Ginn</v>
      </c>
      <c r="H869">
        <f>+INDEX(Jugadores!$A$2:$H$346,MATCH(Partidos!D869,Jugadores!$A$2:$A$346,0),7)</f>
        <v>24</v>
      </c>
      <c r="I869">
        <f>+INDEX(Jugadores!$A$2:$H$346,MATCH(Partidos!E869,Jugadores!$A$2:$A$346,0),7)</f>
        <v>27</v>
      </c>
      <c r="J869" t="str">
        <f>VLOOKUP(INDEX(Jugadores!$A$2:$H$346,MATCH(Partidos!D869,Jugadores!$A$2:$A$346,0),8),Condados!A:B,2,FALSE)</f>
        <v>Sullivan</v>
      </c>
      <c r="K869" t="str">
        <f>VLOOKUP(INDEX(Jugadores!$A$2:$H$346,MATCH(Partidos!E869,Jugadores!$A$2:$A$346,0),8),Condados!A:B,2,FALSE)</f>
        <v>Allegheny</v>
      </c>
      <c r="L869">
        <v>88</v>
      </c>
    </row>
    <row r="870" spans="1:12" x14ac:dyDescent="0.25">
      <c r="A870" t="s">
        <v>22</v>
      </c>
      <c r="B870">
        <v>312</v>
      </c>
      <c r="C870">
        <v>108</v>
      </c>
      <c r="D870">
        <v>38385</v>
      </c>
      <c r="E870">
        <v>1727</v>
      </c>
      <c r="F870" t="str">
        <f>+VLOOKUP(D870,Jugadores!A:B,2,FALSE)</f>
        <v>Jason M. Ross</v>
      </c>
      <c r="G870" t="str">
        <f>+VLOOKUP(E870,Jugadores!A:B,2,FALSE)</f>
        <v>Leland T. Moore</v>
      </c>
      <c r="H870">
        <f>+INDEX(Jugadores!$A$2:$H$346,MATCH(Partidos!D870,Jugadores!$A$2:$A$346,0),7)</f>
        <v>25</v>
      </c>
      <c r="I870">
        <f>+INDEX(Jugadores!$A$2:$H$346,MATCH(Partidos!E870,Jugadores!$A$2:$A$346,0),7)</f>
        <v>134</v>
      </c>
      <c r="J870" t="str">
        <f>VLOOKUP(INDEX(Jugadores!$A$2:$H$346,MATCH(Partidos!D870,Jugadores!$A$2:$A$346,0),8),Condados!A:B,2,FALSE)</f>
        <v>Cameron</v>
      </c>
      <c r="K870" t="str">
        <f>VLOOKUP(INDEX(Jugadores!$A$2:$H$346,MATCH(Partidos!E870,Jugadores!$A$2:$A$346,0),8),Condados!A:B,2,FALSE)</f>
        <v>Union</v>
      </c>
      <c r="L870">
        <v>104</v>
      </c>
    </row>
    <row r="871" spans="1:12" x14ac:dyDescent="0.25">
      <c r="A871" t="s">
        <v>22</v>
      </c>
      <c r="B871">
        <v>311</v>
      </c>
      <c r="C871">
        <v>63</v>
      </c>
      <c r="D871">
        <v>4013</v>
      </c>
      <c r="E871">
        <v>15688</v>
      </c>
      <c r="F871" t="str">
        <f>+VLOOKUP(D871,Jugadores!A:B,2,FALSE)</f>
        <v>Homer C. Funderburk</v>
      </c>
      <c r="G871" t="str">
        <f>+VLOOKUP(E871,Jugadores!A:B,2,FALSE)</f>
        <v>Dennis H. Burt</v>
      </c>
      <c r="H871">
        <f>+INDEX(Jugadores!$A$2:$H$346,MATCH(Partidos!D871,Jugadores!$A$2:$A$346,0),7)</f>
        <v>28</v>
      </c>
      <c r="I871">
        <f>+INDEX(Jugadores!$A$2:$H$346,MATCH(Partidos!E871,Jugadores!$A$2:$A$346,0),7)</f>
        <v>9</v>
      </c>
      <c r="J871" t="str">
        <f>VLOOKUP(INDEX(Jugadores!$A$2:$H$346,MATCH(Partidos!D871,Jugadores!$A$2:$A$346,0),8),Condados!A:B,2,FALSE)</f>
        <v>Wayne</v>
      </c>
      <c r="K871" t="str">
        <f>VLOOKUP(INDEX(Jugadores!$A$2:$H$346,MATCH(Partidos!E871,Jugadores!$A$2:$A$346,0),8),Condados!A:B,2,FALSE)</f>
        <v>Lancaster</v>
      </c>
      <c r="L871">
        <v>45</v>
      </c>
    </row>
    <row r="872" spans="1:12" x14ac:dyDescent="0.25">
      <c r="A872" t="s">
        <v>22</v>
      </c>
      <c r="B872">
        <v>310</v>
      </c>
      <c r="C872">
        <v>131</v>
      </c>
      <c r="D872">
        <v>15447</v>
      </c>
      <c r="E872">
        <v>20217</v>
      </c>
      <c r="F872" t="str">
        <f>+VLOOKUP(D872,Jugadores!A:B,2,FALSE)</f>
        <v>Avery M. Morgan</v>
      </c>
      <c r="G872" t="str">
        <f>+VLOOKUP(E872,Jugadores!A:B,2,FALSE)</f>
        <v>Dennis A. Maness</v>
      </c>
      <c r="H872">
        <f>+INDEX(Jugadores!$A$2:$H$346,MATCH(Partidos!D872,Jugadores!$A$2:$A$346,0),7)</f>
        <v>62</v>
      </c>
      <c r="I872">
        <f>+INDEX(Jugadores!$A$2:$H$346,MATCH(Partidos!E872,Jugadores!$A$2:$A$346,0),7)</f>
        <v>23</v>
      </c>
      <c r="J872" t="str">
        <f>VLOOKUP(INDEX(Jugadores!$A$2:$H$346,MATCH(Partidos!D872,Jugadores!$A$2:$A$346,0),8),Condados!A:B,2,FALSE)</f>
        <v>Susquehanna</v>
      </c>
      <c r="K872" t="str">
        <f>VLOOKUP(INDEX(Jugadores!$A$2:$H$346,MATCH(Partidos!E872,Jugadores!$A$2:$A$346,0),8),Condados!A:B,2,FALSE)</f>
        <v>Westmoreland</v>
      </c>
      <c r="L872">
        <v>46</v>
      </c>
    </row>
    <row r="873" spans="1:12" x14ac:dyDescent="0.25">
      <c r="A873" t="s">
        <v>22</v>
      </c>
      <c r="B873">
        <v>309</v>
      </c>
      <c r="C873">
        <v>96</v>
      </c>
      <c r="D873">
        <v>962</v>
      </c>
      <c r="E873">
        <v>33944</v>
      </c>
      <c r="F873" t="str">
        <f>+VLOOKUP(D873,Jugadores!A:B,2,FALSE)</f>
        <v>Andrew M. Shanklin</v>
      </c>
      <c r="G873" t="str">
        <f>+VLOOKUP(E873,Jugadores!A:B,2,FALSE)</f>
        <v>Francis B. Larsen</v>
      </c>
      <c r="H873">
        <f>+INDEX(Jugadores!$A$2:$H$346,MATCH(Partidos!D873,Jugadores!$A$2:$A$346,0),7)</f>
        <v>37</v>
      </c>
      <c r="I873">
        <f>+INDEX(Jugadores!$A$2:$H$346,MATCH(Partidos!E873,Jugadores!$A$2:$A$346,0),7)</f>
        <v>76</v>
      </c>
      <c r="J873" t="str">
        <f>VLOOKUP(INDEX(Jugadores!$A$2:$H$346,MATCH(Partidos!D873,Jugadores!$A$2:$A$346,0),8),Condados!A:B,2,FALSE)</f>
        <v>Snyder</v>
      </c>
      <c r="K873" t="str">
        <f>VLOOKUP(INDEX(Jugadores!$A$2:$H$346,MATCH(Partidos!E873,Jugadores!$A$2:$A$346,0),8),Condados!A:B,2,FALSE)</f>
        <v>Carbon</v>
      </c>
      <c r="L873">
        <v>69</v>
      </c>
    </row>
    <row r="874" spans="1:12" x14ac:dyDescent="0.25">
      <c r="A874" t="s">
        <v>22</v>
      </c>
      <c r="B874">
        <v>308</v>
      </c>
      <c r="C874">
        <v>58</v>
      </c>
      <c r="D874">
        <v>36159</v>
      </c>
      <c r="E874">
        <v>7630</v>
      </c>
      <c r="F874" t="str">
        <f>+VLOOKUP(D874,Jugadores!A:B,2,FALSE)</f>
        <v>Victor S. Casteel</v>
      </c>
      <c r="G874" t="str">
        <f>+VLOOKUP(E874,Jugadores!A:B,2,FALSE)</f>
        <v>Charlie M. Downey</v>
      </c>
      <c r="H874">
        <f>+INDEX(Jugadores!$A$2:$H$346,MATCH(Partidos!D874,Jugadores!$A$2:$A$346,0),7)</f>
        <v>21</v>
      </c>
      <c r="I874">
        <f>+INDEX(Jugadores!$A$2:$H$346,MATCH(Partidos!E874,Jugadores!$A$2:$A$346,0),7)</f>
        <v>15</v>
      </c>
      <c r="J874" t="str">
        <f>VLOOKUP(INDEX(Jugadores!$A$2:$H$346,MATCH(Partidos!D874,Jugadores!$A$2:$A$346,0),8),Condados!A:B,2,FALSE)</f>
        <v>Delaware</v>
      </c>
      <c r="K874" t="str">
        <f>VLOOKUP(INDEX(Jugadores!$A$2:$H$346,MATCH(Partidos!E874,Jugadores!$A$2:$A$346,0),8),Condados!A:B,2,FALSE)</f>
        <v>Berks</v>
      </c>
      <c r="L874">
        <v>72</v>
      </c>
    </row>
    <row r="875" spans="1:12" x14ac:dyDescent="0.25">
      <c r="A875" t="s">
        <v>22</v>
      </c>
      <c r="B875">
        <v>307</v>
      </c>
      <c r="C875">
        <v>127</v>
      </c>
      <c r="D875">
        <v>46171</v>
      </c>
      <c r="E875">
        <v>16745</v>
      </c>
      <c r="F875" t="str">
        <f>+VLOOKUP(D875,Jugadores!A:B,2,FALSE)</f>
        <v>William C. Cohen</v>
      </c>
      <c r="G875" t="str">
        <f>+VLOOKUP(E875,Jugadores!A:B,2,FALSE)</f>
        <v>John A. Palmer</v>
      </c>
      <c r="H875">
        <f>+INDEX(Jugadores!$A$2:$H$346,MATCH(Partidos!D875,Jugadores!$A$2:$A$346,0),7)</f>
        <v>87</v>
      </c>
      <c r="I875">
        <f>+INDEX(Jugadores!$A$2:$H$346,MATCH(Partidos!E875,Jugadores!$A$2:$A$346,0),7)</f>
        <v>35</v>
      </c>
      <c r="J875" t="str">
        <f>VLOOKUP(INDEX(Jugadores!$A$2:$H$346,MATCH(Partidos!D875,Jugadores!$A$2:$A$346,0),8),Condados!A:B,2,FALSE)</f>
        <v>Jefferson</v>
      </c>
      <c r="K875" t="str">
        <f>VLOOKUP(INDEX(Jugadores!$A$2:$H$346,MATCH(Partidos!E875,Jugadores!$A$2:$A$346,0),8),Condados!A:B,2,FALSE)</f>
        <v>Jefferson</v>
      </c>
      <c r="L875">
        <v>86</v>
      </c>
    </row>
    <row r="876" spans="1:12" x14ac:dyDescent="0.25">
      <c r="A876" t="s">
        <v>22</v>
      </c>
      <c r="B876">
        <v>306</v>
      </c>
      <c r="C876">
        <v>130</v>
      </c>
      <c r="D876">
        <v>25105</v>
      </c>
      <c r="E876">
        <v>48908</v>
      </c>
      <c r="F876" t="str">
        <f>+VLOOKUP(D876,Jugadores!A:B,2,FALSE)</f>
        <v>Donald M. West</v>
      </c>
      <c r="G876" t="str">
        <f>+VLOOKUP(E876,Jugadores!A:B,2,FALSE)</f>
        <v>Ronald M. Kennedy</v>
      </c>
      <c r="H876">
        <f>+INDEX(Jugadores!$A$2:$H$346,MATCH(Partidos!D876,Jugadores!$A$2:$A$346,0),7)</f>
        <v>33</v>
      </c>
      <c r="I876">
        <f>+INDEX(Jugadores!$A$2:$H$346,MATCH(Partidos!E876,Jugadores!$A$2:$A$346,0),7)</f>
        <v>40</v>
      </c>
      <c r="J876" t="str">
        <f>VLOOKUP(INDEX(Jugadores!$A$2:$H$346,MATCH(Partidos!D876,Jugadores!$A$2:$A$346,0),8),Condados!A:B,2,FALSE)</f>
        <v>Northampton</v>
      </c>
      <c r="K876" t="str">
        <f>VLOOKUP(INDEX(Jugadores!$A$2:$H$346,MATCH(Partidos!E876,Jugadores!$A$2:$A$346,0),8),Condados!A:B,2,FALSE)</f>
        <v>Juniata</v>
      </c>
      <c r="L876">
        <v>95</v>
      </c>
    </row>
    <row r="877" spans="1:12" x14ac:dyDescent="0.25">
      <c r="A877" t="s">
        <v>22</v>
      </c>
      <c r="B877">
        <v>305</v>
      </c>
      <c r="C877">
        <v>121</v>
      </c>
      <c r="D877">
        <v>21858</v>
      </c>
      <c r="E877">
        <v>46356</v>
      </c>
      <c r="F877" t="str">
        <f>+VLOOKUP(D877,Jugadores!A:B,2,FALSE)</f>
        <v>Eddie A. Caison</v>
      </c>
      <c r="G877" t="str">
        <f>+VLOOKUP(E877,Jugadores!A:B,2,FALSE)</f>
        <v>Robert A. Vath</v>
      </c>
      <c r="H877">
        <f>+INDEX(Jugadores!$A$2:$H$346,MATCH(Partidos!D877,Jugadores!$A$2:$A$346,0),7)</f>
        <v>31</v>
      </c>
      <c r="I877">
        <f>+INDEX(Jugadores!$A$2:$H$346,MATCH(Partidos!E877,Jugadores!$A$2:$A$346,0),7)</f>
        <v>41</v>
      </c>
      <c r="J877" t="str">
        <f>VLOOKUP(INDEX(Jugadores!$A$2:$H$346,MATCH(Partidos!D877,Jugadores!$A$2:$A$346,0),8),Condados!A:B,2,FALSE)</f>
        <v>Centre</v>
      </c>
      <c r="K877" t="str">
        <f>VLOOKUP(INDEX(Jugadores!$A$2:$H$346,MATCH(Partidos!E877,Jugadores!$A$2:$A$346,0),8),Condados!A:B,2,FALSE)</f>
        <v>Huntingdon</v>
      </c>
      <c r="L877">
        <v>103</v>
      </c>
    </row>
    <row r="878" spans="1:12" x14ac:dyDescent="0.25">
      <c r="A878" t="s">
        <v>22</v>
      </c>
      <c r="B878">
        <v>304</v>
      </c>
      <c r="C878">
        <v>139</v>
      </c>
      <c r="D878">
        <v>30486</v>
      </c>
      <c r="E878">
        <v>48987</v>
      </c>
      <c r="F878" t="str">
        <f>+VLOOKUP(D878,Jugadores!A:B,2,FALSE)</f>
        <v>Glenn W. Cunningham</v>
      </c>
      <c r="G878" t="str">
        <f>+VLOOKUP(E878,Jugadores!A:B,2,FALSE)</f>
        <v>Patrick P. Taylor</v>
      </c>
      <c r="H878">
        <f>+INDEX(Jugadores!$A$2:$H$346,MATCH(Partidos!D878,Jugadores!$A$2:$A$346,0),7)</f>
        <v>3</v>
      </c>
      <c r="I878">
        <f>+INDEX(Jugadores!$A$2:$H$346,MATCH(Partidos!E878,Jugadores!$A$2:$A$346,0),7)</f>
        <v>91</v>
      </c>
      <c r="J878" t="str">
        <f>VLOOKUP(INDEX(Jugadores!$A$2:$H$346,MATCH(Partidos!D878,Jugadores!$A$2:$A$346,0),8),Condados!A:B,2,FALSE)</f>
        <v>Lawrence</v>
      </c>
      <c r="K878" t="str">
        <f>VLOOKUP(INDEX(Jugadores!$A$2:$H$346,MATCH(Partidos!E878,Jugadores!$A$2:$A$346,0),8),Condados!A:B,2,FALSE)</f>
        <v>Columbia</v>
      </c>
      <c r="L878">
        <v>171</v>
      </c>
    </row>
    <row r="879" spans="1:12" x14ac:dyDescent="0.25">
      <c r="A879" t="s">
        <v>22</v>
      </c>
      <c r="B879">
        <v>303</v>
      </c>
      <c r="C879">
        <v>73</v>
      </c>
      <c r="D879">
        <v>45415</v>
      </c>
      <c r="E879">
        <v>29457</v>
      </c>
      <c r="F879" t="str">
        <f>+VLOOKUP(D879,Jugadores!A:B,2,FALSE)</f>
        <v>Bradley T. Peace</v>
      </c>
      <c r="G879" t="str">
        <f>+VLOOKUP(E879,Jugadores!A:B,2,FALSE)</f>
        <v>Juan M. Drake</v>
      </c>
      <c r="H879">
        <f>+INDEX(Jugadores!$A$2:$H$346,MATCH(Partidos!D879,Jugadores!$A$2:$A$346,0),7)</f>
        <v>4</v>
      </c>
      <c r="I879">
        <f>+INDEX(Jugadores!$A$2:$H$346,MATCH(Partidos!E879,Jugadores!$A$2:$A$346,0),7)</f>
        <v>57</v>
      </c>
      <c r="J879" t="str">
        <f>VLOOKUP(INDEX(Jugadores!$A$2:$H$346,MATCH(Partidos!D879,Jugadores!$A$2:$A$346,0),8),Condados!A:B,2,FALSE)</f>
        <v>Perry</v>
      </c>
      <c r="K879" t="str">
        <f>VLOOKUP(INDEX(Jugadores!$A$2:$H$346,MATCH(Partidos!E879,Jugadores!$A$2:$A$346,0),8),Condados!A:B,2,FALSE)</f>
        <v>Lycoming</v>
      </c>
      <c r="L879">
        <v>45</v>
      </c>
    </row>
    <row r="880" spans="1:12" x14ac:dyDescent="0.25">
      <c r="A880" t="s">
        <v>22</v>
      </c>
      <c r="B880">
        <v>301</v>
      </c>
      <c r="C880">
        <v>189</v>
      </c>
      <c r="D880">
        <v>37806</v>
      </c>
      <c r="E880">
        <v>10505</v>
      </c>
      <c r="F880" t="str">
        <f>+VLOOKUP(D880,Jugadores!A:B,2,FALSE)</f>
        <v>Timothy R. Karnes</v>
      </c>
      <c r="G880" t="str">
        <f>+VLOOKUP(E880,Jugadores!A:B,2,FALSE)</f>
        <v>Mark K. Roque</v>
      </c>
      <c r="H880">
        <f>+INDEX(Jugadores!$A$2:$H$346,MATCH(Partidos!D880,Jugadores!$A$2:$A$346,0),7)</f>
        <v>114</v>
      </c>
      <c r="I880">
        <f>+INDEX(Jugadores!$A$2:$H$346,MATCH(Partidos!E880,Jugadores!$A$2:$A$346,0),7)</f>
        <v>69</v>
      </c>
      <c r="J880" t="str">
        <f>VLOOKUP(INDEX(Jugadores!$A$2:$H$346,MATCH(Partidos!D880,Jugadores!$A$2:$A$346,0),8),Condados!A:B,2,FALSE)</f>
        <v>Crawford</v>
      </c>
      <c r="K880" t="str">
        <f>VLOOKUP(INDEX(Jugadores!$A$2:$H$346,MATCH(Partidos!E880,Jugadores!$A$2:$A$346,0),8),Condados!A:B,2,FALSE)</f>
        <v>Dauphin</v>
      </c>
      <c r="L880">
        <v>57</v>
      </c>
    </row>
    <row r="881" spans="1:12" x14ac:dyDescent="0.25">
      <c r="A881" t="s">
        <v>22</v>
      </c>
      <c r="B881">
        <v>300</v>
      </c>
      <c r="C881">
        <v>142</v>
      </c>
      <c r="D881">
        <v>41033</v>
      </c>
      <c r="E881">
        <v>47445</v>
      </c>
      <c r="F881" t="str">
        <f>+VLOOKUP(D881,Jugadores!A:B,2,FALSE)</f>
        <v>Robert B. Knight</v>
      </c>
      <c r="G881" t="str">
        <f>+VLOOKUP(E881,Jugadores!A:B,2,FALSE)</f>
        <v>Douglas B. Washington</v>
      </c>
      <c r="H881">
        <f>+INDEX(Jugadores!$A$2:$H$346,MATCH(Partidos!D881,Jugadores!$A$2:$A$346,0),7)</f>
        <v>70</v>
      </c>
      <c r="I881">
        <f>+INDEX(Jugadores!$A$2:$H$346,MATCH(Partidos!E881,Jugadores!$A$2:$A$346,0),7)</f>
        <v>65</v>
      </c>
      <c r="J881" t="str">
        <f>VLOOKUP(INDEX(Jugadores!$A$2:$H$346,MATCH(Partidos!D881,Jugadores!$A$2:$A$346,0),8),Condados!A:B,2,FALSE)</f>
        <v>Fulton</v>
      </c>
      <c r="K881" t="str">
        <f>VLOOKUP(INDEX(Jugadores!$A$2:$H$346,MATCH(Partidos!E881,Jugadores!$A$2:$A$346,0),8),Condados!A:B,2,FALSE)</f>
        <v>Montour</v>
      </c>
      <c r="L881">
        <v>70</v>
      </c>
    </row>
    <row r="882" spans="1:12" x14ac:dyDescent="0.25">
      <c r="A882" t="s">
        <v>22</v>
      </c>
      <c r="B882">
        <v>299</v>
      </c>
      <c r="C882">
        <v>95</v>
      </c>
      <c r="D882">
        <v>1939</v>
      </c>
      <c r="E882">
        <v>3867</v>
      </c>
      <c r="F882" t="str">
        <f>+VLOOKUP(D882,Jugadores!A:B,2,FALSE)</f>
        <v>John E. McElwain</v>
      </c>
      <c r="G882" t="str">
        <f>+VLOOKUP(E882,Jugadores!A:B,2,FALSE)</f>
        <v>Kenneth J. Broyles</v>
      </c>
      <c r="H882">
        <f>+INDEX(Jugadores!$A$2:$H$346,MATCH(Partidos!D882,Jugadores!$A$2:$A$346,0),7)</f>
        <v>51</v>
      </c>
      <c r="I882">
        <f>+INDEX(Jugadores!$A$2:$H$346,MATCH(Partidos!E882,Jugadores!$A$2:$A$346,0),7)</f>
        <v>39</v>
      </c>
      <c r="J882" t="str">
        <f>VLOOKUP(INDEX(Jugadores!$A$2:$H$346,MATCH(Partidos!D882,Jugadores!$A$2:$A$346,0),8),Condados!A:B,2,FALSE)</f>
        <v>Pike</v>
      </c>
      <c r="K882" t="str">
        <f>VLOOKUP(INDEX(Jugadores!$A$2:$H$346,MATCH(Partidos!E882,Jugadores!$A$2:$A$346,0),8),Condados!A:B,2,FALSE)</f>
        <v>York</v>
      </c>
      <c r="L882">
        <v>48</v>
      </c>
    </row>
    <row r="883" spans="1:12" x14ac:dyDescent="0.25">
      <c r="A883" t="s">
        <v>22</v>
      </c>
      <c r="B883">
        <v>298</v>
      </c>
      <c r="C883">
        <v>78</v>
      </c>
      <c r="D883">
        <v>9536</v>
      </c>
      <c r="E883">
        <v>3097</v>
      </c>
      <c r="F883" t="str">
        <f>+VLOOKUP(D883,Jugadores!A:B,2,FALSE)</f>
        <v>Justin J. Bolt</v>
      </c>
      <c r="G883" t="str">
        <f>+VLOOKUP(E883,Jugadores!A:B,2,FALSE)</f>
        <v>Troy M. Johnson</v>
      </c>
      <c r="H883">
        <f>+INDEX(Jugadores!$A$2:$H$346,MATCH(Partidos!D883,Jugadores!$A$2:$A$346,0),7)</f>
        <v>155</v>
      </c>
      <c r="I883">
        <f>+INDEX(Jugadores!$A$2:$H$346,MATCH(Partidos!E883,Jugadores!$A$2:$A$346,0),7)</f>
        <v>43</v>
      </c>
      <c r="J883" t="str">
        <f>VLOOKUP(INDEX(Jugadores!$A$2:$H$346,MATCH(Partidos!D883,Jugadores!$A$2:$A$346,0),8),Condados!A:B,2,FALSE)</f>
        <v>Wayne</v>
      </c>
      <c r="K883" t="str">
        <f>VLOOKUP(INDEX(Jugadores!$A$2:$H$346,MATCH(Partidos!E883,Jugadores!$A$2:$A$346,0),8),Condados!A:B,2,FALSE)</f>
        <v>Columbia</v>
      </c>
      <c r="L883">
        <v>52</v>
      </c>
    </row>
    <row r="884" spans="1:12" x14ac:dyDescent="0.25">
      <c r="A884" t="s">
        <v>22</v>
      </c>
      <c r="B884">
        <v>297</v>
      </c>
      <c r="C884">
        <v>136</v>
      </c>
      <c r="D884">
        <v>25582</v>
      </c>
      <c r="E884">
        <v>39231</v>
      </c>
      <c r="F884" t="str">
        <f>+VLOOKUP(D884,Jugadores!A:B,2,FALSE)</f>
        <v>William R. Jenkins</v>
      </c>
      <c r="G884" t="str">
        <f>+VLOOKUP(E884,Jugadores!A:B,2,FALSE)</f>
        <v>Brandon F. Gavin</v>
      </c>
      <c r="H884">
        <f>+INDEX(Jugadores!$A$2:$H$346,MATCH(Partidos!D884,Jugadores!$A$2:$A$346,0),7)</f>
        <v>156</v>
      </c>
      <c r="I884">
        <f>+INDEX(Jugadores!$A$2:$H$346,MATCH(Partidos!E884,Jugadores!$A$2:$A$346,0),7)</f>
        <v>56</v>
      </c>
      <c r="J884" t="str">
        <f>VLOOKUP(INDEX(Jugadores!$A$2:$H$346,MATCH(Partidos!D884,Jugadores!$A$2:$A$346,0),8),Condados!A:B,2,FALSE)</f>
        <v>Northumberland</v>
      </c>
      <c r="K884" t="str">
        <f>VLOOKUP(INDEX(Jugadores!$A$2:$H$346,MATCH(Partidos!E884,Jugadores!$A$2:$A$346,0),8),Condados!A:B,2,FALSE)</f>
        <v>McKean</v>
      </c>
      <c r="L884">
        <v>71</v>
      </c>
    </row>
    <row r="885" spans="1:12" x14ac:dyDescent="0.25">
      <c r="A885" t="s">
        <v>22</v>
      </c>
      <c r="B885">
        <v>296</v>
      </c>
      <c r="C885">
        <v>155</v>
      </c>
      <c r="D885">
        <v>27148</v>
      </c>
      <c r="E885">
        <v>31665</v>
      </c>
      <c r="F885" t="str">
        <f>+VLOOKUP(D885,Jugadores!A:B,2,FALSE)</f>
        <v>John E. Scheer</v>
      </c>
      <c r="G885" t="str">
        <f>+VLOOKUP(E885,Jugadores!A:B,2,FALSE)</f>
        <v>Walter J. Parker</v>
      </c>
      <c r="H885">
        <f>+INDEX(Jugadores!$A$2:$H$346,MATCH(Partidos!D885,Jugadores!$A$2:$A$346,0),7)</f>
        <v>126</v>
      </c>
      <c r="I885">
        <f>+INDEX(Jugadores!$A$2:$H$346,MATCH(Partidos!E885,Jugadores!$A$2:$A$346,0),7)</f>
        <v>38</v>
      </c>
      <c r="J885" t="str">
        <f>VLOOKUP(INDEX(Jugadores!$A$2:$H$346,MATCH(Partidos!D885,Jugadores!$A$2:$A$346,0),8),Condados!A:B,2,FALSE)</f>
        <v>Indiana</v>
      </c>
      <c r="K885" t="str">
        <f>VLOOKUP(INDEX(Jugadores!$A$2:$H$346,MATCH(Partidos!E885,Jugadores!$A$2:$A$346,0),8),Condados!A:B,2,FALSE)</f>
        <v>Huntingdon</v>
      </c>
      <c r="L885">
        <v>81</v>
      </c>
    </row>
    <row r="886" spans="1:12" x14ac:dyDescent="0.25">
      <c r="A886" t="s">
        <v>22</v>
      </c>
      <c r="B886">
        <v>293</v>
      </c>
      <c r="C886">
        <v>93</v>
      </c>
      <c r="D886">
        <v>35979</v>
      </c>
      <c r="E886">
        <v>15164</v>
      </c>
      <c r="F886" t="str">
        <f>+VLOOKUP(D886,Jugadores!A:B,2,FALSE)</f>
        <v>Jerry L. Williams</v>
      </c>
      <c r="G886" t="str">
        <f>+VLOOKUP(E886,Jugadores!A:B,2,FALSE)</f>
        <v>Stephen D. Stoll</v>
      </c>
      <c r="H886">
        <f>+INDEX(Jugadores!$A$2:$H$346,MATCH(Partidos!D886,Jugadores!$A$2:$A$346,0),7)</f>
        <v>133</v>
      </c>
      <c r="I886">
        <f>+INDEX(Jugadores!$A$2:$H$346,MATCH(Partidos!E886,Jugadores!$A$2:$A$346,0),7)</f>
        <v>36</v>
      </c>
      <c r="J886" t="str">
        <f>VLOOKUP(INDEX(Jugadores!$A$2:$H$346,MATCH(Partidos!D886,Jugadores!$A$2:$A$346,0),8),Condados!A:B,2,FALSE)</f>
        <v>Fayette</v>
      </c>
      <c r="K886" t="str">
        <f>VLOOKUP(INDEX(Jugadores!$A$2:$H$346,MATCH(Partidos!E886,Jugadores!$A$2:$A$346,0),8),Condados!A:B,2,FALSE)</f>
        <v>Cumberland</v>
      </c>
      <c r="L886">
        <v>95</v>
      </c>
    </row>
    <row r="887" spans="1:12" x14ac:dyDescent="0.25">
      <c r="A887" t="s">
        <v>22</v>
      </c>
      <c r="B887">
        <v>292</v>
      </c>
      <c r="C887">
        <v>87</v>
      </c>
      <c r="D887">
        <v>11736</v>
      </c>
      <c r="E887">
        <v>18113</v>
      </c>
      <c r="F887" t="str">
        <f>+VLOOKUP(D887,Jugadores!A:B,2,FALSE)</f>
        <v>Rodney D. Payne</v>
      </c>
      <c r="G887" t="str">
        <f>+VLOOKUP(E887,Jugadores!A:B,2,FALSE)</f>
        <v>John M. Link</v>
      </c>
      <c r="H887">
        <f>+INDEX(Jugadores!$A$2:$H$346,MATCH(Partidos!D887,Jugadores!$A$2:$A$346,0),7)</f>
        <v>24</v>
      </c>
      <c r="I887">
        <f>+INDEX(Jugadores!$A$2:$H$346,MATCH(Partidos!E887,Jugadores!$A$2:$A$346,0),7)</f>
        <v>26</v>
      </c>
      <c r="J887" t="str">
        <f>VLOOKUP(INDEX(Jugadores!$A$2:$H$346,MATCH(Partidos!D887,Jugadores!$A$2:$A$346,0),8),Condados!A:B,2,FALSE)</f>
        <v>Sullivan</v>
      </c>
      <c r="K887" t="str">
        <f>VLOOKUP(INDEX(Jugadores!$A$2:$H$346,MATCH(Partidos!E887,Jugadores!$A$2:$A$346,0),8),Condados!A:B,2,FALSE)</f>
        <v>Clinton</v>
      </c>
      <c r="L887">
        <v>120</v>
      </c>
    </row>
    <row r="888" spans="1:12" x14ac:dyDescent="0.25">
      <c r="A888" t="s">
        <v>22</v>
      </c>
      <c r="B888">
        <v>291</v>
      </c>
      <c r="C888">
        <v>130</v>
      </c>
      <c r="D888">
        <v>41198</v>
      </c>
      <c r="E888">
        <v>16817</v>
      </c>
      <c r="F888" t="str">
        <f>+VLOOKUP(D888,Jugadores!A:B,2,FALSE)</f>
        <v>Mike L. Ginn</v>
      </c>
      <c r="G888" t="str">
        <f>+VLOOKUP(E888,Jugadores!A:B,2,FALSE)</f>
        <v>Charles B. Bernstein</v>
      </c>
      <c r="H888">
        <f>+INDEX(Jugadores!$A$2:$H$346,MATCH(Partidos!D888,Jugadores!$A$2:$A$346,0),7)</f>
        <v>27</v>
      </c>
      <c r="I888">
        <f>+INDEX(Jugadores!$A$2:$H$346,MATCH(Partidos!E888,Jugadores!$A$2:$A$346,0),7)</f>
        <v>90</v>
      </c>
      <c r="J888" t="str">
        <f>VLOOKUP(INDEX(Jugadores!$A$2:$H$346,MATCH(Partidos!D888,Jugadores!$A$2:$A$346,0),8),Condados!A:B,2,FALSE)</f>
        <v>Allegheny</v>
      </c>
      <c r="K888" t="str">
        <f>VLOOKUP(INDEX(Jugadores!$A$2:$H$346,MATCH(Partidos!E888,Jugadores!$A$2:$A$346,0),8),Condados!A:B,2,FALSE)</f>
        <v>Clinton</v>
      </c>
      <c r="L888">
        <v>65</v>
      </c>
    </row>
    <row r="889" spans="1:12" x14ac:dyDescent="0.25">
      <c r="A889" t="s">
        <v>22</v>
      </c>
      <c r="B889">
        <v>290</v>
      </c>
      <c r="C889">
        <v>136</v>
      </c>
      <c r="D889">
        <v>38385</v>
      </c>
      <c r="E889">
        <v>49008</v>
      </c>
      <c r="F889" t="str">
        <f>+VLOOKUP(D889,Jugadores!A:B,2,FALSE)</f>
        <v>Jason M. Ross</v>
      </c>
      <c r="G889" t="str">
        <f>+VLOOKUP(E889,Jugadores!A:B,2,FALSE)</f>
        <v>Anthony A. Rodriguez</v>
      </c>
      <c r="H889">
        <f>+INDEX(Jugadores!$A$2:$H$346,MATCH(Partidos!D889,Jugadores!$A$2:$A$346,0),7)</f>
        <v>25</v>
      </c>
      <c r="I889">
        <f>+INDEX(Jugadores!$A$2:$H$346,MATCH(Partidos!E889,Jugadores!$A$2:$A$346,0),7)</f>
        <v>6</v>
      </c>
      <c r="J889" t="str">
        <f>VLOOKUP(INDEX(Jugadores!$A$2:$H$346,MATCH(Partidos!D889,Jugadores!$A$2:$A$346,0),8),Condados!A:B,2,FALSE)</f>
        <v>Cameron</v>
      </c>
      <c r="K889" t="str">
        <f>VLOOKUP(INDEX(Jugadores!$A$2:$H$346,MATCH(Partidos!E889,Jugadores!$A$2:$A$346,0),8),Condados!A:B,2,FALSE)</f>
        <v>Forest</v>
      </c>
      <c r="L889">
        <v>76</v>
      </c>
    </row>
    <row r="890" spans="1:12" x14ac:dyDescent="0.25">
      <c r="A890" t="s">
        <v>22</v>
      </c>
      <c r="B890">
        <v>289</v>
      </c>
      <c r="C890">
        <v>84</v>
      </c>
      <c r="D890">
        <v>1727</v>
      </c>
      <c r="E890">
        <v>45997</v>
      </c>
      <c r="F890" t="str">
        <f>+VLOOKUP(D890,Jugadores!A:B,2,FALSE)</f>
        <v>Leland T. Moore</v>
      </c>
      <c r="G890" t="str">
        <f>+VLOOKUP(E890,Jugadores!A:B,2,FALSE)</f>
        <v>Willie C. Thompson</v>
      </c>
      <c r="H890">
        <f>+INDEX(Jugadores!$A$2:$H$346,MATCH(Partidos!D890,Jugadores!$A$2:$A$346,0),7)</f>
        <v>134</v>
      </c>
      <c r="I890">
        <f>+INDEX(Jugadores!$A$2:$H$346,MATCH(Partidos!E890,Jugadores!$A$2:$A$346,0),7)</f>
        <v>17</v>
      </c>
      <c r="J890" t="str">
        <f>VLOOKUP(INDEX(Jugadores!$A$2:$H$346,MATCH(Partidos!D890,Jugadores!$A$2:$A$346,0),8),Condados!A:B,2,FALSE)</f>
        <v>Union</v>
      </c>
      <c r="K890" t="str">
        <f>VLOOKUP(INDEX(Jugadores!$A$2:$H$346,MATCH(Partidos!E890,Jugadores!$A$2:$A$346,0),8),Condados!A:B,2,FALSE)</f>
        <v>Carbon</v>
      </c>
      <c r="L890">
        <v>87</v>
      </c>
    </row>
    <row r="891" spans="1:12" x14ac:dyDescent="0.25">
      <c r="A891" t="s">
        <v>22</v>
      </c>
      <c r="B891">
        <v>288</v>
      </c>
      <c r="C891">
        <v>137</v>
      </c>
      <c r="D891">
        <v>4013</v>
      </c>
      <c r="E891">
        <v>44152</v>
      </c>
      <c r="F891" t="str">
        <f>+VLOOKUP(D891,Jugadores!A:B,2,FALSE)</f>
        <v>Homer C. Funderburk</v>
      </c>
      <c r="G891" t="str">
        <f>+VLOOKUP(E891,Jugadores!A:B,2,FALSE)</f>
        <v>William V. Phillips</v>
      </c>
      <c r="H891">
        <f>+INDEX(Jugadores!$A$2:$H$346,MATCH(Partidos!D891,Jugadores!$A$2:$A$346,0),7)</f>
        <v>28</v>
      </c>
      <c r="I891">
        <f>+INDEX(Jugadores!$A$2:$H$346,MATCH(Partidos!E891,Jugadores!$A$2:$A$346,0),7)</f>
        <v>50</v>
      </c>
      <c r="J891" t="str">
        <f>VLOOKUP(INDEX(Jugadores!$A$2:$H$346,MATCH(Partidos!D891,Jugadores!$A$2:$A$346,0),8),Condados!A:B,2,FALSE)</f>
        <v>Wayne</v>
      </c>
      <c r="K891" t="str">
        <f>VLOOKUP(INDEX(Jugadores!$A$2:$H$346,MATCH(Partidos!E891,Jugadores!$A$2:$A$346,0),8),Condados!A:B,2,FALSE)</f>
        <v>Chester</v>
      </c>
      <c r="L891">
        <v>56</v>
      </c>
    </row>
    <row r="892" spans="1:12" x14ac:dyDescent="0.25">
      <c r="A892" t="s">
        <v>22</v>
      </c>
      <c r="B892">
        <v>285</v>
      </c>
      <c r="C892">
        <v>110</v>
      </c>
      <c r="D892">
        <v>15447</v>
      </c>
      <c r="E892">
        <v>27965</v>
      </c>
      <c r="F892" t="str">
        <f>+VLOOKUP(D892,Jugadores!A:B,2,FALSE)</f>
        <v>Avery M. Morgan</v>
      </c>
      <c r="G892" t="str">
        <f>+VLOOKUP(E892,Jugadores!A:B,2,FALSE)</f>
        <v>Santiago E. Dvorak</v>
      </c>
      <c r="H892">
        <f>+INDEX(Jugadores!$A$2:$H$346,MATCH(Partidos!D892,Jugadores!$A$2:$A$346,0),7)</f>
        <v>62</v>
      </c>
      <c r="I892">
        <f>+INDEX(Jugadores!$A$2:$H$346,MATCH(Partidos!E892,Jugadores!$A$2:$A$346,0),7)</f>
        <v>11</v>
      </c>
      <c r="J892" t="str">
        <f>VLOOKUP(INDEX(Jugadores!$A$2:$H$346,MATCH(Partidos!D892,Jugadores!$A$2:$A$346,0),8),Condados!A:B,2,FALSE)</f>
        <v>Susquehanna</v>
      </c>
      <c r="K892" t="str">
        <f>VLOOKUP(INDEX(Jugadores!$A$2:$H$346,MATCH(Partidos!E892,Jugadores!$A$2:$A$346,0),8),Condados!A:B,2,FALSE)</f>
        <v>Venango</v>
      </c>
      <c r="L892">
        <v>56</v>
      </c>
    </row>
    <row r="893" spans="1:12" x14ac:dyDescent="0.25">
      <c r="A893" t="s">
        <v>22</v>
      </c>
      <c r="B893">
        <v>284</v>
      </c>
      <c r="C893">
        <v>96</v>
      </c>
      <c r="D893">
        <v>33944</v>
      </c>
      <c r="E893">
        <v>929</v>
      </c>
      <c r="F893" t="str">
        <f>+VLOOKUP(D893,Jugadores!A:B,2,FALSE)</f>
        <v>Francis B. Larsen</v>
      </c>
      <c r="G893" t="str">
        <f>+VLOOKUP(E893,Jugadores!A:B,2,FALSE)</f>
        <v>Phillip S. Kucera</v>
      </c>
      <c r="H893">
        <f>+INDEX(Jugadores!$A$2:$H$346,MATCH(Partidos!D893,Jugadores!$A$2:$A$346,0),7)</f>
        <v>76</v>
      </c>
      <c r="I893">
        <f>+INDEX(Jugadores!$A$2:$H$346,MATCH(Partidos!E893,Jugadores!$A$2:$A$346,0),7)</f>
        <v>60</v>
      </c>
      <c r="J893" t="str">
        <f>VLOOKUP(INDEX(Jugadores!$A$2:$H$346,MATCH(Partidos!D893,Jugadores!$A$2:$A$346,0),8),Condados!A:B,2,FALSE)</f>
        <v>Carbon</v>
      </c>
      <c r="K893" t="str">
        <f>VLOOKUP(INDEX(Jugadores!$A$2:$H$346,MATCH(Partidos!E893,Jugadores!$A$2:$A$346,0),8),Condados!A:B,2,FALSE)</f>
        <v>Montgomery</v>
      </c>
      <c r="L893">
        <v>69</v>
      </c>
    </row>
    <row r="894" spans="1:12" x14ac:dyDescent="0.25">
      <c r="A894" t="s">
        <v>22</v>
      </c>
      <c r="B894">
        <v>283</v>
      </c>
      <c r="C894">
        <v>76</v>
      </c>
      <c r="D894">
        <v>962</v>
      </c>
      <c r="E894">
        <v>46494</v>
      </c>
      <c r="F894" t="str">
        <f>+VLOOKUP(D894,Jugadores!A:B,2,FALSE)</f>
        <v>Andrew M. Shanklin</v>
      </c>
      <c r="G894" t="str">
        <f>+VLOOKUP(E894,Jugadores!A:B,2,FALSE)</f>
        <v>Ronald V. Wright</v>
      </c>
      <c r="H894">
        <f>+INDEX(Jugadores!$A$2:$H$346,MATCH(Partidos!D894,Jugadores!$A$2:$A$346,0),7)</f>
        <v>37</v>
      </c>
      <c r="I894">
        <f>+INDEX(Jugadores!$A$2:$H$346,MATCH(Partidos!E894,Jugadores!$A$2:$A$346,0),7)</f>
        <v>34</v>
      </c>
      <c r="J894" t="str">
        <f>VLOOKUP(INDEX(Jugadores!$A$2:$H$346,MATCH(Partidos!D894,Jugadores!$A$2:$A$346,0),8),Condados!A:B,2,FALSE)</f>
        <v>Snyder</v>
      </c>
      <c r="K894" t="str">
        <f>VLOOKUP(INDEX(Jugadores!$A$2:$H$346,MATCH(Partidos!E894,Jugadores!$A$2:$A$346,0),8),Condados!A:B,2,FALSE)</f>
        <v>Luzerne</v>
      </c>
      <c r="L894">
        <v>107</v>
      </c>
    </row>
    <row r="895" spans="1:12" x14ac:dyDescent="0.25">
      <c r="A895" t="s">
        <v>22</v>
      </c>
      <c r="B895">
        <v>282</v>
      </c>
      <c r="C895">
        <v>76</v>
      </c>
      <c r="D895">
        <v>36159</v>
      </c>
      <c r="E895">
        <v>36655</v>
      </c>
      <c r="F895" t="str">
        <f>+VLOOKUP(D895,Jugadores!A:B,2,FALSE)</f>
        <v>Victor S. Casteel</v>
      </c>
      <c r="G895" t="str">
        <f>+VLOOKUP(E895,Jugadores!A:B,2,FALSE)</f>
        <v>Frederick S. Clark</v>
      </c>
      <c r="H895">
        <f>+INDEX(Jugadores!$A$2:$H$346,MATCH(Partidos!D895,Jugadores!$A$2:$A$346,0),7)</f>
        <v>21</v>
      </c>
      <c r="I895">
        <f>+INDEX(Jugadores!$A$2:$H$346,MATCH(Partidos!E895,Jugadores!$A$2:$A$346,0),7)</f>
        <v>100</v>
      </c>
      <c r="J895" t="str">
        <f>VLOOKUP(INDEX(Jugadores!$A$2:$H$346,MATCH(Partidos!D895,Jugadores!$A$2:$A$346,0),8),Condados!A:B,2,FALSE)</f>
        <v>Delaware</v>
      </c>
      <c r="K895" t="str">
        <f>VLOOKUP(INDEX(Jugadores!$A$2:$H$346,MATCH(Partidos!E895,Jugadores!$A$2:$A$346,0),8),Condados!A:B,2,FALSE)</f>
        <v>Adams</v>
      </c>
      <c r="L895">
        <v>112</v>
      </c>
    </row>
    <row r="896" spans="1:12" x14ac:dyDescent="0.25">
      <c r="A896" t="s">
        <v>22</v>
      </c>
      <c r="B896">
        <v>281</v>
      </c>
      <c r="C896">
        <v>77</v>
      </c>
      <c r="D896">
        <v>7630</v>
      </c>
      <c r="E896">
        <v>29138</v>
      </c>
      <c r="F896" t="str">
        <f>+VLOOKUP(D896,Jugadores!A:B,2,FALSE)</f>
        <v>Charlie M. Downey</v>
      </c>
      <c r="G896" t="str">
        <f>+VLOOKUP(E896,Jugadores!A:B,2,FALSE)</f>
        <v>David A. Bell</v>
      </c>
      <c r="H896">
        <f>+INDEX(Jugadores!$A$2:$H$346,MATCH(Partidos!D896,Jugadores!$A$2:$A$346,0),7)</f>
        <v>15</v>
      </c>
      <c r="I896">
        <f>+INDEX(Jugadores!$A$2:$H$346,MATCH(Partidos!E896,Jugadores!$A$2:$A$346,0),7)</f>
        <v>44</v>
      </c>
      <c r="J896" t="str">
        <f>VLOOKUP(INDEX(Jugadores!$A$2:$H$346,MATCH(Partidos!D896,Jugadores!$A$2:$A$346,0),8),Condados!A:B,2,FALSE)</f>
        <v>Berks</v>
      </c>
      <c r="K896" t="str">
        <f>VLOOKUP(INDEX(Jugadores!$A$2:$H$346,MATCH(Partidos!E896,Jugadores!$A$2:$A$346,0),8),Condados!A:B,2,FALSE)</f>
        <v>Lackawanna</v>
      </c>
      <c r="L896">
        <v>150</v>
      </c>
    </row>
    <row r="897" spans="1:12" x14ac:dyDescent="0.25">
      <c r="A897" t="s">
        <v>22</v>
      </c>
      <c r="B897">
        <v>280</v>
      </c>
      <c r="C897">
        <v>65</v>
      </c>
      <c r="D897">
        <v>46171</v>
      </c>
      <c r="E897">
        <v>28128</v>
      </c>
      <c r="F897" t="str">
        <f>+VLOOKUP(D897,Jugadores!A:B,2,FALSE)</f>
        <v>William C. Cohen</v>
      </c>
      <c r="G897" t="str">
        <f>+VLOOKUP(E897,Jugadores!A:B,2,FALSE)</f>
        <v>James M. Manuel</v>
      </c>
      <c r="H897">
        <f>+INDEX(Jugadores!$A$2:$H$346,MATCH(Partidos!D897,Jugadores!$A$2:$A$346,0),7)</f>
        <v>87</v>
      </c>
      <c r="I897">
        <f>+INDEX(Jugadores!$A$2:$H$346,MATCH(Partidos!E897,Jugadores!$A$2:$A$346,0),7)</f>
        <v>10</v>
      </c>
      <c r="J897" t="str">
        <f>VLOOKUP(INDEX(Jugadores!$A$2:$H$346,MATCH(Partidos!D897,Jugadores!$A$2:$A$346,0),8),Condados!A:B,2,FALSE)</f>
        <v>Jefferson</v>
      </c>
      <c r="K897" t="str">
        <f>VLOOKUP(INDEX(Jugadores!$A$2:$H$346,MATCH(Partidos!E897,Jugadores!$A$2:$A$346,0),8),Condados!A:B,2,FALSE)</f>
        <v>Washington</v>
      </c>
      <c r="L897">
        <v>60</v>
      </c>
    </row>
    <row r="898" spans="1:12" x14ac:dyDescent="0.25">
      <c r="A898" t="s">
        <v>22</v>
      </c>
      <c r="B898">
        <v>277</v>
      </c>
      <c r="C898">
        <v>130</v>
      </c>
      <c r="D898">
        <v>48908</v>
      </c>
      <c r="E898">
        <v>19733</v>
      </c>
      <c r="F898" t="str">
        <f>+VLOOKUP(D898,Jugadores!A:B,2,FALSE)</f>
        <v>Ronald M. Kennedy</v>
      </c>
      <c r="G898" t="str">
        <f>+VLOOKUP(E898,Jugadores!A:B,2,FALSE)</f>
        <v>Richard P. Salvatore</v>
      </c>
      <c r="H898">
        <f>+INDEX(Jugadores!$A$2:$H$346,MATCH(Partidos!D898,Jugadores!$A$2:$A$346,0),7)</f>
        <v>40</v>
      </c>
      <c r="I898">
        <f>+INDEX(Jugadores!$A$2:$H$346,MATCH(Partidos!E898,Jugadores!$A$2:$A$346,0),7)</f>
        <v>185</v>
      </c>
      <c r="J898" t="str">
        <f>VLOOKUP(INDEX(Jugadores!$A$2:$H$346,MATCH(Partidos!D898,Jugadores!$A$2:$A$346,0),8),Condados!A:B,2,FALSE)</f>
        <v>Juniata</v>
      </c>
      <c r="K898" t="str">
        <f>VLOOKUP(INDEX(Jugadores!$A$2:$H$346,MATCH(Partidos!E898,Jugadores!$A$2:$A$346,0),8),Condados!A:B,2,FALSE)</f>
        <v>Carbon</v>
      </c>
      <c r="L898">
        <v>71</v>
      </c>
    </row>
    <row r="899" spans="1:12" x14ac:dyDescent="0.25">
      <c r="A899" t="s">
        <v>22</v>
      </c>
      <c r="B899">
        <v>276</v>
      </c>
      <c r="C899">
        <v>151</v>
      </c>
      <c r="D899">
        <v>21858</v>
      </c>
      <c r="E899">
        <v>13729</v>
      </c>
      <c r="F899" t="str">
        <f>+VLOOKUP(D899,Jugadores!A:B,2,FALSE)</f>
        <v>Eddie A. Caison</v>
      </c>
      <c r="G899" t="str">
        <f>+VLOOKUP(E899,Jugadores!A:B,2,FALSE)</f>
        <v>Christian G. Chang</v>
      </c>
      <c r="H899">
        <f>+INDEX(Jugadores!$A$2:$H$346,MATCH(Partidos!D899,Jugadores!$A$2:$A$346,0),7)</f>
        <v>31</v>
      </c>
      <c r="I899">
        <f>+INDEX(Jugadores!$A$2:$H$346,MATCH(Partidos!E899,Jugadores!$A$2:$A$346,0),7)</f>
        <v>7</v>
      </c>
      <c r="J899" t="str">
        <f>VLOOKUP(INDEX(Jugadores!$A$2:$H$346,MATCH(Partidos!D899,Jugadores!$A$2:$A$346,0),8),Condados!A:B,2,FALSE)</f>
        <v>Centre</v>
      </c>
      <c r="K899" t="str">
        <f>VLOOKUP(INDEX(Jugadores!$A$2:$H$346,MATCH(Partidos!E899,Jugadores!$A$2:$A$346,0),8),Condados!A:B,2,FALSE)</f>
        <v>Indiana</v>
      </c>
      <c r="L899">
        <v>84</v>
      </c>
    </row>
    <row r="900" spans="1:12" x14ac:dyDescent="0.25">
      <c r="A900" t="s">
        <v>22</v>
      </c>
      <c r="B900">
        <v>275</v>
      </c>
      <c r="C900">
        <v>93</v>
      </c>
      <c r="D900">
        <v>46356</v>
      </c>
      <c r="E900">
        <v>35775</v>
      </c>
      <c r="F900" t="str">
        <f>+VLOOKUP(D900,Jugadores!A:B,2,FALSE)</f>
        <v>Robert A. Vath</v>
      </c>
      <c r="G900" t="str">
        <f>+VLOOKUP(E900,Jugadores!A:B,2,FALSE)</f>
        <v>Gary R. Johnson</v>
      </c>
      <c r="H900">
        <f>+INDEX(Jugadores!$A$2:$H$346,MATCH(Partidos!D900,Jugadores!$A$2:$A$346,0),7)</f>
        <v>41</v>
      </c>
      <c r="I900">
        <f>+INDEX(Jugadores!$A$2:$H$346,MATCH(Partidos!E900,Jugadores!$A$2:$A$346,0),7)</f>
        <v>120</v>
      </c>
      <c r="J900" t="str">
        <f>VLOOKUP(INDEX(Jugadores!$A$2:$H$346,MATCH(Partidos!D900,Jugadores!$A$2:$A$346,0),8),Condados!A:B,2,FALSE)</f>
        <v>Huntingdon</v>
      </c>
      <c r="K900" t="str">
        <f>VLOOKUP(INDEX(Jugadores!$A$2:$H$346,MATCH(Partidos!E900,Jugadores!$A$2:$A$346,0),8),Condados!A:B,2,FALSE)</f>
        <v>Butler</v>
      </c>
      <c r="L900">
        <v>162</v>
      </c>
    </row>
    <row r="901" spans="1:12" x14ac:dyDescent="0.25">
      <c r="A901" t="s">
        <v>22</v>
      </c>
      <c r="B901">
        <v>274</v>
      </c>
      <c r="C901">
        <v>121</v>
      </c>
      <c r="D901">
        <v>48987</v>
      </c>
      <c r="E901">
        <v>13807</v>
      </c>
      <c r="F901" t="str">
        <f>+VLOOKUP(D901,Jugadores!A:B,2,FALSE)</f>
        <v>Patrick P. Taylor</v>
      </c>
      <c r="G901" t="str">
        <f>+VLOOKUP(E901,Jugadores!A:B,2,FALSE)</f>
        <v>John E. McCoy</v>
      </c>
      <c r="H901">
        <f>+INDEX(Jugadores!$A$2:$H$346,MATCH(Partidos!D901,Jugadores!$A$2:$A$346,0),7)</f>
        <v>91</v>
      </c>
      <c r="I901">
        <f>+INDEX(Jugadores!$A$2:$H$346,MATCH(Partidos!E901,Jugadores!$A$2:$A$346,0),7)</f>
        <v>105</v>
      </c>
      <c r="J901" t="str">
        <f>VLOOKUP(INDEX(Jugadores!$A$2:$H$346,MATCH(Partidos!D901,Jugadores!$A$2:$A$346,0),8),Condados!A:B,2,FALSE)</f>
        <v>Columbia</v>
      </c>
      <c r="K901" t="str">
        <f>VLOOKUP(INDEX(Jugadores!$A$2:$H$346,MATCH(Partidos!E901,Jugadores!$A$2:$A$346,0),8),Condados!A:B,2,FALSE)</f>
        <v>McKean</v>
      </c>
      <c r="L901">
        <v>165</v>
      </c>
    </row>
    <row r="902" spans="1:12" x14ac:dyDescent="0.25">
      <c r="A902" t="s">
        <v>22</v>
      </c>
      <c r="B902">
        <v>273</v>
      </c>
      <c r="C902">
        <v>99</v>
      </c>
      <c r="D902">
        <v>30486</v>
      </c>
      <c r="E902">
        <v>4496</v>
      </c>
      <c r="F902" t="str">
        <f>+VLOOKUP(D902,Jugadores!A:B,2,FALSE)</f>
        <v>Glenn W. Cunningham</v>
      </c>
      <c r="G902" t="str">
        <f>+VLOOKUP(E902,Jugadores!A:B,2,FALSE)</f>
        <v>Carlos L. Grier</v>
      </c>
      <c r="H902">
        <f>+INDEX(Jugadores!$A$2:$H$346,MATCH(Partidos!D902,Jugadores!$A$2:$A$346,0),7)</f>
        <v>3</v>
      </c>
      <c r="I902">
        <f>+INDEX(Jugadores!$A$2:$H$346,MATCH(Partidos!E902,Jugadores!$A$2:$A$346,0),7)</f>
        <v>93</v>
      </c>
      <c r="J902" t="str">
        <f>VLOOKUP(INDEX(Jugadores!$A$2:$H$346,MATCH(Partidos!D902,Jugadores!$A$2:$A$346,0),8),Condados!A:B,2,FALSE)</f>
        <v>Lawrence</v>
      </c>
      <c r="K902" t="str">
        <f>VLOOKUP(INDEX(Jugadores!$A$2:$H$346,MATCH(Partidos!E902,Jugadores!$A$2:$A$346,0),8),Condados!A:B,2,FALSE)</f>
        <v>Cameron</v>
      </c>
      <c r="L902">
        <v>171</v>
      </c>
    </row>
    <row r="903" spans="1:12" x14ac:dyDescent="0.25">
      <c r="A903" t="s">
        <v>23</v>
      </c>
      <c r="B903">
        <v>333</v>
      </c>
      <c r="C903">
        <v>153</v>
      </c>
      <c r="D903">
        <v>46356</v>
      </c>
      <c r="E903">
        <v>16745</v>
      </c>
      <c r="F903" t="str">
        <f>+VLOOKUP(D903,Jugadores!A:B,2,FALSE)</f>
        <v>Robert A. Vath</v>
      </c>
      <c r="G903" t="str">
        <f>+VLOOKUP(E903,Jugadores!A:B,2,FALSE)</f>
        <v>John A. Palmer</v>
      </c>
      <c r="H903">
        <f>+INDEX(Jugadores!$A$2:$H$346,MATCH(Partidos!D903,Jugadores!$A$2:$A$346,0),7)</f>
        <v>41</v>
      </c>
      <c r="I903">
        <f>+INDEX(Jugadores!$A$2:$H$346,MATCH(Partidos!E903,Jugadores!$A$2:$A$346,0),7)</f>
        <v>35</v>
      </c>
      <c r="J903" t="str">
        <f>VLOOKUP(INDEX(Jugadores!$A$2:$H$346,MATCH(Partidos!D903,Jugadores!$A$2:$A$346,0),8),Condados!A:B,2,FALSE)</f>
        <v>Huntingdon</v>
      </c>
      <c r="K903" t="str">
        <f>VLOOKUP(INDEX(Jugadores!$A$2:$H$346,MATCH(Partidos!E903,Jugadores!$A$2:$A$346,0),8),Condados!A:B,2,FALSE)</f>
        <v>Jefferson</v>
      </c>
      <c r="L903">
        <v>57</v>
      </c>
    </row>
    <row r="904" spans="1:12" x14ac:dyDescent="0.25">
      <c r="A904" t="s">
        <v>23</v>
      </c>
      <c r="B904">
        <v>332</v>
      </c>
      <c r="C904">
        <v>92</v>
      </c>
      <c r="D904">
        <v>46356</v>
      </c>
      <c r="E904">
        <v>38385</v>
      </c>
      <c r="F904" t="str">
        <f>+VLOOKUP(D904,Jugadores!A:B,2,FALSE)</f>
        <v>Robert A. Vath</v>
      </c>
      <c r="G904" t="str">
        <f>+VLOOKUP(E904,Jugadores!A:B,2,FALSE)</f>
        <v>Jason M. Ross</v>
      </c>
      <c r="H904">
        <f>+INDEX(Jugadores!$A$2:$H$346,MATCH(Partidos!D904,Jugadores!$A$2:$A$346,0),7)</f>
        <v>41</v>
      </c>
      <c r="I904">
        <f>+INDEX(Jugadores!$A$2:$H$346,MATCH(Partidos!E904,Jugadores!$A$2:$A$346,0),7)</f>
        <v>25</v>
      </c>
      <c r="J904" t="str">
        <f>VLOOKUP(INDEX(Jugadores!$A$2:$H$346,MATCH(Partidos!D904,Jugadores!$A$2:$A$346,0),8),Condados!A:B,2,FALSE)</f>
        <v>Huntingdon</v>
      </c>
      <c r="K904" t="str">
        <f>VLOOKUP(INDEX(Jugadores!$A$2:$H$346,MATCH(Partidos!E904,Jugadores!$A$2:$A$346,0),8),Condados!A:B,2,FALSE)</f>
        <v>Cameron</v>
      </c>
      <c r="L904">
        <v>63</v>
      </c>
    </row>
    <row r="905" spans="1:12" x14ac:dyDescent="0.25">
      <c r="A905" t="s">
        <v>23</v>
      </c>
      <c r="B905">
        <v>331</v>
      </c>
      <c r="C905">
        <v>125</v>
      </c>
      <c r="D905">
        <v>16745</v>
      </c>
      <c r="E905">
        <v>16817</v>
      </c>
      <c r="F905" t="str">
        <f>+VLOOKUP(D905,Jugadores!A:B,2,FALSE)</f>
        <v>John A. Palmer</v>
      </c>
      <c r="G905" t="str">
        <f>+VLOOKUP(E905,Jugadores!A:B,2,FALSE)</f>
        <v>Charles B. Bernstein</v>
      </c>
      <c r="H905">
        <f>+INDEX(Jugadores!$A$2:$H$346,MATCH(Partidos!D905,Jugadores!$A$2:$A$346,0),7)</f>
        <v>35</v>
      </c>
      <c r="I905">
        <f>+INDEX(Jugadores!$A$2:$H$346,MATCH(Partidos!E905,Jugadores!$A$2:$A$346,0),7)</f>
        <v>90</v>
      </c>
      <c r="J905" t="str">
        <f>VLOOKUP(INDEX(Jugadores!$A$2:$H$346,MATCH(Partidos!D905,Jugadores!$A$2:$A$346,0),8),Condados!A:B,2,FALSE)</f>
        <v>Jefferson</v>
      </c>
      <c r="K905" t="str">
        <f>VLOOKUP(INDEX(Jugadores!$A$2:$H$346,MATCH(Partidos!E905,Jugadores!$A$2:$A$346,0),8),Condados!A:B,2,FALSE)</f>
        <v>Clinton</v>
      </c>
      <c r="L905">
        <v>68</v>
      </c>
    </row>
    <row r="906" spans="1:12" x14ac:dyDescent="0.25">
      <c r="A906" t="s">
        <v>23</v>
      </c>
      <c r="B906">
        <v>330</v>
      </c>
      <c r="C906">
        <v>142</v>
      </c>
      <c r="D906">
        <v>38385</v>
      </c>
      <c r="E906">
        <v>15447</v>
      </c>
      <c r="F906" t="str">
        <f>+VLOOKUP(D906,Jugadores!A:B,2,FALSE)</f>
        <v>Jason M. Ross</v>
      </c>
      <c r="G906" t="str">
        <f>+VLOOKUP(E906,Jugadores!A:B,2,FALSE)</f>
        <v>Avery M. Morgan</v>
      </c>
      <c r="H906">
        <f>+INDEX(Jugadores!$A$2:$H$346,MATCH(Partidos!D906,Jugadores!$A$2:$A$346,0),7)</f>
        <v>25</v>
      </c>
      <c r="I906">
        <f>+INDEX(Jugadores!$A$2:$H$346,MATCH(Partidos!E906,Jugadores!$A$2:$A$346,0),7)</f>
        <v>62</v>
      </c>
      <c r="J906" t="str">
        <f>VLOOKUP(INDEX(Jugadores!$A$2:$H$346,MATCH(Partidos!D906,Jugadores!$A$2:$A$346,0),8),Condados!A:B,2,FALSE)</f>
        <v>Cameron</v>
      </c>
      <c r="K906" t="str">
        <f>VLOOKUP(INDEX(Jugadores!$A$2:$H$346,MATCH(Partidos!E906,Jugadores!$A$2:$A$346,0),8),Condados!A:B,2,FALSE)</f>
        <v>Susquehanna</v>
      </c>
      <c r="L906">
        <v>82</v>
      </c>
    </row>
    <row r="907" spans="1:12" x14ac:dyDescent="0.25">
      <c r="A907" t="s">
        <v>23</v>
      </c>
      <c r="B907">
        <v>329</v>
      </c>
      <c r="C907">
        <v>100</v>
      </c>
      <c r="D907">
        <v>46356</v>
      </c>
      <c r="E907">
        <v>26820</v>
      </c>
      <c r="F907" t="str">
        <f>+VLOOKUP(D907,Jugadores!A:B,2,FALSE)</f>
        <v>Robert A. Vath</v>
      </c>
      <c r="G907" t="str">
        <f>+VLOOKUP(E907,Jugadores!A:B,2,FALSE)</f>
        <v>Brent C. Gauthier</v>
      </c>
      <c r="H907">
        <f>+INDEX(Jugadores!$A$2:$H$346,MATCH(Partidos!D907,Jugadores!$A$2:$A$346,0),7)</f>
        <v>41</v>
      </c>
      <c r="I907">
        <f>+INDEX(Jugadores!$A$2:$H$346,MATCH(Partidos!E907,Jugadores!$A$2:$A$346,0),7)</f>
        <v>2</v>
      </c>
      <c r="J907" t="str">
        <f>VLOOKUP(INDEX(Jugadores!$A$2:$H$346,MATCH(Partidos!D907,Jugadores!$A$2:$A$346,0),8),Condados!A:B,2,FALSE)</f>
        <v>Huntingdon</v>
      </c>
      <c r="K907" t="str">
        <f>VLOOKUP(INDEX(Jugadores!$A$2:$H$346,MATCH(Partidos!E907,Jugadores!$A$2:$A$346,0),8),Condados!A:B,2,FALSE)</f>
        <v>Elk</v>
      </c>
      <c r="L907">
        <v>90</v>
      </c>
    </row>
    <row r="908" spans="1:12" x14ac:dyDescent="0.25">
      <c r="A908" t="s">
        <v>23</v>
      </c>
      <c r="B908">
        <v>328</v>
      </c>
      <c r="C908">
        <v>115</v>
      </c>
      <c r="D908">
        <v>16817</v>
      </c>
      <c r="E908">
        <v>44152</v>
      </c>
      <c r="F908" t="str">
        <f>+VLOOKUP(D908,Jugadores!A:B,2,FALSE)</f>
        <v>Charles B. Bernstein</v>
      </c>
      <c r="G908" t="str">
        <f>+VLOOKUP(E908,Jugadores!A:B,2,FALSE)</f>
        <v>William V. Phillips</v>
      </c>
      <c r="H908">
        <f>+INDEX(Jugadores!$A$2:$H$346,MATCH(Partidos!D908,Jugadores!$A$2:$A$346,0),7)</f>
        <v>90</v>
      </c>
      <c r="I908">
        <f>+INDEX(Jugadores!$A$2:$H$346,MATCH(Partidos!E908,Jugadores!$A$2:$A$346,0),7)</f>
        <v>50</v>
      </c>
      <c r="J908" t="str">
        <f>VLOOKUP(INDEX(Jugadores!$A$2:$H$346,MATCH(Partidos!D908,Jugadores!$A$2:$A$346,0),8),Condados!A:B,2,FALSE)</f>
        <v>Clinton</v>
      </c>
      <c r="K908" t="str">
        <f>VLOOKUP(INDEX(Jugadores!$A$2:$H$346,MATCH(Partidos!E908,Jugadores!$A$2:$A$346,0),8),Condados!A:B,2,FALSE)</f>
        <v>Chester</v>
      </c>
      <c r="L908">
        <v>47</v>
      </c>
    </row>
    <row r="909" spans="1:12" x14ac:dyDescent="0.25">
      <c r="A909" t="s">
        <v>23</v>
      </c>
      <c r="B909">
        <v>327</v>
      </c>
      <c r="C909">
        <v>88</v>
      </c>
      <c r="D909">
        <v>16745</v>
      </c>
      <c r="E909">
        <v>30486</v>
      </c>
      <c r="F909" t="str">
        <f>+VLOOKUP(D909,Jugadores!A:B,2,FALSE)</f>
        <v>John A. Palmer</v>
      </c>
      <c r="G909" t="str">
        <f>+VLOOKUP(E909,Jugadores!A:B,2,FALSE)</f>
        <v>Glenn W. Cunningham</v>
      </c>
      <c r="H909">
        <f>+INDEX(Jugadores!$A$2:$H$346,MATCH(Partidos!D909,Jugadores!$A$2:$A$346,0),7)</f>
        <v>35</v>
      </c>
      <c r="I909">
        <f>+INDEX(Jugadores!$A$2:$H$346,MATCH(Partidos!E909,Jugadores!$A$2:$A$346,0),7)</f>
        <v>3</v>
      </c>
      <c r="J909" t="str">
        <f>VLOOKUP(INDEX(Jugadores!$A$2:$H$346,MATCH(Partidos!D909,Jugadores!$A$2:$A$346,0),8),Condados!A:B,2,FALSE)</f>
        <v>Jefferson</v>
      </c>
      <c r="K909" t="str">
        <f>VLOOKUP(INDEX(Jugadores!$A$2:$H$346,MATCH(Partidos!E909,Jugadores!$A$2:$A$346,0),8),Condados!A:B,2,FALSE)</f>
        <v>Lawrence</v>
      </c>
      <c r="L909">
        <v>65</v>
      </c>
    </row>
    <row r="910" spans="1:12" x14ac:dyDescent="0.25">
      <c r="A910" t="s">
        <v>23</v>
      </c>
      <c r="B910">
        <v>326</v>
      </c>
      <c r="C910">
        <v>102</v>
      </c>
      <c r="D910">
        <v>15447</v>
      </c>
      <c r="E910">
        <v>26064</v>
      </c>
      <c r="F910" t="str">
        <f>+VLOOKUP(D910,Jugadores!A:B,2,FALSE)</f>
        <v>Avery M. Morgan</v>
      </c>
      <c r="G910" t="str">
        <f>+VLOOKUP(E910,Jugadores!A:B,2,FALSE)</f>
        <v>Glenn S. Barrett</v>
      </c>
      <c r="H910">
        <f>+INDEX(Jugadores!$A$2:$H$346,MATCH(Partidos!D910,Jugadores!$A$2:$A$346,0),7)</f>
        <v>62</v>
      </c>
      <c r="I910">
        <f>+INDEX(Jugadores!$A$2:$H$346,MATCH(Partidos!E910,Jugadores!$A$2:$A$346,0),7)</f>
        <v>107</v>
      </c>
      <c r="J910" t="str">
        <f>VLOOKUP(INDEX(Jugadores!$A$2:$H$346,MATCH(Partidos!D910,Jugadores!$A$2:$A$346,0),8),Condados!A:B,2,FALSE)</f>
        <v>Susquehanna</v>
      </c>
      <c r="K910" t="str">
        <f>VLOOKUP(INDEX(Jugadores!$A$2:$H$346,MATCH(Partidos!E910,Jugadores!$A$2:$A$346,0),8),Condados!A:B,2,FALSE)</f>
        <v>Philadelphia</v>
      </c>
      <c r="L910">
        <v>82</v>
      </c>
    </row>
    <row r="911" spans="1:12" x14ac:dyDescent="0.25">
      <c r="A911" t="s">
        <v>23</v>
      </c>
      <c r="B911">
        <v>325</v>
      </c>
      <c r="C911">
        <v>65</v>
      </c>
      <c r="D911">
        <v>38385</v>
      </c>
      <c r="E911">
        <v>20217</v>
      </c>
      <c r="F911" t="str">
        <f>+VLOOKUP(D911,Jugadores!A:B,2,FALSE)</f>
        <v>Jason M. Ross</v>
      </c>
      <c r="G911" t="str">
        <f>+VLOOKUP(E911,Jugadores!A:B,2,FALSE)</f>
        <v>Dennis A. Maness</v>
      </c>
      <c r="H911">
        <f>+INDEX(Jugadores!$A$2:$H$346,MATCH(Partidos!D911,Jugadores!$A$2:$A$346,0),7)</f>
        <v>25</v>
      </c>
      <c r="I911">
        <f>+INDEX(Jugadores!$A$2:$H$346,MATCH(Partidos!E911,Jugadores!$A$2:$A$346,0),7)</f>
        <v>23</v>
      </c>
      <c r="J911" t="str">
        <f>VLOOKUP(INDEX(Jugadores!$A$2:$H$346,MATCH(Partidos!D911,Jugadores!$A$2:$A$346,0),8),Condados!A:B,2,FALSE)</f>
        <v>Cameron</v>
      </c>
      <c r="K911" t="str">
        <f>VLOOKUP(INDEX(Jugadores!$A$2:$H$346,MATCH(Partidos!E911,Jugadores!$A$2:$A$346,0),8),Condados!A:B,2,FALSE)</f>
        <v>Westmoreland</v>
      </c>
      <c r="L911">
        <v>123</v>
      </c>
    </row>
    <row r="912" spans="1:12" x14ac:dyDescent="0.25">
      <c r="A912" t="s">
        <v>23</v>
      </c>
      <c r="B912">
        <v>324</v>
      </c>
      <c r="C912">
        <v>137</v>
      </c>
      <c r="D912">
        <v>26820</v>
      </c>
      <c r="E912">
        <v>27148</v>
      </c>
      <c r="F912" t="str">
        <f>+VLOOKUP(D912,Jugadores!A:B,2,FALSE)</f>
        <v>Brent C. Gauthier</v>
      </c>
      <c r="G912" t="str">
        <f>+VLOOKUP(E912,Jugadores!A:B,2,FALSE)</f>
        <v>John E. Scheer</v>
      </c>
      <c r="H912">
        <f>+INDEX(Jugadores!$A$2:$H$346,MATCH(Partidos!D912,Jugadores!$A$2:$A$346,0),7)</f>
        <v>2</v>
      </c>
      <c r="I912">
        <f>+INDEX(Jugadores!$A$2:$H$346,MATCH(Partidos!E912,Jugadores!$A$2:$A$346,0),7)</f>
        <v>126</v>
      </c>
      <c r="J912" t="str">
        <f>VLOOKUP(INDEX(Jugadores!$A$2:$H$346,MATCH(Partidos!D912,Jugadores!$A$2:$A$346,0),8),Condados!A:B,2,FALSE)</f>
        <v>Elk</v>
      </c>
      <c r="K912" t="str">
        <f>VLOOKUP(INDEX(Jugadores!$A$2:$H$346,MATCH(Partidos!E912,Jugadores!$A$2:$A$346,0),8),Condados!A:B,2,FALSE)</f>
        <v>Indiana</v>
      </c>
      <c r="L912">
        <v>26</v>
      </c>
    </row>
    <row r="913" spans="1:12" x14ac:dyDescent="0.25">
      <c r="A913" t="s">
        <v>23</v>
      </c>
      <c r="B913">
        <v>323</v>
      </c>
      <c r="C913">
        <v>90</v>
      </c>
      <c r="D913">
        <v>46356</v>
      </c>
      <c r="E913">
        <v>10145</v>
      </c>
      <c r="F913" t="str">
        <f>+VLOOKUP(D913,Jugadores!A:B,2,FALSE)</f>
        <v>Robert A. Vath</v>
      </c>
      <c r="G913" t="str">
        <f>+VLOOKUP(E913,Jugadores!A:B,2,FALSE)</f>
        <v>Reinaldo L. Stines</v>
      </c>
      <c r="H913">
        <f>+INDEX(Jugadores!$A$2:$H$346,MATCH(Partidos!D913,Jugadores!$A$2:$A$346,0),7)</f>
        <v>41</v>
      </c>
      <c r="I913">
        <f>+INDEX(Jugadores!$A$2:$H$346,MATCH(Partidos!E913,Jugadores!$A$2:$A$346,0),7)</f>
        <v>55</v>
      </c>
      <c r="J913" t="str">
        <f>VLOOKUP(INDEX(Jugadores!$A$2:$H$346,MATCH(Partidos!D913,Jugadores!$A$2:$A$346,0),8),Condados!A:B,2,FALSE)</f>
        <v>Huntingdon</v>
      </c>
      <c r="K913" t="str">
        <f>VLOOKUP(INDEX(Jugadores!$A$2:$H$346,MATCH(Partidos!E913,Jugadores!$A$2:$A$346,0),8),Condados!A:B,2,FALSE)</f>
        <v>Northumberland</v>
      </c>
      <c r="L913">
        <v>50</v>
      </c>
    </row>
    <row r="914" spans="1:12" x14ac:dyDescent="0.25">
      <c r="A914" t="s">
        <v>23</v>
      </c>
      <c r="B914">
        <v>322</v>
      </c>
      <c r="C914">
        <v>78</v>
      </c>
      <c r="D914">
        <v>44152</v>
      </c>
      <c r="E914">
        <v>3867</v>
      </c>
      <c r="F914" t="str">
        <f>+VLOOKUP(D914,Jugadores!A:B,2,FALSE)</f>
        <v>William V. Phillips</v>
      </c>
      <c r="G914" t="str">
        <f>+VLOOKUP(E914,Jugadores!A:B,2,FALSE)</f>
        <v>Kenneth J. Broyles</v>
      </c>
      <c r="H914">
        <f>+INDEX(Jugadores!$A$2:$H$346,MATCH(Partidos!D914,Jugadores!$A$2:$A$346,0),7)</f>
        <v>50</v>
      </c>
      <c r="I914">
        <f>+INDEX(Jugadores!$A$2:$H$346,MATCH(Partidos!E914,Jugadores!$A$2:$A$346,0),7)</f>
        <v>39</v>
      </c>
      <c r="J914" t="str">
        <f>VLOOKUP(INDEX(Jugadores!$A$2:$H$346,MATCH(Partidos!D914,Jugadores!$A$2:$A$346,0),8),Condados!A:B,2,FALSE)</f>
        <v>Chester</v>
      </c>
      <c r="K914" t="str">
        <f>VLOOKUP(INDEX(Jugadores!$A$2:$H$346,MATCH(Partidos!E914,Jugadores!$A$2:$A$346,0),8),Condados!A:B,2,FALSE)</f>
        <v>York</v>
      </c>
      <c r="L914">
        <v>50</v>
      </c>
    </row>
    <row r="915" spans="1:12" x14ac:dyDescent="0.25">
      <c r="A915" t="s">
        <v>23</v>
      </c>
      <c r="B915">
        <v>321</v>
      </c>
      <c r="C915">
        <v>100</v>
      </c>
      <c r="D915">
        <v>16817</v>
      </c>
      <c r="E915">
        <v>41081</v>
      </c>
      <c r="F915" t="str">
        <f>+VLOOKUP(D915,Jugadores!A:B,2,FALSE)</f>
        <v>Charles B. Bernstein</v>
      </c>
      <c r="G915" t="str">
        <f>+VLOOKUP(E915,Jugadores!A:B,2,FALSE)</f>
        <v>John J. Dawkins</v>
      </c>
      <c r="H915">
        <f>+INDEX(Jugadores!$A$2:$H$346,MATCH(Partidos!D915,Jugadores!$A$2:$A$346,0),7)</f>
        <v>90</v>
      </c>
      <c r="I915">
        <f>+INDEX(Jugadores!$A$2:$H$346,MATCH(Partidos!E915,Jugadores!$A$2:$A$346,0),7)</f>
        <v>151</v>
      </c>
      <c r="J915" t="str">
        <f>VLOOKUP(INDEX(Jugadores!$A$2:$H$346,MATCH(Partidos!D915,Jugadores!$A$2:$A$346,0),8),Condados!A:B,2,FALSE)</f>
        <v>Clinton</v>
      </c>
      <c r="K915" t="str">
        <f>VLOOKUP(INDEX(Jugadores!$A$2:$H$346,MATCH(Partidos!E915,Jugadores!$A$2:$A$346,0),8),Condados!A:B,2,FALSE)</f>
        <v>Lycoming</v>
      </c>
      <c r="L915">
        <v>64</v>
      </c>
    </row>
    <row r="916" spans="1:12" x14ac:dyDescent="0.25">
      <c r="A916" t="s">
        <v>23</v>
      </c>
      <c r="B916">
        <v>320</v>
      </c>
      <c r="C916">
        <v>61</v>
      </c>
      <c r="D916">
        <v>30486</v>
      </c>
      <c r="E916">
        <v>49008</v>
      </c>
      <c r="F916" t="str">
        <f>+VLOOKUP(D916,Jugadores!A:B,2,FALSE)</f>
        <v>Glenn W. Cunningham</v>
      </c>
      <c r="G916" t="str">
        <f>+VLOOKUP(E916,Jugadores!A:B,2,FALSE)</f>
        <v>Anthony A. Rodriguez</v>
      </c>
      <c r="H916">
        <f>+INDEX(Jugadores!$A$2:$H$346,MATCH(Partidos!D916,Jugadores!$A$2:$A$346,0),7)</f>
        <v>3</v>
      </c>
      <c r="I916">
        <f>+INDEX(Jugadores!$A$2:$H$346,MATCH(Partidos!E916,Jugadores!$A$2:$A$346,0),7)</f>
        <v>6</v>
      </c>
      <c r="J916" t="str">
        <f>VLOOKUP(INDEX(Jugadores!$A$2:$H$346,MATCH(Partidos!D916,Jugadores!$A$2:$A$346,0),8),Condados!A:B,2,FALSE)</f>
        <v>Lawrence</v>
      </c>
      <c r="K916" t="str">
        <f>VLOOKUP(INDEX(Jugadores!$A$2:$H$346,MATCH(Partidos!E916,Jugadores!$A$2:$A$346,0),8),Condados!A:B,2,FALSE)</f>
        <v>Forest</v>
      </c>
      <c r="L916">
        <v>65</v>
      </c>
    </row>
    <row r="917" spans="1:12" x14ac:dyDescent="0.25">
      <c r="A917" t="s">
        <v>23</v>
      </c>
      <c r="B917">
        <v>319</v>
      </c>
      <c r="C917">
        <v>86</v>
      </c>
      <c r="D917">
        <v>16745</v>
      </c>
      <c r="E917">
        <v>31902</v>
      </c>
      <c r="F917" t="str">
        <f>+VLOOKUP(D917,Jugadores!A:B,2,FALSE)</f>
        <v>John A. Palmer</v>
      </c>
      <c r="G917" t="str">
        <f>+VLOOKUP(E917,Jugadores!A:B,2,FALSE)</f>
        <v>Jeffrey L. McCoy</v>
      </c>
      <c r="H917">
        <f>+INDEX(Jugadores!$A$2:$H$346,MATCH(Partidos!D917,Jugadores!$A$2:$A$346,0),7)</f>
        <v>35</v>
      </c>
      <c r="I917">
        <f>+INDEX(Jugadores!$A$2:$H$346,MATCH(Partidos!E917,Jugadores!$A$2:$A$346,0),7)</f>
        <v>59</v>
      </c>
      <c r="J917" t="str">
        <f>VLOOKUP(INDEX(Jugadores!$A$2:$H$346,MATCH(Partidos!D917,Jugadores!$A$2:$A$346,0),8),Condados!A:B,2,FALSE)</f>
        <v>Jefferson</v>
      </c>
      <c r="K917" t="str">
        <f>VLOOKUP(INDEX(Jugadores!$A$2:$H$346,MATCH(Partidos!E917,Jugadores!$A$2:$A$346,0),8),Condados!A:B,2,FALSE)</f>
        <v>Armstrong</v>
      </c>
      <c r="L917">
        <v>76</v>
      </c>
    </row>
    <row r="918" spans="1:12" x14ac:dyDescent="0.25">
      <c r="A918" t="s">
        <v>23</v>
      </c>
      <c r="B918">
        <v>318</v>
      </c>
      <c r="C918">
        <v>73</v>
      </c>
      <c r="D918">
        <v>15447</v>
      </c>
      <c r="E918">
        <v>12744</v>
      </c>
      <c r="F918" t="str">
        <f>+VLOOKUP(D918,Jugadores!A:B,2,FALSE)</f>
        <v>Avery M. Morgan</v>
      </c>
      <c r="G918" t="str">
        <f>+VLOOKUP(E918,Jugadores!A:B,2,FALSE)</f>
        <v>James A. Kirk</v>
      </c>
      <c r="H918">
        <f>+INDEX(Jugadores!$A$2:$H$346,MATCH(Partidos!D918,Jugadores!$A$2:$A$346,0),7)</f>
        <v>62</v>
      </c>
      <c r="I918">
        <f>+INDEX(Jugadores!$A$2:$H$346,MATCH(Partidos!E918,Jugadores!$A$2:$A$346,0),7)</f>
        <v>5</v>
      </c>
      <c r="J918" t="str">
        <f>VLOOKUP(INDEX(Jugadores!$A$2:$H$346,MATCH(Partidos!D918,Jugadores!$A$2:$A$346,0),8),Condados!A:B,2,FALSE)</f>
        <v>Susquehanna</v>
      </c>
      <c r="K918" t="str">
        <f>VLOOKUP(INDEX(Jugadores!$A$2:$H$346,MATCH(Partidos!E918,Jugadores!$A$2:$A$346,0),8),Condados!A:B,2,FALSE)</f>
        <v>Lehigh</v>
      </c>
      <c r="L918">
        <v>77</v>
      </c>
    </row>
    <row r="919" spans="1:12" x14ac:dyDescent="0.25">
      <c r="A919" t="s">
        <v>23</v>
      </c>
      <c r="B919">
        <v>317</v>
      </c>
      <c r="C919">
        <v>92</v>
      </c>
      <c r="D919">
        <v>26064</v>
      </c>
      <c r="E919">
        <v>47815</v>
      </c>
      <c r="F919" t="str">
        <f>+VLOOKUP(D919,Jugadores!A:B,2,FALSE)</f>
        <v>Glenn S. Barrett</v>
      </c>
      <c r="G919" t="str">
        <f>+VLOOKUP(E919,Jugadores!A:B,2,FALSE)</f>
        <v>Walter F. Carter</v>
      </c>
      <c r="H919">
        <f>+INDEX(Jugadores!$A$2:$H$346,MATCH(Partidos!D919,Jugadores!$A$2:$A$346,0),7)</f>
        <v>107</v>
      </c>
      <c r="I919">
        <f>+INDEX(Jugadores!$A$2:$H$346,MATCH(Partidos!E919,Jugadores!$A$2:$A$346,0),7)</f>
        <v>12</v>
      </c>
      <c r="J919" t="str">
        <f>VLOOKUP(INDEX(Jugadores!$A$2:$H$346,MATCH(Partidos!D919,Jugadores!$A$2:$A$346,0),8),Condados!A:B,2,FALSE)</f>
        <v>Philadelphia</v>
      </c>
      <c r="K919" t="str">
        <f>VLOOKUP(INDEX(Jugadores!$A$2:$H$346,MATCH(Partidos!E919,Jugadores!$A$2:$A$346,0),8),Condados!A:B,2,FALSE)</f>
        <v>Franklin</v>
      </c>
      <c r="L919">
        <v>80</v>
      </c>
    </row>
    <row r="920" spans="1:12" x14ac:dyDescent="0.25">
      <c r="A920" t="s">
        <v>23</v>
      </c>
      <c r="B920">
        <v>316</v>
      </c>
      <c r="C920">
        <v>45</v>
      </c>
      <c r="D920">
        <v>38385</v>
      </c>
      <c r="E920">
        <v>28128</v>
      </c>
      <c r="F920" t="str">
        <f>+VLOOKUP(D920,Jugadores!A:B,2,FALSE)</f>
        <v>Jason M. Ross</v>
      </c>
      <c r="G920" t="str">
        <f>+VLOOKUP(E920,Jugadores!A:B,2,FALSE)</f>
        <v>James M. Manuel</v>
      </c>
      <c r="H920">
        <f>+INDEX(Jugadores!$A$2:$H$346,MATCH(Partidos!D920,Jugadores!$A$2:$A$346,0),7)</f>
        <v>25</v>
      </c>
      <c r="I920">
        <f>+INDEX(Jugadores!$A$2:$H$346,MATCH(Partidos!E920,Jugadores!$A$2:$A$346,0),7)</f>
        <v>10</v>
      </c>
      <c r="J920" t="str">
        <f>VLOOKUP(INDEX(Jugadores!$A$2:$H$346,MATCH(Partidos!D920,Jugadores!$A$2:$A$346,0),8),Condados!A:B,2,FALSE)</f>
        <v>Cameron</v>
      </c>
      <c r="K920" t="str">
        <f>VLOOKUP(INDEX(Jugadores!$A$2:$H$346,MATCH(Partidos!E920,Jugadores!$A$2:$A$346,0),8),Condados!A:B,2,FALSE)</f>
        <v>Washington</v>
      </c>
      <c r="L920">
        <v>84</v>
      </c>
    </row>
    <row r="921" spans="1:12" x14ac:dyDescent="0.25">
      <c r="A921" t="s">
        <v>23</v>
      </c>
      <c r="B921">
        <v>315</v>
      </c>
      <c r="C921">
        <v>135</v>
      </c>
      <c r="D921">
        <v>20217</v>
      </c>
      <c r="E921">
        <v>38585</v>
      </c>
      <c r="F921" t="str">
        <f>+VLOOKUP(D921,Jugadores!A:B,2,FALSE)</f>
        <v>Dennis A. Maness</v>
      </c>
      <c r="G921" t="str">
        <f>+VLOOKUP(E921,Jugadores!A:B,2,FALSE)</f>
        <v>Jonathan C. Brookins</v>
      </c>
      <c r="H921">
        <f>+INDEX(Jugadores!$A$2:$H$346,MATCH(Partidos!D921,Jugadores!$A$2:$A$346,0),7)</f>
        <v>23</v>
      </c>
      <c r="I921">
        <f>+INDEX(Jugadores!$A$2:$H$346,MATCH(Partidos!E921,Jugadores!$A$2:$A$346,0),7)</f>
        <v>89</v>
      </c>
      <c r="J921" t="str">
        <f>VLOOKUP(INDEX(Jugadores!$A$2:$H$346,MATCH(Partidos!D921,Jugadores!$A$2:$A$346,0),8),Condados!A:B,2,FALSE)</f>
        <v>Westmoreland</v>
      </c>
      <c r="K921" t="str">
        <f>VLOOKUP(INDEX(Jugadores!$A$2:$H$346,MATCH(Partidos!E921,Jugadores!$A$2:$A$346,0),8),Condados!A:B,2,FALSE)</f>
        <v>Northumberland</v>
      </c>
      <c r="L921">
        <v>95</v>
      </c>
    </row>
    <row r="922" spans="1:12" x14ac:dyDescent="0.25">
      <c r="A922" t="s">
        <v>23</v>
      </c>
      <c r="B922">
        <v>314</v>
      </c>
      <c r="C922">
        <v>77</v>
      </c>
      <c r="D922">
        <v>26820</v>
      </c>
      <c r="E922">
        <v>45997</v>
      </c>
      <c r="F922" t="str">
        <f>+VLOOKUP(D922,Jugadores!A:B,2,FALSE)</f>
        <v>Brent C. Gauthier</v>
      </c>
      <c r="G922" t="str">
        <f>+VLOOKUP(E922,Jugadores!A:B,2,FALSE)</f>
        <v>Willie C. Thompson</v>
      </c>
      <c r="H922">
        <f>+INDEX(Jugadores!$A$2:$H$346,MATCH(Partidos!D922,Jugadores!$A$2:$A$346,0),7)</f>
        <v>2</v>
      </c>
      <c r="I922">
        <f>+INDEX(Jugadores!$A$2:$H$346,MATCH(Partidos!E922,Jugadores!$A$2:$A$346,0),7)</f>
        <v>17</v>
      </c>
      <c r="J922" t="str">
        <f>VLOOKUP(INDEX(Jugadores!$A$2:$H$346,MATCH(Partidos!D922,Jugadores!$A$2:$A$346,0),8),Condados!A:B,2,FALSE)</f>
        <v>Elk</v>
      </c>
      <c r="K922" t="str">
        <f>VLOOKUP(INDEX(Jugadores!$A$2:$H$346,MATCH(Partidos!E922,Jugadores!$A$2:$A$346,0),8),Condados!A:B,2,FALSE)</f>
        <v>Carbon</v>
      </c>
      <c r="L922">
        <v>48</v>
      </c>
    </row>
    <row r="923" spans="1:12" x14ac:dyDescent="0.25">
      <c r="A923" t="s">
        <v>23</v>
      </c>
      <c r="B923">
        <v>313</v>
      </c>
      <c r="C923">
        <v>139</v>
      </c>
      <c r="D923">
        <v>27148</v>
      </c>
      <c r="E923">
        <v>7630</v>
      </c>
      <c r="F923" t="str">
        <f>+VLOOKUP(D923,Jugadores!A:B,2,FALSE)</f>
        <v>John E. Scheer</v>
      </c>
      <c r="G923" t="str">
        <f>+VLOOKUP(E923,Jugadores!A:B,2,FALSE)</f>
        <v>Charlie M. Downey</v>
      </c>
      <c r="H923">
        <f>+INDEX(Jugadores!$A$2:$H$346,MATCH(Partidos!D923,Jugadores!$A$2:$A$346,0),7)</f>
        <v>126</v>
      </c>
      <c r="I923">
        <f>+INDEX(Jugadores!$A$2:$H$346,MATCH(Partidos!E923,Jugadores!$A$2:$A$346,0),7)</f>
        <v>15</v>
      </c>
      <c r="J923" t="str">
        <f>VLOOKUP(INDEX(Jugadores!$A$2:$H$346,MATCH(Partidos!D923,Jugadores!$A$2:$A$346,0),8),Condados!A:B,2,FALSE)</f>
        <v>Indiana</v>
      </c>
      <c r="K923" t="str">
        <f>VLOOKUP(INDEX(Jugadores!$A$2:$H$346,MATCH(Partidos!E923,Jugadores!$A$2:$A$346,0),8),Condados!A:B,2,FALSE)</f>
        <v>Berks</v>
      </c>
      <c r="L923">
        <v>50</v>
      </c>
    </row>
    <row r="924" spans="1:12" x14ac:dyDescent="0.25">
      <c r="A924" t="s">
        <v>23</v>
      </c>
      <c r="B924">
        <v>312</v>
      </c>
      <c r="C924">
        <v>106</v>
      </c>
      <c r="D924">
        <v>10145</v>
      </c>
      <c r="E924">
        <v>27965</v>
      </c>
      <c r="F924" t="str">
        <f>+VLOOKUP(D924,Jugadores!A:B,2,FALSE)</f>
        <v>Reinaldo L. Stines</v>
      </c>
      <c r="G924" t="str">
        <f>+VLOOKUP(E924,Jugadores!A:B,2,FALSE)</f>
        <v>Santiago E. Dvorak</v>
      </c>
      <c r="H924">
        <f>+INDEX(Jugadores!$A$2:$H$346,MATCH(Partidos!D924,Jugadores!$A$2:$A$346,0),7)</f>
        <v>55</v>
      </c>
      <c r="I924">
        <f>+INDEX(Jugadores!$A$2:$H$346,MATCH(Partidos!E924,Jugadores!$A$2:$A$346,0),7)</f>
        <v>11</v>
      </c>
      <c r="J924" t="str">
        <f>VLOOKUP(INDEX(Jugadores!$A$2:$H$346,MATCH(Partidos!D924,Jugadores!$A$2:$A$346,0),8),Condados!A:B,2,FALSE)</f>
        <v>Northumberland</v>
      </c>
      <c r="K924" t="str">
        <f>VLOOKUP(INDEX(Jugadores!$A$2:$H$346,MATCH(Partidos!E924,Jugadores!$A$2:$A$346,0),8),Condados!A:B,2,FALSE)</f>
        <v>Venango</v>
      </c>
      <c r="L924">
        <v>74</v>
      </c>
    </row>
    <row r="925" spans="1:12" x14ac:dyDescent="0.25">
      <c r="A925" t="s">
        <v>23</v>
      </c>
      <c r="B925">
        <v>311</v>
      </c>
      <c r="C925">
        <v>66</v>
      </c>
      <c r="D925">
        <v>46356</v>
      </c>
      <c r="E925">
        <v>10505</v>
      </c>
      <c r="F925" t="str">
        <f>+VLOOKUP(D925,Jugadores!A:B,2,FALSE)</f>
        <v>Robert A. Vath</v>
      </c>
      <c r="G925" t="str">
        <f>+VLOOKUP(E925,Jugadores!A:B,2,FALSE)</f>
        <v>Mark K. Roque</v>
      </c>
      <c r="H925">
        <f>+INDEX(Jugadores!$A$2:$H$346,MATCH(Partidos!D925,Jugadores!$A$2:$A$346,0),7)</f>
        <v>41</v>
      </c>
      <c r="I925">
        <f>+INDEX(Jugadores!$A$2:$H$346,MATCH(Partidos!E925,Jugadores!$A$2:$A$346,0),7)</f>
        <v>69</v>
      </c>
      <c r="J925" t="str">
        <f>VLOOKUP(INDEX(Jugadores!$A$2:$H$346,MATCH(Partidos!D925,Jugadores!$A$2:$A$346,0),8),Condados!A:B,2,FALSE)</f>
        <v>Huntingdon</v>
      </c>
      <c r="K925" t="str">
        <f>VLOOKUP(INDEX(Jugadores!$A$2:$H$346,MATCH(Partidos!E925,Jugadores!$A$2:$A$346,0),8),Condados!A:B,2,FALSE)</f>
        <v>Dauphin</v>
      </c>
      <c r="L925">
        <v>75</v>
      </c>
    </row>
    <row r="926" spans="1:12" x14ac:dyDescent="0.25">
      <c r="A926" t="s">
        <v>23</v>
      </c>
      <c r="B926">
        <v>310</v>
      </c>
      <c r="C926">
        <v>120</v>
      </c>
      <c r="D926">
        <v>44152</v>
      </c>
      <c r="E926">
        <v>39231</v>
      </c>
      <c r="F926" t="str">
        <f>+VLOOKUP(D926,Jugadores!A:B,2,FALSE)</f>
        <v>William V. Phillips</v>
      </c>
      <c r="G926" t="str">
        <f>+VLOOKUP(E926,Jugadores!A:B,2,FALSE)</f>
        <v>Brandon F. Gavin</v>
      </c>
      <c r="H926">
        <f>+INDEX(Jugadores!$A$2:$H$346,MATCH(Partidos!D926,Jugadores!$A$2:$A$346,0),7)</f>
        <v>50</v>
      </c>
      <c r="I926">
        <f>+INDEX(Jugadores!$A$2:$H$346,MATCH(Partidos!E926,Jugadores!$A$2:$A$346,0),7)</f>
        <v>56</v>
      </c>
      <c r="J926" t="str">
        <f>VLOOKUP(INDEX(Jugadores!$A$2:$H$346,MATCH(Partidos!D926,Jugadores!$A$2:$A$346,0),8),Condados!A:B,2,FALSE)</f>
        <v>Chester</v>
      </c>
      <c r="K926" t="str">
        <f>VLOOKUP(INDEX(Jugadores!$A$2:$H$346,MATCH(Partidos!E926,Jugadores!$A$2:$A$346,0),8),Condados!A:B,2,FALSE)</f>
        <v>McKean</v>
      </c>
      <c r="L926">
        <v>149</v>
      </c>
    </row>
    <row r="927" spans="1:12" x14ac:dyDescent="0.25">
      <c r="A927" t="s">
        <v>23</v>
      </c>
      <c r="B927">
        <v>309</v>
      </c>
      <c r="C927">
        <v>106</v>
      </c>
      <c r="D927">
        <v>3867</v>
      </c>
      <c r="E927">
        <v>1727</v>
      </c>
      <c r="F927" t="str">
        <f>+VLOOKUP(D927,Jugadores!A:B,2,FALSE)</f>
        <v>Kenneth J. Broyles</v>
      </c>
      <c r="G927" t="str">
        <f>+VLOOKUP(E927,Jugadores!A:B,2,FALSE)</f>
        <v>Leland T. Moore</v>
      </c>
      <c r="H927">
        <f>+INDEX(Jugadores!$A$2:$H$346,MATCH(Partidos!D927,Jugadores!$A$2:$A$346,0),7)</f>
        <v>39</v>
      </c>
      <c r="I927">
        <f>+INDEX(Jugadores!$A$2:$H$346,MATCH(Partidos!E927,Jugadores!$A$2:$A$346,0),7)</f>
        <v>134</v>
      </c>
      <c r="J927" t="str">
        <f>VLOOKUP(INDEX(Jugadores!$A$2:$H$346,MATCH(Partidos!D927,Jugadores!$A$2:$A$346,0),8),Condados!A:B,2,FALSE)</f>
        <v>York</v>
      </c>
      <c r="K927" t="str">
        <f>VLOOKUP(INDEX(Jugadores!$A$2:$H$346,MATCH(Partidos!E927,Jugadores!$A$2:$A$346,0),8),Condados!A:B,2,FALSE)</f>
        <v>Union</v>
      </c>
      <c r="L927">
        <v>150</v>
      </c>
    </row>
    <row r="928" spans="1:12" x14ac:dyDescent="0.25">
      <c r="A928" t="s">
        <v>23</v>
      </c>
      <c r="B928">
        <v>308</v>
      </c>
      <c r="C928">
        <v>81</v>
      </c>
      <c r="D928">
        <v>16817</v>
      </c>
      <c r="E928">
        <v>25582</v>
      </c>
      <c r="F928" t="str">
        <f>+VLOOKUP(D928,Jugadores!A:B,2,FALSE)</f>
        <v>Charles B. Bernstein</v>
      </c>
      <c r="G928" t="str">
        <f>+VLOOKUP(E928,Jugadores!A:B,2,FALSE)</f>
        <v>William R. Jenkins</v>
      </c>
      <c r="H928">
        <f>+INDEX(Jugadores!$A$2:$H$346,MATCH(Partidos!D928,Jugadores!$A$2:$A$346,0),7)</f>
        <v>90</v>
      </c>
      <c r="I928">
        <f>+INDEX(Jugadores!$A$2:$H$346,MATCH(Partidos!E928,Jugadores!$A$2:$A$346,0),7)</f>
        <v>156</v>
      </c>
      <c r="J928" t="str">
        <f>VLOOKUP(INDEX(Jugadores!$A$2:$H$346,MATCH(Partidos!D928,Jugadores!$A$2:$A$346,0),8),Condados!A:B,2,FALSE)</f>
        <v>Clinton</v>
      </c>
      <c r="K928" t="str">
        <f>VLOOKUP(INDEX(Jugadores!$A$2:$H$346,MATCH(Partidos!E928,Jugadores!$A$2:$A$346,0),8),Condados!A:B,2,FALSE)</f>
        <v>Northumberland</v>
      </c>
      <c r="L928">
        <v>49</v>
      </c>
    </row>
    <row r="929" spans="1:12" x14ac:dyDescent="0.25">
      <c r="A929" t="s">
        <v>23</v>
      </c>
      <c r="B929">
        <v>307</v>
      </c>
      <c r="C929">
        <v>70</v>
      </c>
      <c r="D929">
        <v>41081</v>
      </c>
      <c r="E929">
        <v>1866</v>
      </c>
      <c r="F929" t="str">
        <f>+VLOOKUP(D929,Jugadores!A:B,2,FALSE)</f>
        <v>John J. Dawkins</v>
      </c>
      <c r="G929" t="str">
        <f>+VLOOKUP(E929,Jugadores!A:B,2,FALSE)</f>
        <v>Milton M. Warren</v>
      </c>
      <c r="H929">
        <f>+INDEX(Jugadores!$A$2:$H$346,MATCH(Partidos!D929,Jugadores!$A$2:$A$346,0),7)</f>
        <v>151</v>
      </c>
      <c r="I929">
        <f>+INDEX(Jugadores!$A$2:$H$346,MATCH(Partidos!E929,Jugadores!$A$2:$A$346,0),7)</f>
        <v>13</v>
      </c>
      <c r="J929" t="str">
        <f>VLOOKUP(INDEX(Jugadores!$A$2:$H$346,MATCH(Partidos!D929,Jugadores!$A$2:$A$346,0),8),Condados!A:B,2,FALSE)</f>
        <v>Lycoming</v>
      </c>
      <c r="K929" t="str">
        <f>VLOOKUP(INDEX(Jugadores!$A$2:$H$346,MATCH(Partidos!E929,Jugadores!$A$2:$A$346,0),8),Condados!A:B,2,FALSE)</f>
        <v>Butler</v>
      </c>
      <c r="L929">
        <v>57</v>
      </c>
    </row>
    <row r="930" spans="1:12" x14ac:dyDescent="0.25">
      <c r="A930" t="s">
        <v>23</v>
      </c>
      <c r="B930">
        <v>306</v>
      </c>
      <c r="C930">
        <v>148</v>
      </c>
      <c r="D930">
        <v>49008</v>
      </c>
      <c r="E930">
        <v>15164</v>
      </c>
      <c r="F930" t="str">
        <f>+VLOOKUP(D930,Jugadores!A:B,2,FALSE)</f>
        <v>Anthony A. Rodriguez</v>
      </c>
      <c r="G930" t="str">
        <f>+VLOOKUP(E930,Jugadores!A:B,2,FALSE)</f>
        <v>Stephen D. Stoll</v>
      </c>
      <c r="H930">
        <f>+INDEX(Jugadores!$A$2:$H$346,MATCH(Partidos!D930,Jugadores!$A$2:$A$346,0),7)</f>
        <v>6</v>
      </c>
      <c r="I930">
        <f>+INDEX(Jugadores!$A$2:$H$346,MATCH(Partidos!E930,Jugadores!$A$2:$A$346,0),7)</f>
        <v>36</v>
      </c>
      <c r="J930" t="str">
        <f>VLOOKUP(INDEX(Jugadores!$A$2:$H$346,MATCH(Partidos!D930,Jugadores!$A$2:$A$346,0),8),Condados!A:B,2,FALSE)</f>
        <v>Forest</v>
      </c>
      <c r="K930" t="str">
        <f>VLOOKUP(INDEX(Jugadores!$A$2:$H$346,MATCH(Partidos!E930,Jugadores!$A$2:$A$346,0),8),Condados!A:B,2,FALSE)</f>
        <v>Cumberland</v>
      </c>
      <c r="L930">
        <v>74</v>
      </c>
    </row>
    <row r="931" spans="1:12" x14ac:dyDescent="0.25">
      <c r="A931" t="s">
        <v>23</v>
      </c>
      <c r="B931">
        <v>305</v>
      </c>
      <c r="C931">
        <v>99</v>
      </c>
      <c r="D931">
        <v>30486</v>
      </c>
      <c r="E931">
        <v>13807</v>
      </c>
      <c r="F931" t="str">
        <f>+VLOOKUP(D931,Jugadores!A:B,2,FALSE)</f>
        <v>Glenn W. Cunningham</v>
      </c>
      <c r="G931" t="str">
        <f>+VLOOKUP(E931,Jugadores!A:B,2,FALSE)</f>
        <v>John E. McCoy</v>
      </c>
      <c r="H931">
        <f>+INDEX(Jugadores!$A$2:$H$346,MATCH(Partidos!D931,Jugadores!$A$2:$A$346,0),7)</f>
        <v>3</v>
      </c>
      <c r="I931">
        <f>+INDEX(Jugadores!$A$2:$H$346,MATCH(Partidos!E931,Jugadores!$A$2:$A$346,0),7)</f>
        <v>105</v>
      </c>
      <c r="J931" t="str">
        <f>VLOOKUP(INDEX(Jugadores!$A$2:$H$346,MATCH(Partidos!D931,Jugadores!$A$2:$A$346,0),8),Condados!A:B,2,FALSE)</f>
        <v>Lawrence</v>
      </c>
      <c r="K931" t="str">
        <f>VLOOKUP(INDEX(Jugadores!$A$2:$H$346,MATCH(Partidos!E931,Jugadores!$A$2:$A$346,0),8),Condados!A:B,2,FALSE)</f>
        <v>McKean</v>
      </c>
      <c r="L931">
        <v>79</v>
      </c>
    </row>
    <row r="932" spans="1:12" x14ac:dyDescent="0.25">
      <c r="A932" t="s">
        <v>23</v>
      </c>
      <c r="B932">
        <v>304</v>
      </c>
      <c r="C932">
        <v>84</v>
      </c>
      <c r="D932">
        <v>31902</v>
      </c>
      <c r="E932">
        <v>18113</v>
      </c>
      <c r="F932" t="str">
        <f>+VLOOKUP(D932,Jugadores!A:B,2,FALSE)</f>
        <v>Jeffrey L. McCoy</v>
      </c>
      <c r="G932" t="str">
        <f>+VLOOKUP(E932,Jugadores!A:B,2,FALSE)</f>
        <v>John M. Link</v>
      </c>
      <c r="H932">
        <f>+INDEX(Jugadores!$A$2:$H$346,MATCH(Partidos!D932,Jugadores!$A$2:$A$346,0),7)</f>
        <v>59</v>
      </c>
      <c r="I932">
        <f>+INDEX(Jugadores!$A$2:$H$346,MATCH(Partidos!E932,Jugadores!$A$2:$A$346,0),7)</f>
        <v>26</v>
      </c>
      <c r="J932" t="str">
        <f>VLOOKUP(INDEX(Jugadores!$A$2:$H$346,MATCH(Partidos!D932,Jugadores!$A$2:$A$346,0),8),Condados!A:B,2,FALSE)</f>
        <v>Armstrong</v>
      </c>
      <c r="K932" t="str">
        <f>VLOOKUP(INDEX(Jugadores!$A$2:$H$346,MATCH(Partidos!E932,Jugadores!$A$2:$A$346,0),8),Condados!A:B,2,FALSE)</f>
        <v>Clinton</v>
      </c>
      <c r="L932">
        <v>87</v>
      </c>
    </row>
    <row r="933" spans="1:12" x14ac:dyDescent="0.25">
      <c r="A933" t="s">
        <v>23</v>
      </c>
      <c r="B933">
        <v>303</v>
      </c>
      <c r="C933">
        <v>63</v>
      </c>
      <c r="D933">
        <v>16745</v>
      </c>
      <c r="E933">
        <v>13729</v>
      </c>
      <c r="F933" t="str">
        <f>+VLOOKUP(D933,Jugadores!A:B,2,FALSE)</f>
        <v>John A. Palmer</v>
      </c>
      <c r="G933" t="str">
        <f>+VLOOKUP(E933,Jugadores!A:B,2,FALSE)</f>
        <v>Christian G. Chang</v>
      </c>
      <c r="H933">
        <f>+INDEX(Jugadores!$A$2:$H$346,MATCH(Partidos!D933,Jugadores!$A$2:$A$346,0),7)</f>
        <v>35</v>
      </c>
      <c r="I933">
        <f>+INDEX(Jugadores!$A$2:$H$346,MATCH(Partidos!E933,Jugadores!$A$2:$A$346,0),7)</f>
        <v>7</v>
      </c>
      <c r="J933" t="str">
        <f>VLOOKUP(INDEX(Jugadores!$A$2:$H$346,MATCH(Partidos!D933,Jugadores!$A$2:$A$346,0),8),Condados!A:B,2,FALSE)</f>
        <v>Jefferson</v>
      </c>
      <c r="K933" t="str">
        <f>VLOOKUP(INDEX(Jugadores!$A$2:$H$346,MATCH(Partidos!E933,Jugadores!$A$2:$A$346,0),8),Condados!A:B,2,FALSE)</f>
        <v>Indiana</v>
      </c>
      <c r="L933">
        <v>47</v>
      </c>
    </row>
    <row r="934" spans="1:12" x14ac:dyDescent="0.25">
      <c r="A934" t="s">
        <v>24</v>
      </c>
      <c r="B934">
        <v>1134</v>
      </c>
      <c r="C934">
        <v>90</v>
      </c>
      <c r="D934">
        <v>14970</v>
      </c>
      <c r="E934">
        <v>36116</v>
      </c>
      <c r="F934" t="str">
        <f>+VLOOKUP(D934,Jugadores!A:B,2,FALSE)</f>
        <v>James J. Spears</v>
      </c>
      <c r="G934" t="str">
        <f>+VLOOKUP(E934,Jugadores!A:B,2,FALSE)</f>
        <v>Horace F. Howell</v>
      </c>
      <c r="H934">
        <f>+INDEX(Jugadores!$A$2:$H$346,MATCH(Partidos!D934,Jugadores!$A$2:$A$346,0),7)</f>
        <v>1</v>
      </c>
      <c r="I934">
        <f>+INDEX(Jugadores!$A$2:$H$346,MATCH(Partidos!E934,Jugadores!$A$2:$A$346,0),7)</f>
        <v>66</v>
      </c>
      <c r="J934" t="str">
        <f>VLOOKUP(INDEX(Jugadores!$A$2:$H$346,MATCH(Partidos!D934,Jugadores!$A$2:$A$346,0),8),Condados!A:B,2,FALSE)</f>
        <v>Bradford</v>
      </c>
      <c r="K934" t="str">
        <f>VLOOKUP(INDEX(Jugadores!$A$2:$H$346,MATCH(Partidos!E934,Jugadores!$A$2:$A$346,0),8),Condados!A:B,2,FALSE)</f>
        <v>Lebanon</v>
      </c>
      <c r="L934">
        <v>54</v>
      </c>
    </row>
    <row r="935" spans="1:12" x14ac:dyDescent="0.25">
      <c r="A935" t="s">
        <v>24</v>
      </c>
      <c r="B935">
        <v>1135</v>
      </c>
      <c r="C935">
        <v>164</v>
      </c>
      <c r="D935">
        <v>6720</v>
      </c>
      <c r="E935">
        <v>28435</v>
      </c>
      <c r="F935" t="str">
        <f>+VLOOKUP(D935,Jugadores!A:B,2,FALSE)</f>
        <v>John A. Williams</v>
      </c>
      <c r="G935" t="str">
        <f>+VLOOKUP(E935,Jugadores!A:B,2,FALSE)</f>
        <v>Andrew B. Bell</v>
      </c>
      <c r="H935">
        <f>+INDEX(Jugadores!$A$2:$H$346,MATCH(Partidos!D935,Jugadores!$A$2:$A$346,0),7)</f>
        <v>84</v>
      </c>
      <c r="I935">
        <f>+INDEX(Jugadores!$A$2:$H$346,MATCH(Partidos!E935,Jugadores!$A$2:$A$346,0),7)</f>
        <v>140</v>
      </c>
      <c r="J935" t="str">
        <f>VLOOKUP(INDEX(Jugadores!$A$2:$H$346,MATCH(Partidos!D935,Jugadores!$A$2:$A$346,0),8),Condados!A:B,2,FALSE)</f>
        <v>Lycoming</v>
      </c>
      <c r="K935" t="str">
        <f>VLOOKUP(INDEX(Jugadores!$A$2:$H$346,MATCH(Partidos!E935,Jugadores!$A$2:$A$346,0),8),Condados!A:B,2,FALSE)</f>
        <v>Berks</v>
      </c>
      <c r="L935">
        <v>78</v>
      </c>
    </row>
    <row r="936" spans="1:12" x14ac:dyDescent="0.25">
      <c r="A936" t="s">
        <v>24</v>
      </c>
      <c r="B936">
        <v>1136</v>
      </c>
      <c r="C936">
        <v>232</v>
      </c>
      <c r="D936">
        <v>19042</v>
      </c>
      <c r="E936">
        <v>15448</v>
      </c>
      <c r="F936" t="str">
        <f>+VLOOKUP(D936,Jugadores!A:B,2,FALSE)</f>
        <v>Ruben C. Lopez</v>
      </c>
      <c r="G936" t="str">
        <f>+VLOOKUP(E936,Jugadores!A:B,2,FALSE)</f>
        <v>Rocco T. Hayden</v>
      </c>
      <c r="H936">
        <f>+INDEX(Jugadores!$A$2:$H$346,MATCH(Partidos!D936,Jugadores!$A$2:$A$346,0),7)</f>
        <v>157</v>
      </c>
      <c r="I936">
        <f>+INDEX(Jugadores!$A$2:$H$346,MATCH(Partidos!E936,Jugadores!$A$2:$A$346,0),7)</f>
        <v>22</v>
      </c>
      <c r="J936" t="str">
        <f>VLOOKUP(INDEX(Jugadores!$A$2:$H$346,MATCH(Partidos!D936,Jugadores!$A$2:$A$346,0),8),Condados!A:B,2,FALSE)</f>
        <v>Clinton</v>
      </c>
      <c r="K936" t="str">
        <f>VLOOKUP(INDEX(Jugadores!$A$2:$H$346,MATCH(Partidos!E936,Jugadores!$A$2:$A$346,0),8),Condados!A:B,2,FALSE)</f>
        <v>Tioga</v>
      </c>
      <c r="L936">
        <v>84</v>
      </c>
    </row>
    <row r="937" spans="1:12" x14ac:dyDescent="0.25">
      <c r="A937" t="s">
        <v>24</v>
      </c>
      <c r="B937">
        <v>1137</v>
      </c>
      <c r="C937">
        <v>244</v>
      </c>
      <c r="D937">
        <v>10505</v>
      </c>
      <c r="E937">
        <v>21858</v>
      </c>
      <c r="F937" t="str">
        <f>+VLOOKUP(D937,Jugadores!A:B,2,FALSE)</f>
        <v>Mark K. Roque</v>
      </c>
      <c r="G937" t="str">
        <f>+VLOOKUP(E937,Jugadores!A:B,2,FALSE)</f>
        <v>Eddie A. Caison</v>
      </c>
      <c r="H937">
        <f>+INDEX(Jugadores!$A$2:$H$346,MATCH(Partidos!D937,Jugadores!$A$2:$A$346,0),7)</f>
        <v>69</v>
      </c>
      <c r="I937">
        <f>+INDEX(Jugadores!$A$2:$H$346,MATCH(Partidos!E937,Jugadores!$A$2:$A$346,0),7)</f>
        <v>31</v>
      </c>
      <c r="J937" t="str">
        <f>VLOOKUP(INDEX(Jugadores!$A$2:$H$346,MATCH(Partidos!D937,Jugadores!$A$2:$A$346,0),8),Condados!A:B,2,FALSE)</f>
        <v>Dauphin</v>
      </c>
      <c r="K937" t="str">
        <f>VLOOKUP(INDEX(Jugadores!$A$2:$H$346,MATCH(Partidos!E937,Jugadores!$A$2:$A$346,0),8),Condados!A:B,2,FALSE)</f>
        <v>Centre</v>
      </c>
      <c r="L937">
        <v>98</v>
      </c>
    </row>
    <row r="938" spans="1:12" x14ac:dyDescent="0.25">
      <c r="A938" t="s">
        <v>24</v>
      </c>
      <c r="B938">
        <v>1138</v>
      </c>
      <c r="C938">
        <v>161</v>
      </c>
      <c r="D938">
        <v>16817</v>
      </c>
      <c r="E938">
        <v>38585</v>
      </c>
      <c r="F938" t="str">
        <f>+VLOOKUP(D938,Jugadores!A:B,2,FALSE)</f>
        <v>Charles B. Bernstein</v>
      </c>
      <c r="G938" t="str">
        <f>+VLOOKUP(E938,Jugadores!A:B,2,FALSE)</f>
        <v>Jonathan C. Brookins</v>
      </c>
      <c r="H938">
        <f>+INDEX(Jugadores!$A$2:$H$346,MATCH(Partidos!D938,Jugadores!$A$2:$A$346,0),7)</f>
        <v>90</v>
      </c>
      <c r="I938">
        <f>+INDEX(Jugadores!$A$2:$H$346,MATCH(Partidos!E938,Jugadores!$A$2:$A$346,0),7)</f>
        <v>89</v>
      </c>
      <c r="J938" t="str">
        <f>VLOOKUP(INDEX(Jugadores!$A$2:$H$346,MATCH(Partidos!D938,Jugadores!$A$2:$A$346,0),8),Condados!A:B,2,FALSE)</f>
        <v>Clinton</v>
      </c>
      <c r="K938" t="str">
        <f>VLOOKUP(INDEX(Jugadores!$A$2:$H$346,MATCH(Partidos!E938,Jugadores!$A$2:$A$346,0),8),Condados!A:B,2,FALSE)</f>
        <v>Northumberland</v>
      </c>
      <c r="L938">
        <v>126</v>
      </c>
    </row>
    <row r="939" spans="1:12" x14ac:dyDescent="0.25">
      <c r="A939" t="s">
        <v>24</v>
      </c>
      <c r="B939">
        <v>1139</v>
      </c>
      <c r="C939">
        <v>185</v>
      </c>
      <c r="D939">
        <v>33171</v>
      </c>
      <c r="E939">
        <v>15447</v>
      </c>
      <c r="F939" t="str">
        <f>+VLOOKUP(D939,Jugadores!A:B,2,FALSE)</f>
        <v>William Z. Brown</v>
      </c>
      <c r="G939" t="str">
        <f>+VLOOKUP(E939,Jugadores!A:B,2,FALSE)</f>
        <v>Avery M. Morgan</v>
      </c>
      <c r="H939">
        <f>+INDEX(Jugadores!$A$2:$H$346,MATCH(Partidos!D939,Jugadores!$A$2:$A$346,0),7)</f>
        <v>94</v>
      </c>
      <c r="I939">
        <f>+INDEX(Jugadores!$A$2:$H$346,MATCH(Partidos!E939,Jugadores!$A$2:$A$346,0),7)</f>
        <v>62</v>
      </c>
      <c r="J939" t="str">
        <f>VLOOKUP(INDEX(Jugadores!$A$2:$H$346,MATCH(Partidos!D939,Jugadores!$A$2:$A$346,0),8),Condados!A:B,2,FALSE)</f>
        <v>Snyder</v>
      </c>
      <c r="K939" t="str">
        <f>VLOOKUP(INDEX(Jugadores!$A$2:$H$346,MATCH(Partidos!E939,Jugadores!$A$2:$A$346,0),8),Condados!A:B,2,FALSE)</f>
        <v>Susquehanna</v>
      </c>
      <c r="L939">
        <v>82</v>
      </c>
    </row>
    <row r="940" spans="1:12" x14ac:dyDescent="0.25">
      <c r="A940" t="s">
        <v>24</v>
      </c>
      <c r="B940">
        <v>1140</v>
      </c>
      <c r="C940">
        <v>168</v>
      </c>
      <c r="D940">
        <v>26064</v>
      </c>
      <c r="E940">
        <v>23566</v>
      </c>
      <c r="F940" t="str">
        <f>+VLOOKUP(D940,Jugadores!A:B,2,FALSE)</f>
        <v>Glenn S. Barrett</v>
      </c>
      <c r="G940" t="str">
        <f>+VLOOKUP(E940,Jugadores!A:B,2,FALSE)</f>
        <v>Armando N. Drayton</v>
      </c>
      <c r="H940">
        <f>+INDEX(Jugadores!$A$2:$H$346,MATCH(Partidos!D940,Jugadores!$A$2:$A$346,0),7)</f>
        <v>107</v>
      </c>
      <c r="I940">
        <f>+INDEX(Jugadores!$A$2:$H$346,MATCH(Partidos!E940,Jugadores!$A$2:$A$346,0),7)</f>
        <v>275</v>
      </c>
      <c r="J940" t="str">
        <f>VLOOKUP(INDEX(Jugadores!$A$2:$H$346,MATCH(Partidos!D940,Jugadores!$A$2:$A$346,0),8),Condados!A:B,2,FALSE)</f>
        <v>Philadelphia</v>
      </c>
      <c r="K940" t="str">
        <f>VLOOKUP(INDEX(Jugadores!$A$2:$H$346,MATCH(Partidos!E940,Jugadores!$A$2:$A$346,0),8),Condados!A:B,2,FALSE)</f>
        <v>Forest</v>
      </c>
      <c r="L940">
        <v>99</v>
      </c>
    </row>
    <row r="941" spans="1:12" x14ac:dyDescent="0.25">
      <c r="A941" t="s">
        <v>24</v>
      </c>
      <c r="B941">
        <v>1141</v>
      </c>
      <c r="C941">
        <v>119</v>
      </c>
      <c r="D941">
        <v>49008</v>
      </c>
      <c r="E941">
        <v>23839</v>
      </c>
      <c r="F941" t="str">
        <f>+VLOOKUP(D941,Jugadores!A:B,2,FALSE)</f>
        <v>Anthony A. Rodriguez</v>
      </c>
      <c r="G941" t="str">
        <f>+VLOOKUP(E941,Jugadores!A:B,2,FALSE)</f>
        <v>William S. Guthrie</v>
      </c>
      <c r="H941">
        <f>+INDEX(Jugadores!$A$2:$H$346,MATCH(Partidos!D941,Jugadores!$A$2:$A$346,0),7)</f>
        <v>6</v>
      </c>
      <c r="I941">
        <f>+INDEX(Jugadores!$A$2:$H$346,MATCH(Partidos!E941,Jugadores!$A$2:$A$346,0),7)</f>
        <v>235</v>
      </c>
      <c r="J941" t="str">
        <f>VLOOKUP(INDEX(Jugadores!$A$2:$H$346,MATCH(Partidos!D941,Jugadores!$A$2:$A$346,0),8),Condados!A:B,2,FALSE)</f>
        <v>Forest</v>
      </c>
      <c r="K941" t="str">
        <f>VLOOKUP(INDEX(Jugadores!$A$2:$H$346,MATCH(Partidos!E941,Jugadores!$A$2:$A$346,0),8),Condados!A:B,2,FALSE)</f>
        <v>Lycoming</v>
      </c>
      <c r="L941">
        <v>99</v>
      </c>
    </row>
    <row r="942" spans="1:12" x14ac:dyDescent="0.25">
      <c r="A942" t="s">
        <v>24</v>
      </c>
      <c r="B942">
        <v>1142</v>
      </c>
      <c r="C942">
        <v>112</v>
      </c>
      <c r="D942">
        <v>26820</v>
      </c>
      <c r="E942">
        <v>35769</v>
      </c>
      <c r="F942" t="str">
        <f>+VLOOKUP(D942,Jugadores!A:B,2,FALSE)</f>
        <v>Brent C. Gauthier</v>
      </c>
      <c r="G942" t="str">
        <f>+VLOOKUP(E942,Jugadores!A:B,2,FALSE)</f>
        <v>Dave T. Gowins</v>
      </c>
      <c r="H942">
        <f>+INDEX(Jugadores!$A$2:$H$346,MATCH(Partidos!D942,Jugadores!$A$2:$A$346,0),7)</f>
        <v>2</v>
      </c>
      <c r="I942">
        <f>+INDEX(Jugadores!$A$2:$H$346,MATCH(Partidos!E942,Jugadores!$A$2:$A$346,0),7)</f>
        <v>104</v>
      </c>
      <c r="J942" t="str">
        <f>VLOOKUP(INDEX(Jugadores!$A$2:$H$346,MATCH(Partidos!D942,Jugadores!$A$2:$A$346,0),8),Condados!A:B,2,FALSE)</f>
        <v>Elk</v>
      </c>
      <c r="K942" t="str">
        <f>VLOOKUP(INDEX(Jugadores!$A$2:$H$346,MATCH(Partidos!E942,Jugadores!$A$2:$A$346,0),8),Condados!A:B,2,FALSE)</f>
        <v>Cumberland</v>
      </c>
      <c r="L942">
        <v>100</v>
      </c>
    </row>
    <row r="943" spans="1:12" x14ac:dyDescent="0.25">
      <c r="A943" t="s">
        <v>24</v>
      </c>
      <c r="B943">
        <v>1143</v>
      </c>
      <c r="C943">
        <v>145</v>
      </c>
      <c r="D943">
        <v>28445</v>
      </c>
      <c r="E943">
        <v>7727</v>
      </c>
      <c r="F943" t="str">
        <f>+VLOOKUP(D943,Jugadores!A:B,2,FALSE)</f>
        <v>Craig H. Walsh</v>
      </c>
      <c r="G943" t="str">
        <f>+VLOOKUP(E943,Jugadores!A:B,2,FALSE)</f>
        <v>Steve B. Reynolds</v>
      </c>
      <c r="H943">
        <f>+INDEX(Jugadores!$A$2:$H$346,MATCH(Partidos!D943,Jugadores!$A$2:$A$346,0),7)</f>
        <v>101</v>
      </c>
      <c r="I943">
        <f>+INDEX(Jugadores!$A$2:$H$346,MATCH(Partidos!E943,Jugadores!$A$2:$A$346,0),7)</f>
        <v>138</v>
      </c>
      <c r="J943" t="str">
        <f>VLOOKUP(INDEX(Jugadores!$A$2:$H$346,MATCH(Partidos!D943,Jugadores!$A$2:$A$346,0),8),Condados!A:B,2,FALSE)</f>
        <v>Forest</v>
      </c>
      <c r="K943" t="str">
        <f>VLOOKUP(INDEX(Jugadores!$A$2:$H$346,MATCH(Partidos!E943,Jugadores!$A$2:$A$346,0),8),Condados!A:B,2,FALSE)</f>
        <v>Greene</v>
      </c>
      <c r="L943">
        <v>165</v>
      </c>
    </row>
    <row r="944" spans="1:12" x14ac:dyDescent="0.25">
      <c r="A944" t="s">
        <v>24</v>
      </c>
      <c r="B944">
        <v>1144</v>
      </c>
      <c r="C944">
        <v>238</v>
      </c>
      <c r="D944">
        <v>46494</v>
      </c>
      <c r="E944">
        <v>37806</v>
      </c>
      <c r="F944" t="str">
        <f>+VLOOKUP(D944,Jugadores!A:B,2,FALSE)</f>
        <v>Ronald V. Wright</v>
      </c>
      <c r="G944" t="str">
        <f>+VLOOKUP(E944,Jugadores!A:B,2,FALSE)</f>
        <v>Timothy R. Karnes</v>
      </c>
      <c r="H944">
        <f>+INDEX(Jugadores!$A$2:$H$346,MATCH(Partidos!D944,Jugadores!$A$2:$A$346,0),7)</f>
        <v>34</v>
      </c>
      <c r="I944">
        <f>+INDEX(Jugadores!$A$2:$H$346,MATCH(Partidos!E944,Jugadores!$A$2:$A$346,0),7)</f>
        <v>114</v>
      </c>
      <c r="J944" t="str">
        <f>VLOOKUP(INDEX(Jugadores!$A$2:$H$346,MATCH(Partidos!D944,Jugadores!$A$2:$A$346,0),8),Condados!A:B,2,FALSE)</f>
        <v>Luzerne</v>
      </c>
      <c r="K944" t="str">
        <f>VLOOKUP(INDEX(Jugadores!$A$2:$H$346,MATCH(Partidos!E944,Jugadores!$A$2:$A$346,0),8),Condados!A:B,2,FALSE)</f>
        <v>Crawford</v>
      </c>
      <c r="L944">
        <v>57</v>
      </c>
    </row>
    <row r="945" spans="1:12" x14ac:dyDescent="0.25">
      <c r="A945" t="s">
        <v>24</v>
      </c>
      <c r="B945">
        <v>1145</v>
      </c>
      <c r="C945">
        <v>131</v>
      </c>
      <c r="D945">
        <v>29457</v>
      </c>
      <c r="E945">
        <v>48908</v>
      </c>
      <c r="F945" t="str">
        <f>+VLOOKUP(D945,Jugadores!A:B,2,FALSE)</f>
        <v>Juan M. Drake</v>
      </c>
      <c r="G945" t="str">
        <f>+VLOOKUP(E945,Jugadores!A:B,2,FALSE)</f>
        <v>Ronald M. Kennedy</v>
      </c>
      <c r="H945">
        <f>+INDEX(Jugadores!$A$2:$H$346,MATCH(Partidos!D945,Jugadores!$A$2:$A$346,0),7)</f>
        <v>57</v>
      </c>
      <c r="I945">
        <f>+INDEX(Jugadores!$A$2:$H$346,MATCH(Partidos!E945,Jugadores!$A$2:$A$346,0),7)</f>
        <v>40</v>
      </c>
      <c r="J945" t="str">
        <f>VLOOKUP(INDEX(Jugadores!$A$2:$H$346,MATCH(Partidos!D945,Jugadores!$A$2:$A$346,0),8),Condados!A:B,2,FALSE)</f>
        <v>Lycoming</v>
      </c>
      <c r="K945" t="str">
        <f>VLOOKUP(INDEX(Jugadores!$A$2:$H$346,MATCH(Partidos!E945,Jugadores!$A$2:$A$346,0),8),Condados!A:B,2,FALSE)</f>
        <v>Juniata</v>
      </c>
      <c r="L945">
        <v>68</v>
      </c>
    </row>
    <row r="946" spans="1:12" x14ac:dyDescent="0.25">
      <c r="A946" t="s">
        <v>24</v>
      </c>
      <c r="B946">
        <v>1146</v>
      </c>
      <c r="C946">
        <v>255</v>
      </c>
      <c r="D946">
        <v>15164</v>
      </c>
      <c r="E946">
        <v>29285</v>
      </c>
      <c r="F946" t="str">
        <f>+VLOOKUP(D946,Jugadores!A:B,2,FALSE)</f>
        <v>Stephen D. Stoll</v>
      </c>
      <c r="G946" t="str">
        <f>+VLOOKUP(E946,Jugadores!A:B,2,FALSE)</f>
        <v>Sean B. Vanatta</v>
      </c>
      <c r="H946">
        <f>+INDEX(Jugadores!$A$2:$H$346,MATCH(Partidos!D946,Jugadores!$A$2:$A$346,0),7)</f>
        <v>36</v>
      </c>
      <c r="I946">
        <f>+INDEX(Jugadores!$A$2:$H$346,MATCH(Partidos!E946,Jugadores!$A$2:$A$346,0),7)</f>
        <v>127</v>
      </c>
      <c r="J946" t="str">
        <f>VLOOKUP(INDEX(Jugadores!$A$2:$H$346,MATCH(Partidos!D946,Jugadores!$A$2:$A$346,0),8),Condados!A:B,2,FALSE)</f>
        <v>Cumberland</v>
      </c>
      <c r="K946" t="str">
        <f>VLOOKUP(INDEX(Jugadores!$A$2:$H$346,MATCH(Partidos!E946,Jugadores!$A$2:$A$346,0),8),Condados!A:B,2,FALSE)</f>
        <v>Monroe</v>
      </c>
      <c r="L946">
        <v>87</v>
      </c>
    </row>
    <row r="947" spans="1:12" x14ac:dyDescent="0.25">
      <c r="A947" t="s">
        <v>24</v>
      </c>
      <c r="B947">
        <v>1147</v>
      </c>
      <c r="C947">
        <v>161</v>
      </c>
      <c r="D947">
        <v>26594</v>
      </c>
      <c r="E947">
        <v>34648</v>
      </c>
      <c r="F947" t="str">
        <f>+VLOOKUP(D947,Jugadores!A:B,2,FALSE)</f>
        <v>David A. Allen</v>
      </c>
      <c r="G947" t="str">
        <f>+VLOOKUP(E947,Jugadores!A:B,2,FALSE)</f>
        <v>Jack E. Clark</v>
      </c>
      <c r="H947">
        <f>+INDEX(Jugadores!$A$2:$H$346,MATCH(Partidos!D947,Jugadores!$A$2:$A$346,0),7)</f>
        <v>158</v>
      </c>
      <c r="I947">
        <f>+INDEX(Jugadores!$A$2:$H$346,MATCH(Partidos!E947,Jugadores!$A$2:$A$346,0),7)</f>
        <v>64</v>
      </c>
      <c r="J947" t="str">
        <f>VLOOKUP(INDEX(Jugadores!$A$2:$H$346,MATCH(Partidos!D947,Jugadores!$A$2:$A$346,0),8),Condados!A:B,2,FALSE)</f>
        <v>Columbia</v>
      </c>
      <c r="K947" t="str">
        <f>VLOOKUP(INDEX(Jugadores!$A$2:$H$346,MATCH(Partidos!E947,Jugadores!$A$2:$A$346,0),8),Condados!A:B,2,FALSE)</f>
        <v>Schuylkill</v>
      </c>
      <c r="L947">
        <v>88</v>
      </c>
    </row>
    <row r="948" spans="1:12" x14ac:dyDescent="0.25">
      <c r="A948" t="s">
        <v>24</v>
      </c>
      <c r="B948">
        <v>1148</v>
      </c>
      <c r="C948">
        <v>129</v>
      </c>
      <c r="D948">
        <v>48848</v>
      </c>
      <c r="E948">
        <v>39822</v>
      </c>
      <c r="F948" t="str">
        <f>+VLOOKUP(D948,Jugadores!A:B,2,FALSE)</f>
        <v>Genaro D. Sampson</v>
      </c>
      <c r="G948" t="str">
        <f>+VLOOKUP(E948,Jugadores!A:B,2,FALSE)</f>
        <v>Fred R. Goodman</v>
      </c>
      <c r="H948">
        <f>+INDEX(Jugadores!$A$2:$H$346,MATCH(Partidos!D948,Jugadores!$A$2:$A$346,0),7)</f>
        <v>14</v>
      </c>
      <c r="I948">
        <f>+INDEX(Jugadores!$A$2:$H$346,MATCH(Partidos!E948,Jugadores!$A$2:$A$346,0),7)</f>
        <v>78</v>
      </c>
      <c r="J948" t="str">
        <f>VLOOKUP(INDEX(Jugadores!$A$2:$H$346,MATCH(Partidos!D948,Jugadores!$A$2:$A$346,0),8),Condados!A:B,2,FALSE)</f>
        <v>Philadelphia</v>
      </c>
      <c r="K948" t="str">
        <f>VLOOKUP(INDEX(Jugadores!$A$2:$H$346,MATCH(Partidos!E948,Jugadores!$A$2:$A$346,0),8),Condados!A:B,2,FALSE)</f>
        <v>Warren</v>
      </c>
      <c r="L948">
        <v>103</v>
      </c>
    </row>
    <row r="949" spans="1:12" x14ac:dyDescent="0.25">
      <c r="A949" t="s">
        <v>24</v>
      </c>
      <c r="B949">
        <v>1149</v>
      </c>
      <c r="C949">
        <v>104</v>
      </c>
      <c r="D949">
        <v>43424</v>
      </c>
      <c r="E949">
        <v>37031</v>
      </c>
      <c r="F949" t="str">
        <f>+VLOOKUP(D949,Jugadores!A:B,2,FALSE)</f>
        <v>Bertram C. Carson</v>
      </c>
      <c r="G949" t="str">
        <f>+VLOOKUP(E949,Jugadores!A:B,2,FALSE)</f>
        <v>Henry M. McCue</v>
      </c>
      <c r="H949">
        <f>+INDEX(Jugadores!$A$2:$H$346,MATCH(Partidos!D949,Jugadores!$A$2:$A$346,0),7)</f>
        <v>83</v>
      </c>
      <c r="I949">
        <f>+INDEX(Jugadores!$A$2:$H$346,MATCH(Partidos!E949,Jugadores!$A$2:$A$346,0),7)</f>
        <v>71</v>
      </c>
      <c r="J949" t="str">
        <f>VLOOKUP(INDEX(Jugadores!$A$2:$H$346,MATCH(Partidos!D949,Jugadores!$A$2:$A$346,0),8),Condados!A:B,2,FALSE)</f>
        <v>Blair</v>
      </c>
      <c r="K949" t="str">
        <f>VLOOKUP(INDEX(Jugadores!$A$2:$H$346,MATCH(Partidos!E949,Jugadores!$A$2:$A$346,0),8),Condados!A:B,2,FALSE)</f>
        <v>Greene</v>
      </c>
      <c r="L949">
        <v>55</v>
      </c>
    </row>
    <row r="950" spans="1:12" x14ac:dyDescent="0.25">
      <c r="A950" t="s">
        <v>24</v>
      </c>
      <c r="B950">
        <v>1150</v>
      </c>
      <c r="C950">
        <v>181</v>
      </c>
      <c r="D950">
        <v>38126</v>
      </c>
      <c r="E950">
        <v>12744</v>
      </c>
      <c r="F950" t="str">
        <f>+VLOOKUP(D950,Jugadores!A:B,2,FALSE)</f>
        <v>David P. Thomas</v>
      </c>
      <c r="G950" t="str">
        <f>+VLOOKUP(E950,Jugadores!A:B,2,FALSE)</f>
        <v>James A. Kirk</v>
      </c>
      <c r="H950">
        <f>+INDEX(Jugadores!$A$2:$H$346,MATCH(Partidos!D950,Jugadores!$A$2:$A$346,0),7)</f>
        <v>47</v>
      </c>
      <c r="I950">
        <f>+INDEX(Jugadores!$A$2:$H$346,MATCH(Partidos!E950,Jugadores!$A$2:$A$346,0),7)</f>
        <v>5</v>
      </c>
      <c r="J950" t="str">
        <f>VLOOKUP(INDEX(Jugadores!$A$2:$H$346,MATCH(Partidos!D950,Jugadores!$A$2:$A$346,0),8),Condados!A:B,2,FALSE)</f>
        <v>Monroe</v>
      </c>
      <c r="K950" t="str">
        <f>VLOOKUP(INDEX(Jugadores!$A$2:$H$346,MATCH(Partidos!E950,Jugadores!$A$2:$A$346,0),8),Condados!A:B,2,FALSE)</f>
        <v>Lehigh</v>
      </c>
      <c r="L950">
        <v>57</v>
      </c>
    </row>
    <row r="951" spans="1:12" x14ac:dyDescent="0.25">
      <c r="A951" t="s">
        <v>24</v>
      </c>
      <c r="B951">
        <v>1151</v>
      </c>
      <c r="C951">
        <v>120</v>
      </c>
      <c r="D951">
        <v>39231</v>
      </c>
      <c r="E951">
        <v>13807</v>
      </c>
      <c r="F951" t="str">
        <f>+VLOOKUP(D951,Jugadores!A:B,2,FALSE)</f>
        <v>Brandon F. Gavin</v>
      </c>
      <c r="G951" t="str">
        <f>+VLOOKUP(E951,Jugadores!A:B,2,FALSE)</f>
        <v>John E. McCoy</v>
      </c>
      <c r="H951">
        <f>+INDEX(Jugadores!$A$2:$H$346,MATCH(Partidos!D951,Jugadores!$A$2:$A$346,0),7)</f>
        <v>56</v>
      </c>
      <c r="I951">
        <f>+INDEX(Jugadores!$A$2:$H$346,MATCH(Partidos!E951,Jugadores!$A$2:$A$346,0),7)</f>
        <v>105</v>
      </c>
      <c r="J951" t="str">
        <f>VLOOKUP(INDEX(Jugadores!$A$2:$H$346,MATCH(Partidos!D951,Jugadores!$A$2:$A$346,0),8),Condados!A:B,2,FALSE)</f>
        <v>McKean</v>
      </c>
      <c r="K951" t="str">
        <f>VLOOKUP(INDEX(Jugadores!$A$2:$H$346,MATCH(Partidos!E951,Jugadores!$A$2:$A$346,0),8),Condados!A:B,2,FALSE)</f>
        <v>McKean</v>
      </c>
      <c r="L951">
        <v>64</v>
      </c>
    </row>
    <row r="952" spans="1:12" x14ac:dyDescent="0.25">
      <c r="A952" t="s">
        <v>24</v>
      </c>
      <c r="B952">
        <v>1152</v>
      </c>
      <c r="C952">
        <v>282</v>
      </c>
      <c r="D952">
        <v>27430</v>
      </c>
      <c r="E952">
        <v>9989</v>
      </c>
      <c r="F952" t="str">
        <f>+VLOOKUP(D952,Jugadores!A:B,2,FALSE)</f>
        <v>Brad S. Torres</v>
      </c>
      <c r="G952" t="str">
        <f>+VLOOKUP(E952,Jugadores!A:B,2,FALSE)</f>
        <v>Kelly S. Meadow</v>
      </c>
      <c r="H952">
        <f>+INDEX(Jugadores!$A$2:$H$346,MATCH(Partidos!D952,Jugadores!$A$2:$A$346,0),7)</f>
        <v>98</v>
      </c>
      <c r="I952">
        <f>+INDEX(Jugadores!$A$2:$H$346,MATCH(Partidos!E952,Jugadores!$A$2:$A$346,0),7)</f>
        <v>250</v>
      </c>
      <c r="J952" t="str">
        <f>VLOOKUP(INDEX(Jugadores!$A$2:$H$346,MATCH(Partidos!D952,Jugadores!$A$2:$A$346,0),8),Condados!A:B,2,FALSE)</f>
        <v>Bradford</v>
      </c>
      <c r="K952" t="str">
        <f>VLOOKUP(INDEX(Jugadores!$A$2:$H$346,MATCH(Partidos!E952,Jugadores!$A$2:$A$346,0),8),Condados!A:B,2,FALSE)</f>
        <v>Allegheny</v>
      </c>
      <c r="L952">
        <v>73</v>
      </c>
    </row>
    <row r="953" spans="1:12" x14ac:dyDescent="0.25">
      <c r="A953" t="s">
        <v>24</v>
      </c>
      <c r="B953">
        <v>1153</v>
      </c>
      <c r="C953">
        <v>112</v>
      </c>
      <c r="D953">
        <v>22014</v>
      </c>
      <c r="E953">
        <v>45997</v>
      </c>
      <c r="F953" t="str">
        <f>+VLOOKUP(D953,Jugadores!A:B,2,FALSE)</f>
        <v>David S. Hamilton</v>
      </c>
      <c r="G953" t="str">
        <f>+VLOOKUP(E953,Jugadores!A:B,2,FALSE)</f>
        <v>Willie C. Thompson</v>
      </c>
      <c r="H953">
        <f>+INDEX(Jugadores!$A$2:$H$346,MATCH(Partidos!D953,Jugadores!$A$2:$A$346,0),7)</f>
        <v>67</v>
      </c>
      <c r="I953">
        <f>+INDEX(Jugadores!$A$2:$H$346,MATCH(Partidos!E953,Jugadores!$A$2:$A$346,0),7)</f>
        <v>17</v>
      </c>
      <c r="J953" t="str">
        <f>VLOOKUP(INDEX(Jugadores!$A$2:$H$346,MATCH(Partidos!D953,Jugadores!$A$2:$A$346,0),8),Condados!A:B,2,FALSE)</f>
        <v>Somerset</v>
      </c>
      <c r="K953" t="str">
        <f>VLOOKUP(INDEX(Jugadores!$A$2:$H$346,MATCH(Partidos!E953,Jugadores!$A$2:$A$346,0),8),Condados!A:B,2,FALSE)</f>
        <v>Carbon</v>
      </c>
      <c r="L953">
        <v>88</v>
      </c>
    </row>
    <row r="954" spans="1:12" x14ac:dyDescent="0.25">
      <c r="A954" t="s">
        <v>24</v>
      </c>
      <c r="B954">
        <v>1154</v>
      </c>
      <c r="C954">
        <v>151</v>
      </c>
      <c r="D954">
        <v>30486</v>
      </c>
      <c r="E954">
        <v>36655</v>
      </c>
      <c r="F954" t="str">
        <f>+VLOOKUP(D954,Jugadores!A:B,2,FALSE)</f>
        <v>Glenn W. Cunningham</v>
      </c>
      <c r="G954" t="str">
        <f>+VLOOKUP(E954,Jugadores!A:B,2,FALSE)</f>
        <v>Frederick S. Clark</v>
      </c>
      <c r="H954">
        <f>+INDEX(Jugadores!$A$2:$H$346,MATCH(Partidos!D954,Jugadores!$A$2:$A$346,0),7)</f>
        <v>3</v>
      </c>
      <c r="I954">
        <f>+INDEX(Jugadores!$A$2:$H$346,MATCH(Partidos!E954,Jugadores!$A$2:$A$346,0),7)</f>
        <v>100</v>
      </c>
      <c r="J954" t="str">
        <f>VLOOKUP(INDEX(Jugadores!$A$2:$H$346,MATCH(Partidos!D954,Jugadores!$A$2:$A$346,0),8),Condados!A:B,2,FALSE)</f>
        <v>Lawrence</v>
      </c>
      <c r="K954" t="str">
        <f>VLOOKUP(INDEX(Jugadores!$A$2:$H$346,MATCH(Partidos!E954,Jugadores!$A$2:$A$346,0),8),Condados!A:B,2,FALSE)</f>
        <v>Adams</v>
      </c>
      <c r="L954">
        <v>77</v>
      </c>
    </row>
    <row r="955" spans="1:12" x14ac:dyDescent="0.25">
      <c r="A955" t="s">
        <v>24</v>
      </c>
      <c r="B955">
        <v>1155</v>
      </c>
      <c r="C955">
        <v>131</v>
      </c>
      <c r="D955">
        <v>27965</v>
      </c>
      <c r="E955">
        <v>44365</v>
      </c>
      <c r="F955" t="str">
        <f>+VLOOKUP(D955,Jugadores!A:B,2,FALSE)</f>
        <v>Santiago E. Dvorak</v>
      </c>
      <c r="G955" t="str">
        <f>+VLOOKUP(E955,Jugadores!A:B,2,FALSE)</f>
        <v>Robert L. Hughes</v>
      </c>
      <c r="H955">
        <f>+INDEX(Jugadores!$A$2:$H$346,MATCH(Partidos!D955,Jugadores!$A$2:$A$346,0),7)</f>
        <v>11</v>
      </c>
      <c r="I955">
        <f>+INDEX(Jugadores!$A$2:$H$346,MATCH(Partidos!E955,Jugadores!$A$2:$A$346,0),7)</f>
        <v>53</v>
      </c>
      <c r="J955" t="str">
        <f>VLOOKUP(INDEX(Jugadores!$A$2:$H$346,MATCH(Partidos!D955,Jugadores!$A$2:$A$346,0),8),Condados!A:B,2,FALSE)</f>
        <v>Venango</v>
      </c>
      <c r="K955" t="str">
        <f>VLOOKUP(INDEX(Jugadores!$A$2:$H$346,MATCH(Partidos!E955,Jugadores!$A$2:$A$346,0),8),Condados!A:B,2,FALSE)</f>
        <v>Erie</v>
      </c>
      <c r="L955">
        <v>89</v>
      </c>
    </row>
    <row r="956" spans="1:12" x14ac:dyDescent="0.25">
      <c r="A956" t="s">
        <v>24</v>
      </c>
      <c r="B956">
        <v>1156</v>
      </c>
      <c r="C956">
        <v>155</v>
      </c>
      <c r="D956">
        <v>4496</v>
      </c>
      <c r="E956">
        <v>12839</v>
      </c>
      <c r="F956" t="str">
        <f>+VLOOKUP(D956,Jugadores!A:B,2,FALSE)</f>
        <v>Carlos L. Grier</v>
      </c>
      <c r="G956" t="str">
        <f>+VLOOKUP(E956,Jugadores!A:B,2,FALSE)</f>
        <v>Gabriel L. Brandon</v>
      </c>
      <c r="H956">
        <f>+INDEX(Jugadores!$A$2:$H$346,MATCH(Partidos!D956,Jugadores!$A$2:$A$346,0),7)</f>
        <v>93</v>
      </c>
      <c r="I956">
        <f>+INDEX(Jugadores!$A$2:$H$346,MATCH(Partidos!E956,Jugadores!$A$2:$A$346,0),7)</f>
        <v>268</v>
      </c>
      <c r="J956" t="str">
        <f>VLOOKUP(INDEX(Jugadores!$A$2:$H$346,MATCH(Partidos!D956,Jugadores!$A$2:$A$346,0),8),Condados!A:B,2,FALSE)</f>
        <v>Cameron</v>
      </c>
      <c r="K956" t="str">
        <f>VLOOKUP(INDEX(Jugadores!$A$2:$H$346,MATCH(Partidos!E956,Jugadores!$A$2:$A$346,0),8),Condados!A:B,2,FALSE)</f>
        <v>Clinton</v>
      </c>
      <c r="L956">
        <v>89</v>
      </c>
    </row>
    <row r="957" spans="1:12" x14ac:dyDescent="0.25">
      <c r="A957" t="s">
        <v>24</v>
      </c>
      <c r="B957">
        <v>1157</v>
      </c>
      <c r="C957">
        <v>207</v>
      </c>
      <c r="D957">
        <v>46356</v>
      </c>
      <c r="E957">
        <v>929</v>
      </c>
      <c r="F957" t="str">
        <f>+VLOOKUP(D957,Jugadores!A:B,2,FALSE)</f>
        <v>Robert A. Vath</v>
      </c>
      <c r="G957" t="str">
        <f>+VLOOKUP(E957,Jugadores!A:B,2,FALSE)</f>
        <v>Phillip S. Kucera</v>
      </c>
      <c r="H957">
        <f>+INDEX(Jugadores!$A$2:$H$346,MATCH(Partidos!D957,Jugadores!$A$2:$A$346,0),7)</f>
        <v>41</v>
      </c>
      <c r="I957">
        <f>+INDEX(Jugadores!$A$2:$H$346,MATCH(Partidos!E957,Jugadores!$A$2:$A$346,0),7)</f>
        <v>60</v>
      </c>
      <c r="J957" t="str">
        <f>VLOOKUP(INDEX(Jugadores!$A$2:$H$346,MATCH(Partidos!D957,Jugadores!$A$2:$A$346,0),8),Condados!A:B,2,FALSE)</f>
        <v>Huntingdon</v>
      </c>
      <c r="K957" t="str">
        <f>VLOOKUP(INDEX(Jugadores!$A$2:$H$346,MATCH(Partidos!E957,Jugadores!$A$2:$A$346,0),8),Condados!A:B,2,FALSE)</f>
        <v>Montgomery</v>
      </c>
      <c r="L957">
        <v>96</v>
      </c>
    </row>
    <row r="958" spans="1:12" x14ac:dyDescent="0.25">
      <c r="A958" t="s">
        <v>24</v>
      </c>
      <c r="B958">
        <v>1158</v>
      </c>
      <c r="C958">
        <v>199</v>
      </c>
      <c r="D958">
        <v>962</v>
      </c>
      <c r="E958">
        <v>47815</v>
      </c>
      <c r="F958" t="str">
        <f>+VLOOKUP(D958,Jugadores!A:B,2,FALSE)</f>
        <v>Andrew M. Shanklin</v>
      </c>
      <c r="G958" t="str">
        <f>+VLOOKUP(E958,Jugadores!A:B,2,FALSE)</f>
        <v>Walter F. Carter</v>
      </c>
      <c r="H958">
        <f>+INDEX(Jugadores!$A$2:$H$346,MATCH(Partidos!D958,Jugadores!$A$2:$A$346,0),7)</f>
        <v>37</v>
      </c>
      <c r="I958">
        <f>+INDEX(Jugadores!$A$2:$H$346,MATCH(Partidos!E958,Jugadores!$A$2:$A$346,0),7)</f>
        <v>12</v>
      </c>
      <c r="J958" t="str">
        <f>VLOOKUP(INDEX(Jugadores!$A$2:$H$346,MATCH(Partidos!D958,Jugadores!$A$2:$A$346,0),8),Condados!A:B,2,FALSE)</f>
        <v>Snyder</v>
      </c>
      <c r="K958" t="str">
        <f>VLOOKUP(INDEX(Jugadores!$A$2:$H$346,MATCH(Partidos!E958,Jugadores!$A$2:$A$346,0),8),Condados!A:B,2,FALSE)</f>
        <v>Franklin</v>
      </c>
      <c r="L958">
        <v>54</v>
      </c>
    </row>
    <row r="959" spans="1:12" x14ac:dyDescent="0.25">
      <c r="A959" t="s">
        <v>24</v>
      </c>
      <c r="B959">
        <v>1159</v>
      </c>
      <c r="C959">
        <v>92</v>
      </c>
      <c r="D959">
        <v>35022</v>
      </c>
      <c r="E959">
        <v>29207</v>
      </c>
      <c r="F959" t="str">
        <f>+VLOOKUP(D959,Jugadores!A:B,2,FALSE)</f>
        <v>Edgar P. Lowery</v>
      </c>
      <c r="G959" t="str">
        <f>+VLOOKUP(E959,Jugadores!A:B,2,FALSE)</f>
        <v>Lindsey R. Sherry</v>
      </c>
      <c r="H959">
        <f>+INDEX(Jugadores!$A$2:$H$346,MATCH(Partidos!D959,Jugadores!$A$2:$A$346,0),7)</f>
        <v>119</v>
      </c>
      <c r="I959">
        <f>+INDEX(Jugadores!$A$2:$H$346,MATCH(Partidos!E959,Jugadores!$A$2:$A$346,0),7)</f>
        <v>123</v>
      </c>
      <c r="J959" t="str">
        <f>VLOOKUP(INDEX(Jugadores!$A$2:$H$346,MATCH(Partidos!D959,Jugadores!$A$2:$A$346,0),8),Condados!A:B,2,FALSE)</f>
        <v>Potter</v>
      </c>
      <c r="K959" t="str">
        <f>VLOOKUP(INDEX(Jugadores!$A$2:$H$346,MATCH(Partidos!E959,Jugadores!$A$2:$A$346,0),8),Condados!A:B,2,FALSE)</f>
        <v>Luzerne</v>
      </c>
      <c r="L959">
        <v>82</v>
      </c>
    </row>
    <row r="960" spans="1:12" x14ac:dyDescent="0.25">
      <c r="A960" t="s">
        <v>24</v>
      </c>
      <c r="B960">
        <v>1160</v>
      </c>
      <c r="C960">
        <v>108</v>
      </c>
      <c r="D960">
        <v>15877</v>
      </c>
      <c r="E960">
        <v>19733</v>
      </c>
      <c r="F960" t="str">
        <f>+VLOOKUP(D960,Jugadores!A:B,2,FALSE)</f>
        <v>James H. Funches</v>
      </c>
      <c r="G960" t="str">
        <f>+VLOOKUP(E960,Jugadores!A:B,2,FALSE)</f>
        <v>Richard P. Salvatore</v>
      </c>
      <c r="H960">
        <f>+INDEX(Jugadores!$A$2:$H$346,MATCH(Partidos!D960,Jugadores!$A$2:$A$346,0),7)</f>
        <v>96</v>
      </c>
      <c r="I960">
        <f>+INDEX(Jugadores!$A$2:$H$346,MATCH(Partidos!E960,Jugadores!$A$2:$A$346,0),7)</f>
        <v>185</v>
      </c>
      <c r="J960" t="str">
        <f>VLOOKUP(INDEX(Jugadores!$A$2:$H$346,MATCH(Partidos!D960,Jugadores!$A$2:$A$346,0),8),Condados!A:B,2,FALSE)</f>
        <v>Franklin</v>
      </c>
      <c r="K960" t="str">
        <f>VLOOKUP(INDEX(Jugadores!$A$2:$H$346,MATCH(Partidos!E960,Jugadores!$A$2:$A$346,0),8),Condados!A:B,2,FALSE)</f>
        <v>Carbon</v>
      </c>
      <c r="L960">
        <v>98</v>
      </c>
    </row>
    <row r="961" spans="1:12" x14ac:dyDescent="0.25">
      <c r="A961" t="s">
        <v>24</v>
      </c>
      <c r="B961">
        <v>1161</v>
      </c>
      <c r="C961">
        <v>136</v>
      </c>
      <c r="D961">
        <v>36159</v>
      </c>
      <c r="E961">
        <v>40477</v>
      </c>
      <c r="F961" t="str">
        <f>+VLOOKUP(D961,Jugadores!A:B,2,FALSE)</f>
        <v>Victor S. Casteel</v>
      </c>
      <c r="G961" t="str">
        <f>+VLOOKUP(E961,Jugadores!A:B,2,FALSE)</f>
        <v>Carlos H. Jimenez</v>
      </c>
      <c r="H961">
        <f>+INDEX(Jugadores!$A$2:$H$346,MATCH(Partidos!D961,Jugadores!$A$2:$A$346,0),7)</f>
        <v>21</v>
      </c>
      <c r="I961">
        <f>+INDEX(Jugadores!$A$2:$H$346,MATCH(Partidos!E961,Jugadores!$A$2:$A$346,0),7)</f>
        <v>85</v>
      </c>
      <c r="J961" t="str">
        <f>VLOOKUP(INDEX(Jugadores!$A$2:$H$346,MATCH(Partidos!D961,Jugadores!$A$2:$A$346,0),8),Condados!A:B,2,FALSE)</f>
        <v>Delaware</v>
      </c>
      <c r="K961" t="str">
        <f>VLOOKUP(INDEX(Jugadores!$A$2:$H$346,MATCH(Partidos!E961,Jugadores!$A$2:$A$346,0),8),Condados!A:B,2,FALSE)</f>
        <v>Erie</v>
      </c>
      <c r="L961">
        <v>102</v>
      </c>
    </row>
    <row r="962" spans="1:12" x14ac:dyDescent="0.25">
      <c r="A962" t="s">
        <v>24</v>
      </c>
      <c r="B962">
        <v>1162</v>
      </c>
      <c r="C962">
        <v>176</v>
      </c>
      <c r="D962">
        <v>38210</v>
      </c>
      <c r="E962">
        <v>1939</v>
      </c>
      <c r="F962" t="str">
        <f>+VLOOKUP(D962,Jugadores!A:B,2,FALSE)</f>
        <v>Emmitt E. Wiliams</v>
      </c>
      <c r="G962" t="str">
        <f>+VLOOKUP(E962,Jugadores!A:B,2,FALSE)</f>
        <v>John E. McElwain</v>
      </c>
      <c r="H962">
        <f>+INDEX(Jugadores!$A$2:$H$346,MATCH(Partidos!D962,Jugadores!$A$2:$A$346,0),7)</f>
        <v>113</v>
      </c>
      <c r="I962">
        <f>+INDEX(Jugadores!$A$2:$H$346,MATCH(Partidos!E962,Jugadores!$A$2:$A$346,0),7)</f>
        <v>51</v>
      </c>
      <c r="J962" t="str">
        <f>VLOOKUP(INDEX(Jugadores!$A$2:$H$346,MATCH(Partidos!D962,Jugadores!$A$2:$A$346,0),8),Condados!A:B,2,FALSE)</f>
        <v>Somerset</v>
      </c>
      <c r="K962" t="str">
        <f>VLOOKUP(INDEX(Jugadores!$A$2:$H$346,MATCH(Partidos!E962,Jugadores!$A$2:$A$346,0),8),Condados!A:B,2,FALSE)</f>
        <v>Pike</v>
      </c>
      <c r="L962">
        <v>81</v>
      </c>
    </row>
    <row r="963" spans="1:12" x14ac:dyDescent="0.25">
      <c r="A963" t="s">
        <v>24</v>
      </c>
      <c r="B963">
        <v>1163</v>
      </c>
      <c r="C963">
        <v>183</v>
      </c>
      <c r="D963">
        <v>37462</v>
      </c>
      <c r="E963">
        <v>35636</v>
      </c>
      <c r="F963" t="str">
        <f>+VLOOKUP(D963,Jugadores!A:B,2,FALSE)</f>
        <v>Ronnie C. Sparks</v>
      </c>
      <c r="G963" t="str">
        <f>+VLOOKUP(E963,Jugadores!A:B,2,FALSE)</f>
        <v>Andrew A. Westphal</v>
      </c>
      <c r="H963">
        <f>+INDEX(Jugadores!$A$2:$H$346,MATCH(Partidos!D963,Jugadores!$A$2:$A$346,0),7)</f>
        <v>45</v>
      </c>
      <c r="I963">
        <f>+INDEX(Jugadores!$A$2:$H$346,MATCH(Partidos!E963,Jugadores!$A$2:$A$346,0),7)</f>
        <v>276</v>
      </c>
      <c r="J963" t="str">
        <f>VLOOKUP(INDEX(Jugadores!$A$2:$H$346,MATCH(Partidos!D963,Jugadores!$A$2:$A$346,0),8),Condados!A:B,2,FALSE)</f>
        <v>Fulton</v>
      </c>
      <c r="K963" t="str">
        <f>VLOOKUP(INDEX(Jugadores!$A$2:$H$346,MATCH(Partidos!E963,Jugadores!$A$2:$A$346,0),8),Condados!A:B,2,FALSE)</f>
        <v>Pike</v>
      </c>
      <c r="L963">
        <v>45</v>
      </c>
    </row>
    <row r="964" spans="1:12" x14ac:dyDescent="0.25">
      <c r="A964" t="s">
        <v>24</v>
      </c>
      <c r="B964">
        <v>1164</v>
      </c>
      <c r="C964">
        <v>129</v>
      </c>
      <c r="D964">
        <v>31902</v>
      </c>
      <c r="E964">
        <v>4082</v>
      </c>
      <c r="F964" t="str">
        <f>+VLOOKUP(D964,Jugadores!A:B,2,FALSE)</f>
        <v>Jeffrey L. McCoy</v>
      </c>
      <c r="G964" t="str">
        <f>+VLOOKUP(E964,Jugadores!A:B,2,FALSE)</f>
        <v>Quentin L. Watts</v>
      </c>
      <c r="H964">
        <f>+INDEX(Jugadores!$A$2:$H$346,MATCH(Partidos!D964,Jugadores!$A$2:$A$346,0),7)</f>
        <v>59</v>
      </c>
      <c r="I964">
        <f>+INDEX(Jugadores!$A$2:$H$346,MATCH(Partidos!E964,Jugadores!$A$2:$A$346,0),7)</f>
        <v>166</v>
      </c>
      <c r="J964" t="str">
        <f>VLOOKUP(INDEX(Jugadores!$A$2:$H$346,MATCH(Partidos!D964,Jugadores!$A$2:$A$346,0),8),Condados!A:B,2,FALSE)</f>
        <v>Armstrong</v>
      </c>
      <c r="K964" t="str">
        <f>VLOOKUP(INDEX(Jugadores!$A$2:$H$346,MATCH(Partidos!E964,Jugadores!$A$2:$A$346,0),8),Condados!A:B,2,FALSE)</f>
        <v>Allegheny</v>
      </c>
      <c r="L964">
        <v>54</v>
      </c>
    </row>
    <row r="965" spans="1:12" x14ac:dyDescent="0.25">
      <c r="A965" t="s">
        <v>24</v>
      </c>
      <c r="B965">
        <v>1165</v>
      </c>
      <c r="C965">
        <v>183</v>
      </c>
      <c r="D965">
        <v>16745</v>
      </c>
      <c r="E965">
        <v>35447</v>
      </c>
      <c r="F965" t="str">
        <f>+VLOOKUP(D965,Jugadores!A:B,2,FALSE)</f>
        <v>John A. Palmer</v>
      </c>
      <c r="G965" t="str">
        <f>+VLOOKUP(E965,Jugadores!A:B,2,FALSE)</f>
        <v>William R. Miles</v>
      </c>
      <c r="H965">
        <f>+INDEX(Jugadores!$A$2:$H$346,MATCH(Partidos!D965,Jugadores!$A$2:$A$346,0),7)</f>
        <v>35</v>
      </c>
      <c r="I965">
        <f>+INDEX(Jugadores!$A$2:$H$346,MATCH(Partidos!E965,Jugadores!$A$2:$A$346,0),7)</f>
        <v>77</v>
      </c>
      <c r="J965" t="str">
        <f>VLOOKUP(INDEX(Jugadores!$A$2:$H$346,MATCH(Partidos!D965,Jugadores!$A$2:$A$346,0),8),Condados!A:B,2,FALSE)</f>
        <v>Jefferson</v>
      </c>
      <c r="K965" t="str">
        <f>VLOOKUP(INDEX(Jugadores!$A$2:$H$346,MATCH(Partidos!E965,Jugadores!$A$2:$A$346,0),8),Condados!A:B,2,FALSE)</f>
        <v>Lehigh</v>
      </c>
      <c r="L965">
        <v>71</v>
      </c>
    </row>
    <row r="966" spans="1:12" x14ac:dyDescent="0.25">
      <c r="A966" t="s">
        <v>24</v>
      </c>
      <c r="B966">
        <v>1166</v>
      </c>
      <c r="C966">
        <v>166</v>
      </c>
      <c r="D966">
        <v>44152</v>
      </c>
      <c r="E966">
        <v>1866</v>
      </c>
      <c r="F966" t="str">
        <f>+VLOOKUP(D966,Jugadores!A:B,2,FALSE)</f>
        <v>William V. Phillips</v>
      </c>
      <c r="G966" t="str">
        <f>+VLOOKUP(E966,Jugadores!A:B,2,FALSE)</f>
        <v>Milton M. Warren</v>
      </c>
      <c r="H966">
        <f>+INDEX(Jugadores!$A$2:$H$346,MATCH(Partidos!D966,Jugadores!$A$2:$A$346,0),7)</f>
        <v>50</v>
      </c>
      <c r="I966">
        <f>+INDEX(Jugadores!$A$2:$H$346,MATCH(Partidos!E966,Jugadores!$A$2:$A$346,0),7)</f>
        <v>13</v>
      </c>
      <c r="J966" t="str">
        <f>VLOOKUP(INDEX(Jugadores!$A$2:$H$346,MATCH(Partidos!D966,Jugadores!$A$2:$A$346,0),8),Condados!A:B,2,FALSE)</f>
        <v>Chester</v>
      </c>
      <c r="K966" t="str">
        <f>VLOOKUP(INDEX(Jugadores!$A$2:$H$346,MATCH(Partidos!E966,Jugadores!$A$2:$A$346,0),8),Condados!A:B,2,FALSE)</f>
        <v>Butler</v>
      </c>
      <c r="L966">
        <v>77</v>
      </c>
    </row>
    <row r="967" spans="1:12" x14ac:dyDescent="0.25">
      <c r="A967" t="s">
        <v>24</v>
      </c>
      <c r="B967">
        <v>1167</v>
      </c>
      <c r="C967">
        <v>272</v>
      </c>
      <c r="D967">
        <v>1727</v>
      </c>
      <c r="E967">
        <v>6359</v>
      </c>
      <c r="F967" t="str">
        <f>+VLOOKUP(D967,Jugadores!A:B,2,FALSE)</f>
        <v>Leland T. Moore</v>
      </c>
      <c r="G967" t="str">
        <f>+VLOOKUP(E967,Jugadores!A:B,2,FALSE)</f>
        <v>Randy M. Luciani</v>
      </c>
      <c r="H967">
        <f>+INDEX(Jugadores!$A$2:$H$346,MATCH(Partidos!D967,Jugadores!$A$2:$A$346,0),7)</f>
        <v>134</v>
      </c>
      <c r="I967">
        <f>+INDEX(Jugadores!$A$2:$H$346,MATCH(Partidos!E967,Jugadores!$A$2:$A$346,0),7)</f>
        <v>177</v>
      </c>
      <c r="J967" t="str">
        <f>VLOOKUP(INDEX(Jugadores!$A$2:$H$346,MATCH(Partidos!D967,Jugadores!$A$2:$A$346,0),8),Condados!A:B,2,FALSE)</f>
        <v>Union</v>
      </c>
      <c r="K967" t="str">
        <f>VLOOKUP(INDEX(Jugadores!$A$2:$H$346,MATCH(Partidos!E967,Jugadores!$A$2:$A$346,0),8),Condados!A:B,2,FALSE)</f>
        <v>Cambria</v>
      </c>
      <c r="L967">
        <v>107</v>
      </c>
    </row>
    <row r="968" spans="1:12" x14ac:dyDescent="0.25">
      <c r="A968" t="s">
        <v>24</v>
      </c>
      <c r="B968">
        <v>1168</v>
      </c>
      <c r="C968">
        <v>139</v>
      </c>
      <c r="D968">
        <v>3500</v>
      </c>
      <c r="E968">
        <v>17656</v>
      </c>
      <c r="F968" t="str">
        <f>+VLOOKUP(D968,Jugadores!A:B,2,FALSE)</f>
        <v>David M. Prewitt</v>
      </c>
      <c r="G968" t="str">
        <f>+VLOOKUP(E968,Jugadores!A:B,2,FALSE)</f>
        <v>James V. Fudge</v>
      </c>
      <c r="H968">
        <f>+INDEX(Jugadores!$A$2:$H$346,MATCH(Partidos!D968,Jugadores!$A$2:$A$346,0),7)</f>
        <v>159</v>
      </c>
      <c r="I968">
        <f>+INDEX(Jugadores!$A$2:$H$346,MATCH(Partidos!E968,Jugadores!$A$2:$A$346,0),7)</f>
        <v>86</v>
      </c>
      <c r="J968" t="str">
        <f>VLOOKUP(INDEX(Jugadores!$A$2:$H$346,MATCH(Partidos!D968,Jugadores!$A$2:$A$346,0),8),Condados!A:B,2,FALSE)</f>
        <v>Beaver</v>
      </c>
      <c r="K968" t="str">
        <f>VLOOKUP(INDEX(Jugadores!$A$2:$H$346,MATCH(Partidos!E968,Jugadores!$A$2:$A$346,0),8),Condados!A:B,2,FALSE)</f>
        <v>Bedford</v>
      </c>
      <c r="L968">
        <v>50</v>
      </c>
    </row>
    <row r="969" spans="1:12" x14ac:dyDescent="0.25">
      <c r="A969" t="s">
        <v>24</v>
      </c>
      <c r="B969">
        <v>1169</v>
      </c>
      <c r="C969">
        <v>233</v>
      </c>
      <c r="D969">
        <v>18113</v>
      </c>
      <c r="E969">
        <v>19100</v>
      </c>
      <c r="F969" t="str">
        <f>+VLOOKUP(D969,Jugadores!A:B,2,FALSE)</f>
        <v>John M. Link</v>
      </c>
      <c r="G969" t="str">
        <f>+VLOOKUP(E969,Jugadores!A:B,2,FALSE)</f>
        <v>Robert B. Becker</v>
      </c>
      <c r="H969">
        <f>+INDEX(Jugadores!$A$2:$H$346,MATCH(Partidos!D969,Jugadores!$A$2:$A$346,0),7)</f>
        <v>26</v>
      </c>
      <c r="I969">
        <f>+INDEX(Jugadores!$A$2:$H$346,MATCH(Partidos!E969,Jugadores!$A$2:$A$346,0),7)</f>
        <v>277</v>
      </c>
      <c r="J969" t="str">
        <f>VLOOKUP(INDEX(Jugadores!$A$2:$H$346,MATCH(Partidos!D969,Jugadores!$A$2:$A$346,0),8),Condados!A:B,2,FALSE)</f>
        <v>Clinton</v>
      </c>
      <c r="K969" t="str">
        <f>VLOOKUP(INDEX(Jugadores!$A$2:$H$346,MATCH(Partidos!E969,Jugadores!$A$2:$A$346,0),8),Condados!A:B,2,FALSE)</f>
        <v>Franklin</v>
      </c>
      <c r="L969">
        <v>54</v>
      </c>
    </row>
    <row r="970" spans="1:12" x14ac:dyDescent="0.25">
      <c r="A970" t="s">
        <v>24</v>
      </c>
      <c r="B970">
        <v>1170</v>
      </c>
      <c r="C970">
        <v>191</v>
      </c>
      <c r="D970">
        <v>12929</v>
      </c>
      <c r="E970">
        <v>41198</v>
      </c>
      <c r="F970" t="str">
        <f>+VLOOKUP(D970,Jugadores!A:B,2,FALSE)</f>
        <v>James S. Evans</v>
      </c>
      <c r="G970" t="str">
        <f>+VLOOKUP(E970,Jugadores!A:B,2,FALSE)</f>
        <v>Mike L. Ginn</v>
      </c>
      <c r="H970">
        <f>+INDEX(Jugadores!$A$2:$H$346,MATCH(Partidos!D970,Jugadores!$A$2:$A$346,0),7)</f>
        <v>103</v>
      </c>
      <c r="I970">
        <f>+INDEX(Jugadores!$A$2:$H$346,MATCH(Partidos!E970,Jugadores!$A$2:$A$346,0),7)</f>
        <v>27</v>
      </c>
      <c r="J970" t="str">
        <f>VLOOKUP(INDEX(Jugadores!$A$2:$H$346,MATCH(Partidos!D970,Jugadores!$A$2:$A$346,0),8),Condados!A:B,2,FALSE)</f>
        <v>Lebanon</v>
      </c>
      <c r="K970" t="str">
        <f>VLOOKUP(INDEX(Jugadores!$A$2:$H$346,MATCH(Partidos!E970,Jugadores!$A$2:$A$346,0),8),Condados!A:B,2,FALSE)</f>
        <v>Allegheny</v>
      </c>
      <c r="L970">
        <v>68</v>
      </c>
    </row>
    <row r="971" spans="1:12" x14ac:dyDescent="0.25">
      <c r="A971" t="s">
        <v>24</v>
      </c>
      <c r="B971">
        <v>1171</v>
      </c>
      <c r="C971">
        <v>262</v>
      </c>
      <c r="D971">
        <v>3504</v>
      </c>
      <c r="E971">
        <v>388</v>
      </c>
      <c r="F971" t="str">
        <f>+VLOOKUP(D971,Jugadores!A:B,2,FALSE)</f>
        <v>Carlton B. Lehr</v>
      </c>
      <c r="G971" t="str">
        <f>+VLOOKUP(E971,Jugadores!A:B,2,FALSE)</f>
        <v>James S. Bobbitt</v>
      </c>
      <c r="H971">
        <f>+INDEX(Jugadores!$A$2:$H$346,MATCH(Partidos!D971,Jugadores!$A$2:$A$346,0),7)</f>
        <v>160</v>
      </c>
      <c r="I971">
        <f>+INDEX(Jugadores!$A$2:$H$346,MATCH(Partidos!E971,Jugadores!$A$2:$A$346,0),7)</f>
        <v>49</v>
      </c>
      <c r="J971" t="str">
        <f>VLOOKUP(INDEX(Jugadores!$A$2:$H$346,MATCH(Partidos!D971,Jugadores!$A$2:$A$346,0),8),Condados!A:B,2,FALSE)</f>
        <v>Cameron</v>
      </c>
      <c r="K971" t="str">
        <f>VLOOKUP(INDEX(Jugadores!$A$2:$H$346,MATCH(Partidos!E971,Jugadores!$A$2:$A$346,0),8),Condados!A:B,2,FALSE)</f>
        <v>Clarion</v>
      </c>
      <c r="L971">
        <v>89</v>
      </c>
    </row>
    <row r="972" spans="1:12" x14ac:dyDescent="0.25">
      <c r="A972" t="s">
        <v>24</v>
      </c>
      <c r="B972">
        <v>1172</v>
      </c>
      <c r="C972">
        <v>338</v>
      </c>
      <c r="D972">
        <v>6495</v>
      </c>
      <c r="E972">
        <v>15937</v>
      </c>
      <c r="F972" t="str">
        <f>+VLOOKUP(D972,Jugadores!A:B,2,FALSE)</f>
        <v>Michael M. Flores</v>
      </c>
      <c r="G972" t="str">
        <f>+VLOOKUP(E972,Jugadores!A:B,2,FALSE)</f>
        <v>Philip S. Rome</v>
      </c>
      <c r="H972">
        <f>+INDEX(Jugadores!$A$2:$H$346,MATCH(Partidos!D972,Jugadores!$A$2:$A$346,0),7)</f>
        <v>161</v>
      </c>
      <c r="I972">
        <f>+INDEX(Jugadores!$A$2:$H$346,MATCH(Partidos!E972,Jugadores!$A$2:$A$346,0),7)</f>
        <v>42</v>
      </c>
      <c r="J972" t="str">
        <f>VLOOKUP(INDEX(Jugadores!$A$2:$H$346,MATCH(Partidos!D972,Jugadores!$A$2:$A$346,0),8),Condados!A:B,2,FALSE)</f>
        <v>Snyder</v>
      </c>
      <c r="K972" t="str">
        <f>VLOOKUP(INDEX(Jugadores!$A$2:$H$346,MATCH(Partidos!E972,Jugadores!$A$2:$A$346,0),8),Condados!A:B,2,FALSE)</f>
        <v>Beaver</v>
      </c>
      <c r="L972">
        <v>98</v>
      </c>
    </row>
    <row r="973" spans="1:12" x14ac:dyDescent="0.25">
      <c r="A973" t="s">
        <v>24</v>
      </c>
      <c r="B973">
        <v>1173</v>
      </c>
      <c r="C973">
        <v>118</v>
      </c>
      <c r="D973">
        <v>25105</v>
      </c>
      <c r="E973">
        <v>29138</v>
      </c>
      <c r="F973" t="str">
        <f>+VLOOKUP(D973,Jugadores!A:B,2,FALSE)</f>
        <v>Donald M. West</v>
      </c>
      <c r="G973" t="str">
        <f>+VLOOKUP(E973,Jugadores!A:B,2,FALSE)</f>
        <v>David A. Bell</v>
      </c>
      <c r="H973">
        <f>+INDEX(Jugadores!$A$2:$H$346,MATCH(Partidos!D973,Jugadores!$A$2:$A$346,0),7)</f>
        <v>33</v>
      </c>
      <c r="I973">
        <f>+INDEX(Jugadores!$A$2:$H$346,MATCH(Partidos!E973,Jugadores!$A$2:$A$346,0),7)</f>
        <v>44</v>
      </c>
      <c r="J973" t="str">
        <f>VLOOKUP(INDEX(Jugadores!$A$2:$H$346,MATCH(Partidos!D973,Jugadores!$A$2:$A$346,0),8),Condados!A:B,2,FALSE)</f>
        <v>Northampton</v>
      </c>
      <c r="K973" t="str">
        <f>VLOOKUP(INDEX(Jugadores!$A$2:$H$346,MATCH(Partidos!E973,Jugadores!$A$2:$A$346,0),8),Condados!A:B,2,FALSE)</f>
        <v>Lackawanna</v>
      </c>
      <c r="L973">
        <v>189</v>
      </c>
    </row>
    <row r="974" spans="1:12" x14ac:dyDescent="0.25">
      <c r="A974" t="s">
        <v>24</v>
      </c>
      <c r="B974">
        <v>1174</v>
      </c>
      <c r="C974">
        <v>88</v>
      </c>
      <c r="D974">
        <v>3097</v>
      </c>
      <c r="E974">
        <v>584</v>
      </c>
      <c r="F974" t="str">
        <f>+VLOOKUP(D974,Jugadores!A:B,2,FALSE)</f>
        <v>Troy M. Johnson</v>
      </c>
      <c r="G974" t="str">
        <f>+VLOOKUP(E974,Jugadores!A:B,2,FALSE)</f>
        <v>Francis T. Edwards</v>
      </c>
      <c r="H974">
        <f>+INDEX(Jugadores!$A$2:$H$346,MATCH(Partidos!D974,Jugadores!$A$2:$A$346,0),7)</f>
        <v>43</v>
      </c>
      <c r="I974">
        <f>+INDEX(Jugadores!$A$2:$H$346,MATCH(Partidos!E974,Jugadores!$A$2:$A$346,0),7)</f>
        <v>143</v>
      </c>
      <c r="J974" t="str">
        <f>VLOOKUP(INDEX(Jugadores!$A$2:$H$346,MATCH(Partidos!D974,Jugadores!$A$2:$A$346,0),8),Condados!A:B,2,FALSE)</f>
        <v>Columbia</v>
      </c>
      <c r="K974" t="str">
        <f>VLOOKUP(INDEX(Jugadores!$A$2:$H$346,MATCH(Partidos!E974,Jugadores!$A$2:$A$346,0),8),Condados!A:B,2,FALSE)</f>
        <v>Carbon</v>
      </c>
      <c r="L974">
        <v>46</v>
      </c>
    </row>
    <row r="975" spans="1:12" x14ac:dyDescent="0.25">
      <c r="A975" t="s">
        <v>24</v>
      </c>
      <c r="B975">
        <v>1175</v>
      </c>
      <c r="C975">
        <v>111</v>
      </c>
      <c r="D975">
        <v>27148</v>
      </c>
      <c r="E975">
        <v>37890</v>
      </c>
      <c r="F975" t="str">
        <f>+VLOOKUP(D975,Jugadores!A:B,2,FALSE)</f>
        <v>John E. Scheer</v>
      </c>
      <c r="G975" t="str">
        <f>+VLOOKUP(E975,Jugadores!A:B,2,FALSE)</f>
        <v>James H. Mincey</v>
      </c>
      <c r="H975">
        <f>+INDEX(Jugadores!$A$2:$H$346,MATCH(Partidos!D975,Jugadores!$A$2:$A$346,0),7)</f>
        <v>126</v>
      </c>
      <c r="I975">
        <f>+INDEX(Jugadores!$A$2:$H$346,MATCH(Partidos!E975,Jugadores!$A$2:$A$346,0),7)</f>
        <v>257</v>
      </c>
      <c r="J975" t="str">
        <f>VLOOKUP(INDEX(Jugadores!$A$2:$H$346,MATCH(Partidos!D975,Jugadores!$A$2:$A$346,0),8),Condados!A:B,2,FALSE)</f>
        <v>Indiana</v>
      </c>
      <c r="K975" t="str">
        <f>VLOOKUP(INDEX(Jugadores!$A$2:$H$346,MATCH(Partidos!E975,Jugadores!$A$2:$A$346,0),8),Condados!A:B,2,FALSE)</f>
        <v>Huntingdon</v>
      </c>
      <c r="L975">
        <v>58</v>
      </c>
    </row>
    <row r="976" spans="1:12" x14ac:dyDescent="0.25">
      <c r="A976" t="s">
        <v>24</v>
      </c>
      <c r="B976">
        <v>1176</v>
      </c>
      <c r="C976">
        <v>136</v>
      </c>
      <c r="D976">
        <v>20610</v>
      </c>
      <c r="E976">
        <v>26565</v>
      </c>
      <c r="F976" t="str">
        <f>+VLOOKUP(D976,Jugadores!A:B,2,FALSE)</f>
        <v>Milton E. Moffitt</v>
      </c>
      <c r="G976" t="str">
        <f>+VLOOKUP(E976,Jugadores!A:B,2,FALSE)</f>
        <v>Don C. Nottingham</v>
      </c>
      <c r="H976">
        <f>+INDEX(Jugadores!$A$2:$H$346,MATCH(Partidos!D976,Jugadores!$A$2:$A$346,0),7)</f>
        <v>162</v>
      </c>
      <c r="I976">
        <f>+INDEX(Jugadores!$A$2:$H$346,MATCH(Partidos!E976,Jugadores!$A$2:$A$346,0),7)</f>
        <v>278</v>
      </c>
      <c r="J976" t="str">
        <f>VLOOKUP(INDEX(Jugadores!$A$2:$H$346,MATCH(Partidos!D976,Jugadores!$A$2:$A$346,0),8),Condados!A:B,2,FALSE)</f>
        <v>Chester</v>
      </c>
      <c r="K976" t="str">
        <f>VLOOKUP(INDEX(Jugadores!$A$2:$H$346,MATCH(Partidos!E976,Jugadores!$A$2:$A$346,0),8),Condados!A:B,2,FALSE)</f>
        <v>Allegheny</v>
      </c>
      <c r="L976">
        <v>80</v>
      </c>
    </row>
    <row r="977" spans="1:12" x14ac:dyDescent="0.25">
      <c r="A977" t="s">
        <v>24</v>
      </c>
      <c r="B977">
        <v>1177</v>
      </c>
      <c r="C977">
        <v>138</v>
      </c>
      <c r="D977">
        <v>7630</v>
      </c>
      <c r="E977">
        <v>3867</v>
      </c>
      <c r="F977" t="str">
        <f>+VLOOKUP(D977,Jugadores!A:B,2,FALSE)</f>
        <v>Charlie M. Downey</v>
      </c>
      <c r="G977" t="str">
        <f>+VLOOKUP(E977,Jugadores!A:B,2,FALSE)</f>
        <v>Kenneth J. Broyles</v>
      </c>
      <c r="H977">
        <f>+INDEX(Jugadores!$A$2:$H$346,MATCH(Partidos!D977,Jugadores!$A$2:$A$346,0),7)</f>
        <v>15</v>
      </c>
      <c r="I977">
        <f>+INDEX(Jugadores!$A$2:$H$346,MATCH(Partidos!E977,Jugadores!$A$2:$A$346,0),7)</f>
        <v>39</v>
      </c>
      <c r="J977" t="str">
        <f>VLOOKUP(INDEX(Jugadores!$A$2:$H$346,MATCH(Partidos!D977,Jugadores!$A$2:$A$346,0),8),Condados!A:B,2,FALSE)</f>
        <v>Berks</v>
      </c>
      <c r="K977" t="str">
        <f>VLOOKUP(INDEX(Jugadores!$A$2:$H$346,MATCH(Partidos!E977,Jugadores!$A$2:$A$346,0),8),Condados!A:B,2,FALSE)</f>
        <v>York</v>
      </c>
      <c r="L977">
        <v>87</v>
      </c>
    </row>
    <row r="978" spans="1:12" x14ac:dyDescent="0.25">
      <c r="A978" t="s">
        <v>24</v>
      </c>
      <c r="B978">
        <v>1178</v>
      </c>
      <c r="C978">
        <v>85</v>
      </c>
      <c r="D978">
        <v>38385</v>
      </c>
      <c r="E978">
        <v>49688</v>
      </c>
      <c r="F978" t="str">
        <f>+VLOOKUP(D978,Jugadores!A:B,2,FALSE)</f>
        <v>Jason M. Ross</v>
      </c>
      <c r="G978" t="str">
        <f>+VLOOKUP(E978,Jugadores!A:B,2,FALSE)</f>
        <v>James J. Herring</v>
      </c>
      <c r="H978">
        <f>+INDEX(Jugadores!$A$2:$H$346,MATCH(Partidos!D978,Jugadores!$A$2:$A$346,0),7)</f>
        <v>25</v>
      </c>
      <c r="I978">
        <f>+INDEX(Jugadores!$A$2:$H$346,MATCH(Partidos!E978,Jugadores!$A$2:$A$346,0),7)</f>
        <v>80</v>
      </c>
      <c r="J978" t="str">
        <f>VLOOKUP(INDEX(Jugadores!$A$2:$H$346,MATCH(Partidos!D978,Jugadores!$A$2:$A$346,0),8),Condados!A:B,2,FALSE)</f>
        <v>Cameron</v>
      </c>
      <c r="K978" t="str">
        <f>VLOOKUP(INDEX(Jugadores!$A$2:$H$346,MATCH(Partidos!E978,Jugadores!$A$2:$A$346,0),8),Condados!A:B,2,FALSE)</f>
        <v>Pike</v>
      </c>
      <c r="L978">
        <v>57</v>
      </c>
    </row>
    <row r="979" spans="1:12" x14ac:dyDescent="0.25">
      <c r="A979" t="s">
        <v>24</v>
      </c>
      <c r="B979">
        <v>1179</v>
      </c>
      <c r="C979">
        <v>107</v>
      </c>
      <c r="D979">
        <v>10145</v>
      </c>
      <c r="E979">
        <v>45159</v>
      </c>
      <c r="F979" t="str">
        <f>+VLOOKUP(D979,Jugadores!A:B,2,FALSE)</f>
        <v>Reinaldo L. Stines</v>
      </c>
      <c r="G979" t="str">
        <f>+VLOOKUP(E979,Jugadores!A:B,2,FALSE)</f>
        <v>Christopher N. Jones</v>
      </c>
      <c r="H979">
        <f>+INDEX(Jugadores!$A$2:$H$346,MATCH(Partidos!D979,Jugadores!$A$2:$A$346,0),7)</f>
        <v>55</v>
      </c>
      <c r="I979">
        <f>+INDEX(Jugadores!$A$2:$H$346,MATCH(Partidos!E979,Jugadores!$A$2:$A$346,0),7)</f>
        <v>61</v>
      </c>
      <c r="J979" t="str">
        <f>VLOOKUP(INDEX(Jugadores!$A$2:$H$346,MATCH(Partidos!D979,Jugadores!$A$2:$A$346,0),8),Condados!A:B,2,FALSE)</f>
        <v>Northumberland</v>
      </c>
      <c r="K979" t="str">
        <f>VLOOKUP(INDEX(Jugadores!$A$2:$H$346,MATCH(Partidos!E979,Jugadores!$A$2:$A$346,0),8),Condados!A:B,2,FALSE)</f>
        <v>Greene</v>
      </c>
      <c r="L979">
        <v>75</v>
      </c>
    </row>
    <row r="980" spans="1:12" x14ac:dyDescent="0.25">
      <c r="A980" t="s">
        <v>24</v>
      </c>
      <c r="B980">
        <v>1180</v>
      </c>
      <c r="C980">
        <v>104</v>
      </c>
      <c r="D980">
        <v>8483</v>
      </c>
      <c r="E980">
        <v>24013</v>
      </c>
      <c r="F980" t="str">
        <f>+VLOOKUP(D980,Jugadores!A:B,2,FALSE)</f>
        <v>Leonard K. Wright</v>
      </c>
      <c r="G980" t="str">
        <f>+VLOOKUP(E980,Jugadores!A:B,2,FALSE)</f>
        <v>Jason M. Greer</v>
      </c>
      <c r="H980">
        <f>+INDEX(Jugadores!$A$2:$H$346,MATCH(Partidos!D980,Jugadores!$A$2:$A$346,0),7)</f>
        <v>132</v>
      </c>
      <c r="I980">
        <f>+INDEX(Jugadores!$A$2:$H$346,MATCH(Partidos!E980,Jugadores!$A$2:$A$346,0),7)</f>
        <v>122</v>
      </c>
      <c r="J980" t="str">
        <f>VLOOKUP(INDEX(Jugadores!$A$2:$H$346,MATCH(Partidos!D980,Jugadores!$A$2:$A$346,0),8),Condados!A:B,2,FALSE)</f>
        <v>York</v>
      </c>
      <c r="K980" t="str">
        <f>VLOOKUP(INDEX(Jugadores!$A$2:$H$346,MATCH(Partidos!E980,Jugadores!$A$2:$A$346,0),8),Condados!A:B,2,FALSE)</f>
        <v>Northampton</v>
      </c>
      <c r="L980">
        <v>76</v>
      </c>
    </row>
    <row r="981" spans="1:12" x14ac:dyDescent="0.25">
      <c r="A981" t="s">
        <v>24</v>
      </c>
      <c r="B981">
        <v>1181</v>
      </c>
      <c r="C981">
        <v>126</v>
      </c>
      <c r="D981">
        <v>43571</v>
      </c>
      <c r="E981">
        <v>4013</v>
      </c>
      <c r="F981" t="str">
        <f>+VLOOKUP(D981,Jugadores!A:B,2,FALSE)</f>
        <v>Edward D. Piper</v>
      </c>
      <c r="G981" t="str">
        <f>+VLOOKUP(E981,Jugadores!A:B,2,FALSE)</f>
        <v>Homer C. Funderburk</v>
      </c>
      <c r="H981">
        <f>+INDEX(Jugadores!$A$2:$H$346,MATCH(Partidos!D981,Jugadores!$A$2:$A$346,0),7)</f>
        <v>29</v>
      </c>
      <c r="I981">
        <f>+INDEX(Jugadores!$A$2:$H$346,MATCH(Partidos!E981,Jugadores!$A$2:$A$346,0),7)</f>
        <v>28</v>
      </c>
      <c r="J981" t="str">
        <f>VLOOKUP(INDEX(Jugadores!$A$2:$H$346,MATCH(Partidos!D981,Jugadores!$A$2:$A$346,0),8),Condados!A:B,2,FALSE)</f>
        <v>Cambria</v>
      </c>
      <c r="K981" t="str">
        <f>VLOOKUP(INDEX(Jugadores!$A$2:$H$346,MATCH(Partidos!E981,Jugadores!$A$2:$A$346,0),8),Condados!A:B,2,FALSE)</f>
        <v>Wayne</v>
      </c>
      <c r="L981">
        <v>77</v>
      </c>
    </row>
    <row r="982" spans="1:12" x14ac:dyDescent="0.25">
      <c r="A982" t="s">
        <v>24</v>
      </c>
      <c r="B982">
        <v>1182</v>
      </c>
      <c r="C982">
        <v>136</v>
      </c>
      <c r="D982">
        <v>3227</v>
      </c>
      <c r="E982">
        <v>32108</v>
      </c>
      <c r="F982" t="str">
        <f>+VLOOKUP(D982,Jugadores!A:B,2,FALSE)</f>
        <v>Billie M. Baskin</v>
      </c>
      <c r="G982" t="str">
        <f>+VLOOKUP(E982,Jugadores!A:B,2,FALSE)</f>
        <v>Steve L. Messner</v>
      </c>
      <c r="H982">
        <f>+INDEX(Jugadores!$A$2:$H$346,MATCH(Partidos!D982,Jugadores!$A$2:$A$346,0),7)</f>
        <v>82</v>
      </c>
      <c r="I982">
        <f>+INDEX(Jugadores!$A$2:$H$346,MATCH(Partidos!E982,Jugadores!$A$2:$A$346,0),7)</f>
        <v>30</v>
      </c>
      <c r="J982" t="str">
        <f>VLOOKUP(INDEX(Jugadores!$A$2:$H$346,MATCH(Partidos!D982,Jugadores!$A$2:$A$346,0),8),Condados!A:B,2,FALSE)</f>
        <v>Westmoreland</v>
      </c>
      <c r="K982" t="str">
        <f>VLOOKUP(INDEX(Jugadores!$A$2:$H$346,MATCH(Partidos!E982,Jugadores!$A$2:$A$346,0),8),Condados!A:B,2,FALSE)</f>
        <v>Warren</v>
      </c>
      <c r="L982">
        <v>103</v>
      </c>
    </row>
    <row r="983" spans="1:12" x14ac:dyDescent="0.25">
      <c r="A983" t="s">
        <v>24</v>
      </c>
      <c r="B983">
        <v>1183</v>
      </c>
      <c r="C983">
        <v>124</v>
      </c>
      <c r="D983">
        <v>34631</v>
      </c>
      <c r="E983">
        <v>35111</v>
      </c>
      <c r="F983" t="str">
        <f>+VLOOKUP(D983,Jugadores!A:B,2,FALSE)</f>
        <v>Anthony A. McDermott</v>
      </c>
      <c r="G983" t="str">
        <f>+VLOOKUP(E983,Jugadores!A:B,2,FALSE)</f>
        <v>Arthur T. Stevens</v>
      </c>
      <c r="H983">
        <f>+INDEX(Jugadores!$A$2:$H$346,MATCH(Partidos!D983,Jugadores!$A$2:$A$346,0),7)</f>
        <v>48</v>
      </c>
      <c r="I983">
        <f>+INDEX(Jugadores!$A$2:$H$346,MATCH(Partidos!E983,Jugadores!$A$2:$A$346,0),7)</f>
        <v>92</v>
      </c>
      <c r="J983" t="str">
        <f>VLOOKUP(INDEX(Jugadores!$A$2:$H$346,MATCH(Partidos!D983,Jugadores!$A$2:$A$346,0),8),Condados!A:B,2,FALSE)</f>
        <v>Potter</v>
      </c>
      <c r="K983" t="str">
        <f>VLOOKUP(INDEX(Jugadores!$A$2:$H$346,MATCH(Partidos!E983,Jugadores!$A$2:$A$346,0),8),Condados!A:B,2,FALSE)</f>
        <v>Beaver</v>
      </c>
      <c r="L983">
        <v>114</v>
      </c>
    </row>
    <row r="984" spans="1:12" x14ac:dyDescent="0.25">
      <c r="A984" t="s">
        <v>24</v>
      </c>
      <c r="B984">
        <v>1184</v>
      </c>
      <c r="C984">
        <v>280</v>
      </c>
      <c r="D984">
        <v>7711</v>
      </c>
      <c r="E984">
        <v>4758</v>
      </c>
      <c r="F984" t="str">
        <f>+VLOOKUP(D984,Jugadores!A:B,2,FALSE)</f>
        <v>Eldon E. Ramirez</v>
      </c>
      <c r="G984" t="str">
        <f>+VLOOKUP(E984,Jugadores!A:B,2,FALSE)</f>
        <v>Eric L. Benavidez</v>
      </c>
      <c r="H984">
        <f>+INDEX(Jugadores!$A$2:$H$346,MATCH(Partidos!D984,Jugadores!$A$2:$A$346,0),7)</f>
        <v>97</v>
      </c>
      <c r="I984">
        <f>+INDEX(Jugadores!$A$2:$H$346,MATCH(Partidos!E984,Jugadores!$A$2:$A$346,0),7)</f>
        <v>72</v>
      </c>
      <c r="J984" t="str">
        <f>VLOOKUP(INDEX(Jugadores!$A$2:$H$346,MATCH(Partidos!D984,Jugadores!$A$2:$A$346,0),8),Condados!A:B,2,FALSE)</f>
        <v>Elk</v>
      </c>
      <c r="K984" t="str">
        <f>VLOOKUP(INDEX(Jugadores!$A$2:$H$346,MATCH(Partidos!E984,Jugadores!$A$2:$A$346,0),8),Condados!A:B,2,FALSE)</f>
        <v>Schuylkill</v>
      </c>
      <c r="L984">
        <v>115</v>
      </c>
    </row>
    <row r="985" spans="1:12" x14ac:dyDescent="0.25">
      <c r="A985" t="s">
        <v>24</v>
      </c>
      <c r="B985">
        <v>1185</v>
      </c>
      <c r="C985">
        <v>170</v>
      </c>
      <c r="D985">
        <v>41033</v>
      </c>
      <c r="E985">
        <v>31665</v>
      </c>
      <c r="F985" t="str">
        <f>+VLOOKUP(D985,Jugadores!A:B,2,FALSE)</f>
        <v>Robert B. Knight</v>
      </c>
      <c r="G985" t="str">
        <f>+VLOOKUP(E985,Jugadores!A:B,2,FALSE)</f>
        <v>Walter J. Parker</v>
      </c>
      <c r="H985">
        <f>+INDEX(Jugadores!$A$2:$H$346,MATCH(Partidos!D985,Jugadores!$A$2:$A$346,0),7)</f>
        <v>70</v>
      </c>
      <c r="I985">
        <f>+INDEX(Jugadores!$A$2:$H$346,MATCH(Partidos!E985,Jugadores!$A$2:$A$346,0),7)</f>
        <v>38</v>
      </c>
      <c r="J985" t="str">
        <f>VLOOKUP(INDEX(Jugadores!$A$2:$H$346,MATCH(Partidos!D985,Jugadores!$A$2:$A$346,0),8),Condados!A:B,2,FALSE)</f>
        <v>Fulton</v>
      </c>
      <c r="K985" t="str">
        <f>VLOOKUP(INDEX(Jugadores!$A$2:$H$346,MATCH(Partidos!E985,Jugadores!$A$2:$A$346,0),8),Condados!A:B,2,FALSE)</f>
        <v>Huntingdon</v>
      </c>
      <c r="L985">
        <v>120</v>
      </c>
    </row>
    <row r="986" spans="1:12" x14ac:dyDescent="0.25">
      <c r="A986" t="s">
        <v>24</v>
      </c>
      <c r="B986">
        <v>1186</v>
      </c>
      <c r="C986">
        <v>126</v>
      </c>
      <c r="D986">
        <v>28128</v>
      </c>
      <c r="E986">
        <v>31338</v>
      </c>
      <c r="F986" t="str">
        <f>+VLOOKUP(D986,Jugadores!A:B,2,FALSE)</f>
        <v>James M. Manuel</v>
      </c>
      <c r="G986" t="str">
        <f>+VLOOKUP(E986,Jugadores!A:B,2,FALSE)</f>
        <v>Bernard M. Whitacre</v>
      </c>
      <c r="H986">
        <f>+INDEX(Jugadores!$A$2:$H$346,MATCH(Partidos!D986,Jugadores!$A$2:$A$346,0),7)</f>
        <v>10</v>
      </c>
      <c r="I986">
        <f>+INDEX(Jugadores!$A$2:$H$346,MATCH(Partidos!E986,Jugadores!$A$2:$A$346,0),7)</f>
        <v>109</v>
      </c>
      <c r="J986" t="str">
        <f>VLOOKUP(INDEX(Jugadores!$A$2:$H$346,MATCH(Partidos!D986,Jugadores!$A$2:$A$346,0),8),Condados!A:B,2,FALSE)</f>
        <v>Washington</v>
      </c>
      <c r="K986" t="str">
        <f>VLOOKUP(INDEX(Jugadores!$A$2:$H$346,MATCH(Partidos!E986,Jugadores!$A$2:$A$346,0),8),Condados!A:B,2,FALSE)</f>
        <v>Sullivan</v>
      </c>
      <c r="L986">
        <v>46</v>
      </c>
    </row>
    <row r="987" spans="1:12" x14ac:dyDescent="0.25">
      <c r="A987" t="s">
        <v>24</v>
      </c>
      <c r="B987">
        <v>1187</v>
      </c>
      <c r="C987">
        <v>219</v>
      </c>
      <c r="D987">
        <v>35979</v>
      </c>
      <c r="E987">
        <v>21784</v>
      </c>
      <c r="F987" t="str">
        <f>+VLOOKUP(D987,Jugadores!A:B,2,FALSE)</f>
        <v>Jerry L. Williams</v>
      </c>
      <c r="G987" t="str">
        <f>+VLOOKUP(E987,Jugadores!A:B,2,FALSE)</f>
        <v>Andrew K. Perez</v>
      </c>
      <c r="H987">
        <f>+INDEX(Jugadores!$A$2:$H$346,MATCH(Partidos!D987,Jugadores!$A$2:$A$346,0),7)</f>
        <v>133</v>
      </c>
      <c r="I987">
        <f>+INDEX(Jugadores!$A$2:$H$346,MATCH(Partidos!E987,Jugadores!$A$2:$A$346,0),7)</f>
        <v>121</v>
      </c>
      <c r="J987" t="str">
        <f>VLOOKUP(INDEX(Jugadores!$A$2:$H$346,MATCH(Partidos!D987,Jugadores!$A$2:$A$346,0),8),Condados!A:B,2,FALSE)</f>
        <v>Fayette</v>
      </c>
      <c r="K987" t="str">
        <f>VLOOKUP(INDEX(Jugadores!$A$2:$H$346,MATCH(Partidos!E987,Jugadores!$A$2:$A$346,0),8),Condados!A:B,2,FALSE)</f>
        <v>Bucks</v>
      </c>
      <c r="L987">
        <v>69</v>
      </c>
    </row>
    <row r="988" spans="1:12" x14ac:dyDescent="0.25">
      <c r="A988" t="s">
        <v>24</v>
      </c>
      <c r="B988">
        <v>1188</v>
      </c>
      <c r="C988">
        <v>149</v>
      </c>
      <c r="D988">
        <v>34847</v>
      </c>
      <c r="E988">
        <v>11716</v>
      </c>
      <c r="F988" t="str">
        <f>+VLOOKUP(D988,Jugadores!A:B,2,FALSE)</f>
        <v>Paul S. Carter</v>
      </c>
      <c r="G988" t="str">
        <f>+VLOOKUP(E988,Jugadores!A:B,2,FALSE)</f>
        <v>James M. Schreiber</v>
      </c>
      <c r="H988">
        <f>+INDEX(Jugadores!$A$2:$H$346,MATCH(Partidos!D988,Jugadores!$A$2:$A$346,0),7)</f>
        <v>163</v>
      </c>
      <c r="I988">
        <f>+INDEX(Jugadores!$A$2:$H$346,MATCH(Partidos!E988,Jugadores!$A$2:$A$346,0),7)</f>
        <v>106</v>
      </c>
      <c r="J988" t="str">
        <f>VLOOKUP(INDEX(Jugadores!$A$2:$H$346,MATCH(Partidos!D988,Jugadores!$A$2:$A$346,0),8),Condados!A:B,2,FALSE)</f>
        <v>Franklin</v>
      </c>
      <c r="K988" t="str">
        <f>VLOOKUP(INDEX(Jugadores!$A$2:$H$346,MATCH(Partidos!E988,Jugadores!$A$2:$A$346,0),8),Condados!A:B,2,FALSE)</f>
        <v>Huntingdon</v>
      </c>
      <c r="L988">
        <v>69</v>
      </c>
    </row>
    <row r="989" spans="1:12" x14ac:dyDescent="0.25">
      <c r="A989" t="s">
        <v>24</v>
      </c>
      <c r="B989">
        <v>1189</v>
      </c>
      <c r="C989">
        <v>129</v>
      </c>
      <c r="D989">
        <v>46171</v>
      </c>
      <c r="E989">
        <v>15688</v>
      </c>
      <c r="F989" t="str">
        <f>+VLOOKUP(D989,Jugadores!A:B,2,FALSE)</f>
        <v>William C. Cohen</v>
      </c>
      <c r="G989" t="str">
        <f>+VLOOKUP(E989,Jugadores!A:B,2,FALSE)</f>
        <v>Dennis H. Burt</v>
      </c>
      <c r="H989">
        <f>+INDEX(Jugadores!$A$2:$H$346,MATCH(Partidos!D989,Jugadores!$A$2:$A$346,0),7)</f>
        <v>87</v>
      </c>
      <c r="I989">
        <f>+INDEX(Jugadores!$A$2:$H$346,MATCH(Partidos!E989,Jugadores!$A$2:$A$346,0),7)</f>
        <v>9</v>
      </c>
      <c r="J989" t="str">
        <f>VLOOKUP(INDEX(Jugadores!$A$2:$H$346,MATCH(Partidos!D989,Jugadores!$A$2:$A$346,0),8),Condados!A:B,2,FALSE)</f>
        <v>Jefferson</v>
      </c>
      <c r="K989" t="str">
        <f>VLOOKUP(INDEX(Jugadores!$A$2:$H$346,MATCH(Partidos!E989,Jugadores!$A$2:$A$346,0),8),Condados!A:B,2,FALSE)</f>
        <v>Lancaster</v>
      </c>
      <c r="L989">
        <v>75</v>
      </c>
    </row>
    <row r="990" spans="1:12" x14ac:dyDescent="0.25">
      <c r="A990" t="s">
        <v>24</v>
      </c>
      <c r="B990">
        <v>1190</v>
      </c>
      <c r="C990">
        <v>155</v>
      </c>
      <c r="D990">
        <v>20616</v>
      </c>
      <c r="E990">
        <v>20217</v>
      </c>
      <c r="F990" t="str">
        <f>+VLOOKUP(D990,Jugadores!A:B,2,FALSE)</f>
        <v>Paul L. Leyva</v>
      </c>
      <c r="G990" t="str">
        <f>+VLOOKUP(E990,Jugadores!A:B,2,FALSE)</f>
        <v>Dennis A. Maness</v>
      </c>
      <c r="H990">
        <f>+INDEX(Jugadores!$A$2:$H$346,MATCH(Partidos!D990,Jugadores!$A$2:$A$346,0),7)</f>
        <v>54</v>
      </c>
      <c r="I990">
        <f>+INDEX(Jugadores!$A$2:$H$346,MATCH(Partidos!E990,Jugadores!$A$2:$A$346,0),7)</f>
        <v>23</v>
      </c>
      <c r="J990" t="str">
        <f>VLOOKUP(INDEX(Jugadores!$A$2:$H$346,MATCH(Partidos!D990,Jugadores!$A$2:$A$346,0),8),Condados!A:B,2,FALSE)</f>
        <v>Clearfield</v>
      </c>
      <c r="K990" t="str">
        <f>VLOOKUP(INDEX(Jugadores!$A$2:$H$346,MATCH(Partidos!E990,Jugadores!$A$2:$A$346,0),8),Condados!A:B,2,FALSE)</f>
        <v>Westmoreland</v>
      </c>
      <c r="L990">
        <v>82</v>
      </c>
    </row>
    <row r="991" spans="1:12" x14ac:dyDescent="0.25">
      <c r="A991" t="s">
        <v>24</v>
      </c>
      <c r="B991">
        <v>1191</v>
      </c>
      <c r="C991">
        <v>144</v>
      </c>
      <c r="D991">
        <v>33944</v>
      </c>
      <c r="E991">
        <v>22331</v>
      </c>
      <c r="F991" t="str">
        <f>+VLOOKUP(D991,Jugadores!A:B,2,FALSE)</f>
        <v>Francis B. Larsen</v>
      </c>
      <c r="G991" t="str">
        <f>+VLOOKUP(E991,Jugadores!A:B,2,FALSE)</f>
        <v>Joshua S. Ellington</v>
      </c>
      <c r="H991">
        <f>+INDEX(Jugadores!$A$2:$H$346,MATCH(Partidos!D991,Jugadores!$A$2:$A$346,0),7)</f>
        <v>76</v>
      </c>
      <c r="I991">
        <f>+INDEX(Jugadores!$A$2:$H$346,MATCH(Partidos!E991,Jugadores!$A$2:$A$346,0),7)</f>
        <v>279</v>
      </c>
      <c r="J991" t="str">
        <f>VLOOKUP(INDEX(Jugadores!$A$2:$H$346,MATCH(Partidos!D991,Jugadores!$A$2:$A$346,0),8),Condados!A:B,2,FALSE)</f>
        <v>Carbon</v>
      </c>
      <c r="K991" t="str">
        <f>VLOOKUP(INDEX(Jugadores!$A$2:$H$346,MATCH(Partidos!E991,Jugadores!$A$2:$A$346,0),8),Condados!A:B,2,FALSE)</f>
        <v>Indiana</v>
      </c>
      <c r="L991">
        <v>87</v>
      </c>
    </row>
    <row r="992" spans="1:12" x14ac:dyDescent="0.25">
      <c r="A992" t="s">
        <v>24</v>
      </c>
      <c r="B992">
        <v>1192</v>
      </c>
      <c r="C992">
        <v>138</v>
      </c>
      <c r="D992">
        <v>42831</v>
      </c>
      <c r="E992">
        <v>48728</v>
      </c>
      <c r="F992" t="str">
        <f>+VLOOKUP(D992,Jugadores!A:B,2,FALSE)</f>
        <v>James R. Hise</v>
      </c>
      <c r="G992" t="str">
        <f>+VLOOKUP(E992,Jugadores!A:B,2,FALSE)</f>
        <v>Terrance D. Ortiz</v>
      </c>
      <c r="H992">
        <f>+INDEX(Jugadores!$A$2:$H$346,MATCH(Partidos!D992,Jugadores!$A$2:$A$346,0),7)</f>
        <v>164</v>
      </c>
      <c r="I992">
        <f>+INDEX(Jugadores!$A$2:$H$346,MATCH(Partidos!E992,Jugadores!$A$2:$A$346,0),7)</f>
        <v>68</v>
      </c>
      <c r="J992" t="str">
        <f>VLOOKUP(INDEX(Jugadores!$A$2:$H$346,MATCH(Partidos!D992,Jugadores!$A$2:$A$346,0),8),Condados!A:B,2,FALSE)</f>
        <v>Elk</v>
      </c>
      <c r="K992" t="str">
        <f>VLOOKUP(INDEX(Jugadores!$A$2:$H$346,MATCH(Partidos!E992,Jugadores!$A$2:$A$346,0),8),Condados!A:B,2,FALSE)</f>
        <v>Bucks</v>
      </c>
      <c r="L992">
        <v>87</v>
      </c>
    </row>
    <row r="993" spans="1:12" x14ac:dyDescent="0.25">
      <c r="A993" t="s">
        <v>24</v>
      </c>
      <c r="B993">
        <v>1193</v>
      </c>
      <c r="C993">
        <v>100</v>
      </c>
      <c r="D993">
        <v>37503</v>
      </c>
      <c r="E993">
        <v>37271</v>
      </c>
      <c r="F993" t="str">
        <f>+VLOOKUP(D993,Jugadores!A:B,2,FALSE)</f>
        <v>Michael S. Sparkman</v>
      </c>
      <c r="G993" t="str">
        <f>+VLOOKUP(E993,Jugadores!A:B,2,FALSE)</f>
        <v>Ernesto J. Aitken</v>
      </c>
      <c r="H993">
        <f>+INDEX(Jugadores!$A$2:$H$346,MATCH(Partidos!D993,Jugadores!$A$2:$A$346,0),7)</f>
        <v>63</v>
      </c>
      <c r="I993">
        <f>+INDEX(Jugadores!$A$2:$H$346,MATCH(Partidos!E993,Jugadores!$A$2:$A$346,0),7)</f>
        <v>245</v>
      </c>
      <c r="J993" t="str">
        <f>VLOOKUP(INDEX(Jugadores!$A$2:$H$346,MATCH(Partidos!D993,Jugadores!$A$2:$A$346,0),8),Condados!A:B,2,FALSE)</f>
        <v>Bedford</v>
      </c>
      <c r="K993" t="str">
        <f>VLOOKUP(INDEX(Jugadores!$A$2:$H$346,MATCH(Partidos!E993,Jugadores!$A$2:$A$346,0),8),Condados!A:B,2,FALSE)</f>
        <v>Snyder</v>
      </c>
      <c r="L993">
        <v>95</v>
      </c>
    </row>
    <row r="994" spans="1:12" x14ac:dyDescent="0.25">
      <c r="A994" t="s">
        <v>24</v>
      </c>
      <c r="B994">
        <v>1194</v>
      </c>
      <c r="C994">
        <v>209</v>
      </c>
      <c r="D994">
        <v>25582</v>
      </c>
      <c r="E994">
        <v>13729</v>
      </c>
      <c r="F994" t="str">
        <f>+VLOOKUP(D994,Jugadores!A:B,2,FALSE)</f>
        <v>William R. Jenkins</v>
      </c>
      <c r="G994" t="str">
        <f>+VLOOKUP(E994,Jugadores!A:B,2,FALSE)</f>
        <v>Christian G. Chang</v>
      </c>
      <c r="H994">
        <f>+INDEX(Jugadores!$A$2:$H$346,MATCH(Partidos!D994,Jugadores!$A$2:$A$346,0),7)</f>
        <v>156</v>
      </c>
      <c r="I994">
        <f>+INDEX(Jugadores!$A$2:$H$346,MATCH(Partidos!E994,Jugadores!$A$2:$A$346,0),7)</f>
        <v>7</v>
      </c>
      <c r="J994" t="str">
        <f>VLOOKUP(INDEX(Jugadores!$A$2:$H$346,MATCH(Partidos!D994,Jugadores!$A$2:$A$346,0),8),Condados!A:B,2,FALSE)</f>
        <v>Northumberland</v>
      </c>
      <c r="K994" t="str">
        <f>VLOOKUP(INDEX(Jugadores!$A$2:$H$346,MATCH(Partidos!E994,Jugadores!$A$2:$A$346,0),8),Condados!A:B,2,FALSE)</f>
        <v>Indiana</v>
      </c>
      <c r="L994">
        <v>186</v>
      </c>
    </row>
    <row r="995" spans="1:12" x14ac:dyDescent="0.25">
      <c r="A995" t="s">
        <v>24</v>
      </c>
      <c r="B995">
        <v>1195</v>
      </c>
      <c r="C995">
        <v>139</v>
      </c>
      <c r="D995">
        <v>11736</v>
      </c>
      <c r="E995">
        <v>27430</v>
      </c>
      <c r="F995" t="str">
        <f>+VLOOKUP(D995,Jugadores!A:B,2,FALSE)</f>
        <v>Rodney D. Payne</v>
      </c>
      <c r="G995" t="str">
        <f>+VLOOKUP(E995,Jugadores!A:B,2,FALSE)</f>
        <v>Brad S. Torres</v>
      </c>
      <c r="H995">
        <f>+INDEX(Jugadores!$A$2:$H$346,MATCH(Partidos!D995,Jugadores!$A$2:$A$346,0),7)</f>
        <v>24</v>
      </c>
      <c r="I995">
        <f>+INDEX(Jugadores!$A$2:$H$346,MATCH(Partidos!E995,Jugadores!$A$2:$A$346,0),7)</f>
        <v>98</v>
      </c>
      <c r="J995" t="str">
        <f>VLOOKUP(INDEX(Jugadores!$A$2:$H$346,MATCH(Partidos!D995,Jugadores!$A$2:$A$346,0),8),Condados!A:B,2,FALSE)</f>
        <v>Sullivan</v>
      </c>
      <c r="K995" t="str">
        <f>VLOOKUP(INDEX(Jugadores!$A$2:$H$346,MATCH(Partidos!E995,Jugadores!$A$2:$A$346,0),8),Condados!A:B,2,FALSE)</f>
        <v>Bradford</v>
      </c>
      <c r="L995">
        <v>43</v>
      </c>
    </row>
    <row r="996" spans="1:12" x14ac:dyDescent="0.25">
      <c r="A996" t="s">
        <v>24</v>
      </c>
      <c r="B996">
        <v>1196</v>
      </c>
      <c r="C996">
        <v>164</v>
      </c>
      <c r="D996">
        <v>11585</v>
      </c>
      <c r="E996">
        <v>41194</v>
      </c>
      <c r="F996" t="str">
        <f>+VLOOKUP(D996,Jugadores!A:B,2,FALSE)</f>
        <v>Steven S. Davis</v>
      </c>
      <c r="G996" t="str">
        <f>+VLOOKUP(E996,Jugadores!A:B,2,FALSE)</f>
        <v>Aldo F. Coronel</v>
      </c>
      <c r="H996">
        <f>+INDEX(Jugadores!$A$2:$H$346,MATCH(Partidos!D996,Jugadores!$A$2:$A$346,0),7)</f>
        <v>131</v>
      </c>
      <c r="I996">
        <f>+INDEX(Jugadores!$A$2:$H$346,MATCH(Partidos!E996,Jugadores!$A$2:$A$346,0),7)</f>
        <v>280</v>
      </c>
      <c r="J996" t="str">
        <f>VLOOKUP(INDEX(Jugadores!$A$2:$H$346,MATCH(Partidos!D996,Jugadores!$A$2:$A$346,0),8),Condados!A:B,2,FALSE)</f>
        <v>Wyoming</v>
      </c>
      <c r="K996" t="str">
        <f>VLOOKUP(INDEX(Jugadores!$A$2:$H$346,MATCH(Partidos!E996,Jugadores!$A$2:$A$346,0),8),Condados!A:B,2,FALSE)</f>
        <v>Cumberland</v>
      </c>
      <c r="L996">
        <v>56</v>
      </c>
    </row>
    <row r="997" spans="1:12" x14ac:dyDescent="0.25">
      <c r="A997" t="s">
        <v>24</v>
      </c>
      <c r="B997">
        <v>1197</v>
      </c>
      <c r="C997">
        <v>130</v>
      </c>
      <c r="D997">
        <v>45415</v>
      </c>
      <c r="E997">
        <v>20473</v>
      </c>
      <c r="F997" t="str">
        <f>+VLOOKUP(D997,Jugadores!A:B,2,FALSE)</f>
        <v>Bradley T. Peace</v>
      </c>
      <c r="G997" t="str">
        <f>+VLOOKUP(E997,Jugadores!A:B,2,FALSE)</f>
        <v>Michael M. Portillo</v>
      </c>
      <c r="H997">
        <f>+INDEX(Jugadores!$A$2:$H$346,MATCH(Partidos!D997,Jugadores!$A$2:$A$346,0),7)</f>
        <v>4</v>
      </c>
      <c r="I997">
        <f>+INDEX(Jugadores!$A$2:$H$346,MATCH(Partidos!E997,Jugadores!$A$2:$A$346,0),7)</f>
        <v>81</v>
      </c>
      <c r="J997" t="str">
        <f>VLOOKUP(INDEX(Jugadores!$A$2:$H$346,MATCH(Partidos!D997,Jugadores!$A$2:$A$346,0),8),Condados!A:B,2,FALSE)</f>
        <v>Perry</v>
      </c>
      <c r="K997" t="str">
        <f>VLOOKUP(INDEX(Jugadores!$A$2:$H$346,MATCH(Partidos!E997,Jugadores!$A$2:$A$346,0),8),Condados!A:B,2,FALSE)</f>
        <v>Washington</v>
      </c>
      <c r="L997">
        <v>56</v>
      </c>
    </row>
    <row r="998" spans="1:12" x14ac:dyDescent="0.25">
      <c r="A998" t="s">
        <v>24</v>
      </c>
      <c r="B998">
        <v>1234</v>
      </c>
      <c r="C998">
        <v>89</v>
      </c>
      <c r="D998">
        <v>14970</v>
      </c>
      <c r="E998">
        <v>6720</v>
      </c>
      <c r="F998" t="str">
        <f>+VLOOKUP(D998,Jugadores!A:B,2,FALSE)</f>
        <v>James J. Spears</v>
      </c>
      <c r="G998" t="str">
        <f>+VLOOKUP(E998,Jugadores!A:B,2,FALSE)</f>
        <v>John A. Williams</v>
      </c>
      <c r="H998">
        <f>+INDEX(Jugadores!$A$2:$H$346,MATCH(Partidos!D998,Jugadores!$A$2:$A$346,0),7)</f>
        <v>1</v>
      </c>
      <c r="I998">
        <f>+INDEX(Jugadores!$A$2:$H$346,MATCH(Partidos!E998,Jugadores!$A$2:$A$346,0),7)</f>
        <v>84</v>
      </c>
      <c r="J998" t="str">
        <f>VLOOKUP(INDEX(Jugadores!$A$2:$H$346,MATCH(Partidos!D998,Jugadores!$A$2:$A$346,0),8),Condados!A:B,2,FALSE)</f>
        <v>Bradford</v>
      </c>
      <c r="K998" t="str">
        <f>VLOOKUP(INDEX(Jugadores!$A$2:$H$346,MATCH(Partidos!E998,Jugadores!$A$2:$A$346,0),8),Condados!A:B,2,FALSE)</f>
        <v>Lycoming</v>
      </c>
      <c r="L998">
        <v>64</v>
      </c>
    </row>
    <row r="999" spans="1:12" x14ac:dyDescent="0.25">
      <c r="A999" t="s">
        <v>24</v>
      </c>
      <c r="B999">
        <v>1235</v>
      </c>
      <c r="C999">
        <v>104</v>
      </c>
      <c r="D999">
        <v>19042</v>
      </c>
      <c r="E999">
        <v>10505</v>
      </c>
      <c r="F999" t="str">
        <f>+VLOOKUP(D999,Jugadores!A:B,2,FALSE)</f>
        <v>Ruben C. Lopez</v>
      </c>
      <c r="G999" t="str">
        <f>+VLOOKUP(E999,Jugadores!A:B,2,FALSE)</f>
        <v>Mark K. Roque</v>
      </c>
      <c r="H999">
        <f>+INDEX(Jugadores!$A$2:$H$346,MATCH(Partidos!D999,Jugadores!$A$2:$A$346,0),7)</f>
        <v>157</v>
      </c>
      <c r="I999">
        <f>+INDEX(Jugadores!$A$2:$H$346,MATCH(Partidos!E999,Jugadores!$A$2:$A$346,0),7)</f>
        <v>69</v>
      </c>
      <c r="J999" t="str">
        <f>VLOOKUP(INDEX(Jugadores!$A$2:$H$346,MATCH(Partidos!D999,Jugadores!$A$2:$A$346,0),8),Condados!A:B,2,FALSE)</f>
        <v>Clinton</v>
      </c>
      <c r="K999" t="str">
        <f>VLOOKUP(INDEX(Jugadores!$A$2:$H$346,MATCH(Partidos!E999,Jugadores!$A$2:$A$346,0),8),Condados!A:B,2,FALSE)</f>
        <v>Dauphin</v>
      </c>
      <c r="L999">
        <v>78</v>
      </c>
    </row>
    <row r="1000" spans="1:12" x14ac:dyDescent="0.25">
      <c r="A1000" t="s">
        <v>24</v>
      </c>
      <c r="B1000">
        <v>1236</v>
      </c>
      <c r="C1000">
        <v>224</v>
      </c>
      <c r="D1000">
        <v>16817</v>
      </c>
      <c r="E1000">
        <v>33171</v>
      </c>
      <c r="F1000" t="str">
        <f>+VLOOKUP(D1000,Jugadores!A:B,2,FALSE)</f>
        <v>Charles B. Bernstein</v>
      </c>
      <c r="G1000" t="str">
        <f>+VLOOKUP(E1000,Jugadores!A:B,2,FALSE)</f>
        <v>William Z. Brown</v>
      </c>
      <c r="H1000">
        <f>+INDEX(Jugadores!$A$2:$H$346,MATCH(Partidos!D1000,Jugadores!$A$2:$A$346,0),7)</f>
        <v>90</v>
      </c>
      <c r="I1000">
        <f>+INDEX(Jugadores!$A$2:$H$346,MATCH(Partidos!E1000,Jugadores!$A$2:$A$346,0),7)</f>
        <v>94</v>
      </c>
      <c r="J1000" t="str">
        <f>VLOOKUP(INDEX(Jugadores!$A$2:$H$346,MATCH(Partidos!D1000,Jugadores!$A$2:$A$346,0),8),Condados!A:B,2,FALSE)</f>
        <v>Clinton</v>
      </c>
      <c r="K1000" t="str">
        <f>VLOOKUP(INDEX(Jugadores!$A$2:$H$346,MATCH(Partidos!E1000,Jugadores!$A$2:$A$346,0),8),Condados!A:B,2,FALSE)</f>
        <v>Snyder</v>
      </c>
      <c r="L1000">
        <v>83</v>
      </c>
    </row>
    <row r="1001" spans="1:12" x14ac:dyDescent="0.25">
      <c r="A1001" t="s">
        <v>24</v>
      </c>
      <c r="B1001">
        <v>1237</v>
      </c>
      <c r="C1001">
        <v>213</v>
      </c>
      <c r="D1001">
        <v>49008</v>
      </c>
      <c r="E1001">
        <v>26064</v>
      </c>
      <c r="F1001" t="str">
        <f>+VLOOKUP(D1001,Jugadores!A:B,2,FALSE)</f>
        <v>Anthony A. Rodriguez</v>
      </c>
      <c r="G1001" t="str">
        <f>+VLOOKUP(E1001,Jugadores!A:B,2,FALSE)</f>
        <v>Glenn S. Barrett</v>
      </c>
      <c r="H1001">
        <f>+INDEX(Jugadores!$A$2:$H$346,MATCH(Partidos!D1001,Jugadores!$A$2:$A$346,0),7)</f>
        <v>6</v>
      </c>
      <c r="I1001">
        <f>+INDEX(Jugadores!$A$2:$H$346,MATCH(Partidos!E1001,Jugadores!$A$2:$A$346,0),7)</f>
        <v>107</v>
      </c>
      <c r="J1001" t="str">
        <f>VLOOKUP(INDEX(Jugadores!$A$2:$H$346,MATCH(Partidos!D1001,Jugadores!$A$2:$A$346,0),8),Condados!A:B,2,FALSE)</f>
        <v>Forest</v>
      </c>
      <c r="K1001" t="str">
        <f>VLOOKUP(INDEX(Jugadores!$A$2:$H$346,MATCH(Partidos!E1001,Jugadores!$A$2:$A$346,0),8),Condados!A:B,2,FALSE)</f>
        <v>Philadelphia</v>
      </c>
      <c r="L1001">
        <v>83</v>
      </c>
    </row>
    <row r="1002" spans="1:12" x14ac:dyDescent="0.25">
      <c r="A1002" t="s">
        <v>24</v>
      </c>
      <c r="B1002">
        <v>1238</v>
      </c>
      <c r="C1002">
        <v>98</v>
      </c>
      <c r="D1002">
        <v>26820</v>
      </c>
      <c r="E1002">
        <v>28445</v>
      </c>
      <c r="F1002" t="str">
        <f>+VLOOKUP(D1002,Jugadores!A:B,2,FALSE)</f>
        <v>Brent C. Gauthier</v>
      </c>
      <c r="G1002" t="str">
        <f>+VLOOKUP(E1002,Jugadores!A:B,2,FALSE)</f>
        <v>Craig H. Walsh</v>
      </c>
      <c r="H1002">
        <f>+INDEX(Jugadores!$A$2:$H$346,MATCH(Partidos!D1002,Jugadores!$A$2:$A$346,0),7)</f>
        <v>2</v>
      </c>
      <c r="I1002">
        <f>+INDEX(Jugadores!$A$2:$H$346,MATCH(Partidos!E1002,Jugadores!$A$2:$A$346,0),7)</f>
        <v>101</v>
      </c>
      <c r="J1002" t="str">
        <f>VLOOKUP(INDEX(Jugadores!$A$2:$H$346,MATCH(Partidos!D1002,Jugadores!$A$2:$A$346,0),8),Condados!A:B,2,FALSE)</f>
        <v>Elk</v>
      </c>
      <c r="K1002" t="str">
        <f>VLOOKUP(INDEX(Jugadores!$A$2:$H$346,MATCH(Partidos!E1002,Jugadores!$A$2:$A$346,0),8),Condados!A:B,2,FALSE)</f>
        <v>Forest</v>
      </c>
      <c r="L1002">
        <v>90</v>
      </c>
    </row>
    <row r="1003" spans="1:12" x14ac:dyDescent="0.25">
      <c r="A1003" t="s">
        <v>24</v>
      </c>
      <c r="B1003">
        <v>1239</v>
      </c>
      <c r="C1003">
        <v>93</v>
      </c>
      <c r="D1003">
        <v>29457</v>
      </c>
      <c r="E1003">
        <v>46494</v>
      </c>
      <c r="F1003" t="str">
        <f>+VLOOKUP(D1003,Jugadores!A:B,2,FALSE)</f>
        <v>Juan M. Drake</v>
      </c>
      <c r="G1003" t="str">
        <f>+VLOOKUP(E1003,Jugadores!A:B,2,FALSE)</f>
        <v>Ronald V. Wright</v>
      </c>
      <c r="H1003">
        <f>+INDEX(Jugadores!$A$2:$H$346,MATCH(Partidos!D1003,Jugadores!$A$2:$A$346,0),7)</f>
        <v>57</v>
      </c>
      <c r="I1003">
        <f>+INDEX(Jugadores!$A$2:$H$346,MATCH(Partidos!E1003,Jugadores!$A$2:$A$346,0),7)</f>
        <v>34</v>
      </c>
      <c r="J1003" t="str">
        <f>VLOOKUP(INDEX(Jugadores!$A$2:$H$346,MATCH(Partidos!D1003,Jugadores!$A$2:$A$346,0),8),Condados!A:B,2,FALSE)</f>
        <v>Lycoming</v>
      </c>
      <c r="K1003" t="str">
        <f>VLOOKUP(INDEX(Jugadores!$A$2:$H$346,MATCH(Partidos!E1003,Jugadores!$A$2:$A$346,0),8),Condados!A:B,2,FALSE)</f>
        <v>Luzerne</v>
      </c>
      <c r="L1003">
        <v>107</v>
      </c>
    </row>
    <row r="1004" spans="1:12" x14ac:dyDescent="0.25">
      <c r="A1004" t="s">
        <v>24</v>
      </c>
      <c r="B1004">
        <v>1240</v>
      </c>
      <c r="C1004">
        <v>148</v>
      </c>
      <c r="D1004">
        <v>26594</v>
      </c>
      <c r="E1004">
        <v>15164</v>
      </c>
      <c r="F1004" t="str">
        <f>+VLOOKUP(D1004,Jugadores!A:B,2,FALSE)</f>
        <v>David A. Allen</v>
      </c>
      <c r="G1004" t="str">
        <f>+VLOOKUP(E1004,Jugadores!A:B,2,FALSE)</f>
        <v>Stephen D. Stoll</v>
      </c>
      <c r="H1004">
        <f>+INDEX(Jugadores!$A$2:$H$346,MATCH(Partidos!D1004,Jugadores!$A$2:$A$346,0),7)</f>
        <v>158</v>
      </c>
      <c r="I1004">
        <f>+INDEX(Jugadores!$A$2:$H$346,MATCH(Partidos!E1004,Jugadores!$A$2:$A$346,0),7)</f>
        <v>36</v>
      </c>
      <c r="J1004" t="str">
        <f>VLOOKUP(INDEX(Jugadores!$A$2:$H$346,MATCH(Partidos!D1004,Jugadores!$A$2:$A$346,0),8),Condados!A:B,2,FALSE)</f>
        <v>Columbia</v>
      </c>
      <c r="K1004" t="str">
        <f>VLOOKUP(INDEX(Jugadores!$A$2:$H$346,MATCH(Partidos!E1004,Jugadores!$A$2:$A$346,0),8),Condados!A:B,2,FALSE)</f>
        <v>Cumberland</v>
      </c>
      <c r="L1004">
        <v>185</v>
      </c>
    </row>
    <row r="1005" spans="1:12" x14ac:dyDescent="0.25">
      <c r="A1005" t="s">
        <v>24</v>
      </c>
      <c r="B1005">
        <v>1241</v>
      </c>
      <c r="C1005">
        <v>161</v>
      </c>
      <c r="D1005">
        <v>43424</v>
      </c>
      <c r="E1005">
        <v>48848</v>
      </c>
      <c r="F1005" t="str">
        <f>+VLOOKUP(D1005,Jugadores!A:B,2,FALSE)</f>
        <v>Bertram C. Carson</v>
      </c>
      <c r="G1005" t="str">
        <f>+VLOOKUP(E1005,Jugadores!A:B,2,FALSE)</f>
        <v>Genaro D. Sampson</v>
      </c>
      <c r="H1005">
        <f>+INDEX(Jugadores!$A$2:$H$346,MATCH(Partidos!D1005,Jugadores!$A$2:$A$346,0),7)</f>
        <v>83</v>
      </c>
      <c r="I1005">
        <f>+INDEX(Jugadores!$A$2:$H$346,MATCH(Partidos!E1005,Jugadores!$A$2:$A$346,0),7)</f>
        <v>14</v>
      </c>
      <c r="J1005" t="str">
        <f>VLOOKUP(INDEX(Jugadores!$A$2:$H$346,MATCH(Partidos!D1005,Jugadores!$A$2:$A$346,0),8),Condados!A:B,2,FALSE)</f>
        <v>Blair</v>
      </c>
      <c r="K1005" t="str">
        <f>VLOOKUP(INDEX(Jugadores!$A$2:$H$346,MATCH(Partidos!E1005,Jugadores!$A$2:$A$346,0),8),Condados!A:B,2,FALSE)</f>
        <v>Philadelphia</v>
      </c>
      <c r="L1005">
        <v>49</v>
      </c>
    </row>
    <row r="1006" spans="1:12" x14ac:dyDescent="0.25">
      <c r="A1006" t="s">
        <v>24</v>
      </c>
      <c r="B1006">
        <v>1242</v>
      </c>
      <c r="C1006">
        <v>193</v>
      </c>
      <c r="D1006">
        <v>38126</v>
      </c>
      <c r="E1006">
        <v>39231</v>
      </c>
      <c r="F1006" t="str">
        <f>+VLOOKUP(D1006,Jugadores!A:B,2,FALSE)</f>
        <v>David P. Thomas</v>
      </c>
      <c r="G1006" t="str">
        <f>+VLOOKUP(E1006,Jugadores!A:B,2,FALSE)</f>
        <v>Brandon F. Gavin</v>
      </c>
      <c r="H1006">
        <f>+INDEX(Jugadores!$A$2:$H$346,MATCH(Partidos!D1006,Jugadores!$A$2:$A$346,0),7)</f>
        <v>47</v>
      </c>
      <c r="I1006">
        <f>+INDEX(Jugadores!$A$2:$H$346,MATCH(Partidos!E1006,Jugadores!$A$2:$A$346,0),7)</f>
        <v>56</v>
      </c>
      <c r="J1006" t="str">
        <f>VLOOKUP(INDEX(Jugadores!$A$2:$H$346,MATCH(Partidos!D1006,Jugadores!$A$2:$A$346,0),8),Condados!A:B,2,FALSE)</f>
        <v>Monroe</v>
      </c>
      <c r="K1006" t="str">
        <f>VLOOKUP(INDEX(Jugadores!$A$2:$H$346,MATCH(Partidos!E1006,Jugadores!$A$2:$A$346,0),8),Condados!A:B,2,FALSE)</f>
        <v>McKean</v>
      </c>
      <c r="L1006">
        <v>57</v>
      </c>
    </row>
    <row r="1007" spans="1:12" x14ac:dyDescent="0.25">
      <c r="A1007" t="s">
        <v>24</v>
      </c>
      <c r="B1007">
        <v>1243</v>
      </c>
      <c r="C1007">
        <v>109</v>
      </c>
      <c r="D1007">
        <v>22014</v>
      </c>
      <c r="E1007">
        <v>27430</v>
      </c>
      <c r="F1007" t="str">
        <f>+VLOOKUP(D1007,Jugadores!A:B,2,FALSE)</f>
        <v>David S. Hamilton</v>
      </c>
      <c r="G1007" t="str">
        <f>+VLOOKUP(E1007,Jugadores!A:B,2,FALSE)</f>
        <v>Brad S. Torres</v>
      </c>
      <c r="H1007">
        <f>+INDEX(Jugadores!$A$2:$H$346,MATCH(Partidos!D1007,Jugadores!$A$2:$A$346,0),7)</f>
        <v>67</v>
      </c>
      <c r="I1007">
        <f>+INDEX(Jugadores!$A$2:$H$346,MATCH(Partidos!E1007,Jugadores!$A$2:$A$346,0),7)</f>
        <v>98</v>
      </c>
      <c r="J1007" t="str">
        <f>VLOOKUP(INDEX(Jugadores!$A$2:$H$346,MATCH(Partidos!D1007,Jugadores!$A$2:$A$346,0),8),Condados!A:B,2,FALSE)</f>
        <v>Somerset</v>
      </c>
      <c r="K1007" t="str">
        <f>VLOOKUP(INDEX(Jugadores!$A$2:$H$346,MATCH(Partidos!E1007,Jugadores!$A$2:$A$346,0),8),Condados!A:B,2,FALSE)</f>
        <v>Bradford</v>
      </c>
      <c r="L1007">
        <v>62</v>
      </c>
    </row>
    <row r="1008" spans="1:12" x14ac:dyDescent="0.25">
      <c r="A1008" t="s">
        <v>24</v>
      </c>
      <c r="B1008">
        <v>1244</v>
      </c>
      <c r="C1008">
        <v>188</v>
      </c>
      <c r="D1008">
        <v>27965</v>
      </c>
      <c r="E1008">
        <v>30486</v>
      </c>
      <c r="F1008" t="str">
        <f>+VLOOKUP(D1008,Jugadores!A:B,2,FALSE)</f>
        <v>Santiago E. Dvorak</v>
      </c>
      <c r="G1008" t="str">
        <f>+VLOOKUP(E1008,Jugadores!A:B,2,FALSE)</f>
        <v>Glenn W. Cunningham</v>
      </c>
      <c r="H1008">
        <f>+INDEX(Jugadores!$A$2:$H$346,MATCH(Partidos!D1008,Jugadores!$A$2:$A$346,0),7)</f>
        <v>11</v>
      </c>
      <c r="I1008">
        <f>+INDEX(Jugadores!$A$2:$H$346,MATCH(Partidos!E1008,Jugadores!$A$2:$A$346,0),7)</f>
        <v>3</v>
      </c>
      <c r="J1008" t="str">
        <f>VLOOKUP(INDEX(Jugadores!$A$2:$H$346,MATCH(Partidos!D1008,Jugadores!$A$2:$A$346,0),8),Condados!A:B,2,FALSE)</f>
        <v>Venango</v>
      </c>
      <c r="K1008" t="str">
        <f>VLOOKUP(INDEX(Jugadores!$A$2:$H$346,MATCH(Partidos!E1008,Jugadores!$A$2:$A$346,0),8),Condados!A:B,2,FALSE)</f>
        <v>Lawrence</v>
      </c>
      <c r="L1008">
        <v>82</v>
      </c>
    </row>
    <row r="1009" spans="1:12" x14ac:dyDescent="0.25">
      <c r="A1009" t="s">
        <v>24</v>
      </c>
      <c r="B1009">
        <v>1245</v>
      </c>
      <c r="C1009">
        <v>123</v>
      </c>
      <c r="D1009">
        <v>46356</v>
      </c>
      <c r="E1009">
        <v>4496</v>
      </c>
      <c r="F1009" t="str">
        <f>+VLOOKUP(D1009,Jugadores!A:B,2,FALSE)</f>
        <v>Robert A. Vath</v>
      </c>
      <c r="G1009" t="str">
        <f>+VLOOKUP(E1009,Jugadores!A:B,2,FALSE)</f>
        <v>Carlos L. Grier</v>
      </c>
      <c r="H1009">
        <f>+INDEX(Jugadores!$A$2:$H$346,MATCH(Partidos!D1009,Jugadores!$A$2:$A$346,0),7)</f>
        <v>41</v>
      </c>
      <c r="I1009">
        <f>+INDEX(Jugadores!$A$2:$H$346,MATCH(Partidos!E1009,Jugadores!$A$2:$A$346,0),7)</f>
        <v>93</v>
      </c>
      <c r="J1009" t="str">
        <f>VLOOKUP(INDEX(Jugadores!$A$2:$H$346,MATCH(Partidos!D1009,Jugadores!$A$2:$A$346,0),8),Condados!A:B,2,FALSE)</f>
        <v>Huntingdon</v>
      </c>
      <c r="K1009" t="str">
        <f>VLOOKUP(INDEX(Jugadores!$A$2:$H$346,MATCH(Partidos!E1009,Jugadores!$A$2:$A$346,0),8),Condados!A:B,2,FALSE)</f>
        <v>Cameron</v>
      </c>
      <c r="L1009">
        <v>44</v>
      </c>
    </row>
    <row r="1010" spans="1:12" x14ac:dyDescent="0.25">
      <c r="A1010" t="s">
        <v>24</v>
      </c>
      <c r="B1010">
        <v>1246</v>
      </c>
      <c r="C1010">
        <v>325</v>
      </c>
      <c r="D1010">
        <v>35022</v>
      </c>
      <c r="E1010">
        <v>962</v>
      </c>
      <c r="F1010" t="str">
        <f>+VLOOKUP(D1010,Jugadores!A:B,2,FALSE)</f>
        <v>Edgar P. Lowery</v>
      </c>
      <c r="G1010" t="str">
        <f>+VLOOKUP(E1010,Jugadores!A:B,2,FALSE)</f>
        <v>Andrew M. Shanklin</v>
      </c>
      <c r="H1010">
        <f>+INDEX(Jugadores!$A$2:$H$346,MATCH(Partidos!D1010,Jugadores!$A$2:$A$346,0),7)</f>
        <v>119</v>
      </c>
      <c r="I1010">
        <f>+INDEX(Jugadores!$A$2:$H$346,MATCH(Partidos!E1010,Jugadores!$A$2:$A$346,0),7)</f>
        <v>37</v>
      </c>
      <c r="J1010" t="str">
        <f>VLOOKUP(INDEX(Jugadores!$A$2:$H$346,MATCH(Partidos!D1010,Jugadores!$A$2:$A$346,0),8),Condados!A:B,2,FALSE)</f>
        <v>Potter</v>
      </c>
      <c r="K1010" t="str">
        <f>VLOOKUP(INDEX(Jugadores!$A$2:$H$346,MATCH(Partidos!E1010,Jugadores!$A$2:$A$346,0),8),Condados!A:B,2,FALSE)</f>
        <v>Snyder</v>
      </c>
      <c r="L1010">
        <v>63</v>
      </c>
    </row>
    <row r="1011" spans="1:12" x14ac:dyDescent="0.25">
      <c r="A1011" t="s">
        <v>24</v>
      </c>
      <c r="B1011">
        <v>1247</v>
      </c>
      <c r="C1011">
        <v>121</v>
      </c>
      <c r="D1011">
        <v>36159</v>
      </c>
      <c r="E1011">
        <v>15877</v>
      </c>
      <c r="F1011" t="str">
        <f>+VLOOKUP(D1011,Jugadores!A:B,2,FALSE)</f>
        <v>Victor S. Casteel</v>
      </c>
      <c r="G1011" t="str">
        <f>+VLOOKUP(E1011,Jugadores!A:B,2,FALSE)</f>
        <v>James H. Funches</v>
      </c>
      <c r="H1011">
        <f>+INDEX(Jugadores!$A$2:$H$346,MATCH(Partidos!D1011,Jugadores!$A$2:$A$346,0),7)</f>
        <v>21</v>
      </c>
      <c r="I1011">
        <f>+INDEX(Jugadores!$A$2:$H$346,MATCH(Partidos!E1011,Jugadores!$A$2:$A$346,0),7)</f>
        <v>96</v>
      </c>
      <c r="J1011" t="str">
        <f>VLOOKUP(INDEX(Jugadores!$A$2:$H$346,MATCH(Partidos!D1011,Jugadores!$A$2:$A$346,0),8),Condados!A:B,2,FALSE)</f>
        <v>Delaware</v>
      </c>
      <c r="K1011" t="str">
        <f>VLOOKUP(INDEX(Jugadores!$A$2:$H$346,MATCH(Partidos!E1011,Jugadores!$A$2:$A$346,0),8),Condados!A:B,2,FALSE)</f>
        <v>Franklin</v>
      </c>
      <c r="L1011">
        <v>70</v>
      </c>
    </row>
    <row r="1012" spans="1:12" x14ac:dyDescent="0.25">
      <c r="A1012" t="s">
        <v>24</v>
      </c>
      <c r="B1012">
        <v>1248</v>
      </c>
      <c r="C1012">
        <v>164</v>
      </c>
      <c r="D1012">
        <v>37462</v>
      </c>
      <c r="E1012">
        <v>38210</v>
      </c>
      <c r="F1012" t="str">
        <f>+VLOOKUP(D1012,Jugadores!A:B,2,FALSE)</f>
        <v>Ronnie C. Sparks</v>
      </c>
      <c r="G1012" t="str">
        <f>+VLOOKUP(E1012,Jugadores!A:B,2,FALSE)</f>
        <v>Emmitt E. Wiliams</v>
      </c>
      <c r="H1012">
        <f>+INDEX(Jugadores!$A$2:$H$346,MATCH(Partidos!D1012,Jugadores!$A$2:$A$346,0),7)</f>
        <v>45</v>
      </c>
      <c r="I1012">
        <f>+INDEX(Jugadores!$A$2:$H$346,MATCH(Partidos!E1012,Jugadores!$A$2:$A$346,0),7)</f>
        <v>113</v>
      </c>
      <c r="J1012" t="str">
        <f>VLOOKUP(INDEX(Jugadores!$A$2:$H$346,MATCH(Partidos!D1012,Jugadores!$A$2:$A$346,0),8),Condados!A:B,2,FALSE)</f>
        <v>Fulton</v>
      </c>
      <c r="K1012" t="str">
        <f>VLOOKUP(INDEX(Jugadores!$A$2:$H$346,MATCH(Partidos!E1012,Jugadores!$A$2:$A$346,0),8),Condados!A:B,2,FALSE)</f>
        <v>Somerset</v>
      </c>
      <c r="L1012">
        <v>75</v>
      </c>
    </row>
    <row r="1013" spans="1:12" x14ac:dyDescent="0.25">
      <c r="A1013" t="s">
        <v>24</v>
      </c>
      <c r="B1013">
        <v>1249</v>
      </c>
      <c r="C1013">
        <v>96</v>
      </c>
      <c r="D1013">
        <v>16745</v>
      </c>
      <c r="E1013">
        <v>31902</v>
      </c>
      <c r="F1013" t="str">
        <f>+VLOOKUP(D1013,Jugadores!A:B,2,FALSE)</f>
        <v>John A. Palmer</v>
      </c>
      <c r="G1013" t="str">
        <f>+VLOOKUP(E1013,Jugadores!A:B,2,FALSE)</f>
        <v>Jeffrey L. McCoy</v>
      </c>
      <c r="H1013">
        <f>+INDEX(Jugadores!$A$2:$H$346,MATCH(Partidos!D1013,Jugadores!$A$2:$A$346,0),7)</f>
        <v>35</v>
      </c>
      <c r="I1013">
        <f>+INDEX(Jugadores!$A$2:$H$346,MATCH(Partidos!E1013,Jugadores!$A$2:$A$346,0),7)</f>
        <v>59</v>
      </c>
      <c r="J1013" t="str">
        <f>VLOOKUP(INDEX(Jugadores!$A$2:$H$346,MATCH(Partidos!D1013,Jugadores!$A$2:$A$346,0),8),Condados!A:B,2,FALSE)</f>
        <v>Jefferson</v>
      </c>
      <c r="K1013" t="str">
        <f>VLOOKUP(INDEX(Jugadores!$A$2:$H$346,MATCH(Partidos!E1013,Jugadores!$A$2:$A$346,0),8),Condados!A:B,2,FALSE)</f>
        <v>Armstrong</v>
      </c>
      <c r="L1013">
        <v>112</v>
      </c>
    </row>
    <row r="1014" spans="1:12" x14ac:dyDescent="0.25">
      <c r="A1014" t="s">
        <v>24</v>
      </c>
      <c r="B1014">
        <v>1250</v>
      </c>
      <c r="C1014">
        <v>148</v>
      </c>
      <c r="D1014">
        <v>1727</v>
      </c>
      <c r="E1014">
        <v>44152</v>
      </c>
      <c r="F1014" t="str">
        <f>+VLOOKUP(D1014,Jugadores!A:B,2,FALSE)</f>
        <v>Leland T. Moore</v>
      </c>
      <c r="G1014" t="str">
        <f>+VLOOKUP(E1014,Jugadores!A:B,2,FALSE)</f>
        <v>William V. Phillips</v>
      </c>
      <c r="H1014">
        <f>+INDEX(Jugadores!$A$2:$H$346,MATCH(Partidos!D1014,Jugadores!$A$2:$A$346,0),7)</f>
        <v>134</v>
      </c>
      <c r="I1014">
        <f>+INDEX(Jugadores!$A$2:$H$346,MATCH(Partidos!E1014,Jugadores!$A$2:$A$346,0),7)</f>
        <v>50</v>
      </c>
      <c r="J1014" t="str">
        <f>VLOOKUP(INDEX(Jugadores!$A$2:$H$346,MATCH(Partidos!D1014,Jugadores!$A$2:$A$346,0),8),Condados!A:B,2,FALSE)</f>
        <v>Union</v>
      </c>
      <c r="K1014" t="str">
        <f>VLOOKUP(INDEX(Jugadores!$A$2:$H$346,MATCH(Partidos!E1014,Jugadores!$A$2:$A$346,0),8),Condados!A:B,2,FALSE)</f>
        <v>Chester</v>
      </c>
      <c r="L1014">
        <v>134</v>
      </c>
    </row>
    <row r="1015" spans="1:12" x14ac:dyDescent="0.25">
      <c r="A1015" t="s">
        <v>24</v>
      </c>
      <c r="B1015">
        <v>1251</v>
      </c>
      <c r="C1015">
        <v>124</v>
      </c>
      <c r="D1015">
        <v>18113</v>
      </c>
      <c r="E1015">
        <v>3500</v>
      </c>
      <c r="F1015" t="str">
        <f>+VLOOKUP(D1015,Jugadores!A:B,2,FALSE)</f>
        <v>John M. Link</v>
      </c>
      <c r="G1015" t="str">
        <f>+VLOOKUP(E1015,Jugadores!A:B,2,FALSE)</f>
        <v>David M. Prewitt</v>
      </c>
      <c r="H1015">
        <f>+INDEX(Jugadores!$A$2:$H$346,MATCH(Partidos!D1015,Jugadores!$A$2:$A$346,0),7)</f>
        <v>26</v>
      </c>
      <c r="I1015">
        <f>+INDEX(Jugadores!$A$2:$H$346,MATCH(Partidos!E1015,Jugadores!$A$2:$A$346,0),7)</f>
        <v>159</v>
      </c>
      <c r="J1015" t="str">
        <f>VLOOKUP(INDEX(Jugadores!$A$2:$H$346,MATCH(Partidos!D1015,Jugadores!$A$2:$A$346,0),8),Condados!A:B,2,FALSE)</f>
        <v>Clinton</v>
      </c>
      <c r="K1015" t="str">
        <f>VLOOKUP(INDEX(Jugadores!$A$2:$H$346,MATCH(Partidos!E1015,Jugadores!$A$2:$A$346,0),8),Condados!A:B,2,FALSE)</f>
        <v>Beaver</v>
      </c>
      <c r="L1015">
        <v>49</v>
      </c>
    </row>
    <row r="1016" spans="1:12" x14ac:dyDescent="0.25">
      <c r="A1016" t="s">
        <v>24</v>
      </c>
      <c r="B1016">
        <v>1252</v>
      </c>
      <c r="C1016">
        <v>166</v>
      </c>
      <c r="D1016">
        <v>12929</v>
      </c>
      <c r="E1016">
        <v>3504</v>
      </c>
      <c r="F1016" t="str">
        <f>+VLOOKUP(D1016,Jugadores!A:B,2,FALSE)</f>
        <v>James S. Evans</v>
      </c>
      <c r="G1016" t="str">
        <f>+VLOOKUP(E1016,Jugadores!A:B,2,FALSE)</f>
        <v>Carlton B. Lehr</v>
      </c>
      <c r="H1016">
        <f>+INDEX(Jugadores!$A$2:$H$346,MATCH(Partidos!D1016,Jugadores!$A$2:$A$346,0),7)</f>
        <v>103</v>
      </c>
      <c r="I1016">
        <f>+INDEX(Jugadores!$A$2:$H$346,MATCH(Partidos!E1016,Jugadores!$A$2:$A$346,0),7)</f>
        <v>160</v>
      </c>
      <c r="J1016" t="str">
        <f>VLOOKUP(INDEX(Jugadores!$A$2:$H$346,MATCH(Partidos!D1016,Jugadores!$A$2:$A$346,0),8),Condados!A:B,2,FALSE)</f>
        <v>Lebanon</v>
      </c>
      <c r="K1016" t="str">
        <f>VLOOKUP(INDEX(Jugadores!$A$2:$H$346,MATCH(Partidos!E1016,Jugadores!$A$2:$A$346,0),8),Condados!A:B,2,FALSE)</f>
        <v>Cameron</v>
      </c>
      <c r="L1016">
        <v>52</v>
      </c>
    </row>
    <row r="1017" spans="1:12" x14ac:dyDescent="0.25">
      <c r="A1017" t="s">
        <v>24</v>
      </c>
      <c r="B1017">
        <v>1253</v>
      </c>
      <c r="C1017">
        <v>134</v>
      </c>
      <c r="D1017">
        <v>25105</v>
      </c>
      <c r="E1017">
        <v>6495</v>
      </c>
      <c r="F1017" t="str">
        <f>+VLOOKUP(D1017,Jugadores!A:B,2,FALSE)</f>
        <v>Donald M. West</v>
      </c>
      <c r="G1017" t="str">
        <f>+VLOOKUP(E1017,Jugadores!A:B,2,FALSE)</f>
        <v>Michael M. Flores</v>
      </c>
      <c r="H1017">
        <f>+INDEX(Jugadores!$A$2:$H$346,MATCH(Partidos!D1017,Jugadores!$A$2:$A$346,0),7)</f>
        <v>33</v>
      </c>
      <c r="I1017">
        <f>+INDEX(Jugadores!$A$2:$H$346,MATCH(Partidos!E1017,Jugadores!$A$2:$A$346,0),7)</f>
        <v>161</v>
      </c>
      <c r="J1017" t="str">
        <f>VLOOKUP(INDEX(Jugadores!$A$2:$H$346,MATCH(Partidos!D1017,Jugadores!$A$2:$A$346,0),8),Condados!A:B,2,FALSE)</f>
        <v>Northampton</v>
      </c>
      <c r="K1017" t="str">
        <f>VLOOKUP(INDEX(Jugadores!$A$2:$H$346,MATCH(Partidos!E1017,Jugadores!$A$2:$A$346,0),8),Condados!A:B,2,FALSE)</f>
        <v>Snyder</v>
      </c>
      <c r="L1017">
        <v>84</v>
      </c>
    </row>
    <row r="1018" spans="1:12" x14ac:dyDescent="0.25">
      <c r="A1018" t="s">
        <v>24</v>
      </c>
      <c r="B1018">
        <v>1254</v>
      </c>
      <c r="C1018">
        <v>123</v>
      </c>
      <c r="D1018">
        <v>3097</v>
      </c>
      <c r="E1018">
        <v>27148</v>
      </c>
      <c r="F1018" t="str">
        <f>+VLOOKUP(D1018,Jugadores!A:B,2,FALSE)</f>
        <v>Troy M. Johnson</v>
      </c>
      <c r="G1018" t="str">
        <f>+VLOOKUP(E1018,Jugadores!A:B,2,FALSE)</f>
        <v>John E. Scheer</v>
      </c>
      <c r="H1018">
        <f>+INDEX(Jugadores!$A$2:$H$346,MATCH(Partidos!D1018,Jugadores!$A$2:$A$346,0),7)</f>
        <v>43</v>
      </c>
      <c r="I1018">
        <f>+INDEX(Jugadores!$A$2:$H$346,MATCH(Partidos!E1018,Jugadores!$A$2:$A$346,0),7)</f>
        <v>126</v>
      </c>
      <c r="J1018" t="str">
        <f>VLOOKUP(INDEX(Jugadores!$A$2:$H$346,MATCH(Partidos!D1018,Jugadores!$A$2:$A$346,0),8),Condados!A:B,2,FALSE)</f>
        <v>Columbia</v>
      </c>
      <c r="K1018" t="str">
        <f>VLOOKUP(INDEX(Jugadores!$A$2:$H$346,MATCH(Partidos!E1018,Jugadores!$A$2:$A$346,0),8),Condados!A:B,2,FALSE)</f>
        <v>Indiana</v>
      </c>
      <c r="L1018">
        <v>99</v>
      </c>
    </row>
    <row r="1019" spans="1:12" x14ac:dyDescent="0.25">
      <c r="A1019" t="s">
        <v>24</v>
      </c>
      <c r="B1019">
        <v>1255</v>
      </c>
      <c r="C1019">
        <v>186</v>
      </c>
      <c r="D1019">
        <v>20610</v>
      </c>
      <c r="E1019">
        <v>7630</v>
      </c>
      <c r="F1019" t="str">
        <f>+VLOOKUP(D1019,Jugadores!A:B,2,FALSE)</f>
        <v>Milton E. Moffitt</v>
      </c>
      <c r="G1019" t="str">
        <f>+VLOOKUP(E1019,Jugadores!A:B,2,FALSE)</f>
        <v>Charlie M. Downey</v>
      </c>
      <c r="H1019">
        <f>+INDEX(Jugadores!$A$2:$H$346,MATCH(Partidos!D1019,Jugadores!$A$2:$A$346,0),7)</f>
        <v>162</v>
      </c>
      <c r="I1019">
        <f>+INDEX(Jugadores!$A$2:$H$346,MATCH(Partidos!E1019,Jugadores!$A$2:$A$346,0),7)</f>
        <v>15</v>
      </c>
      <c r="J1019" t="str">
        <f>VLOOKUP(INDEX(Jugadores!$A$2:$H$346,MATCH(Partidos!D1019,Jugadores!$A$2:$A$346,0),8),Condados!A:B,2,FALSE)</f>
        <v>Chester</v>
      </c>
      <c r="K1019" t="str">
        <f>VLOOKUP(INDEX(Jugadores!$A$2:$H$346,MATCH(Partidos!E1019,Jugadores!$A$2:$A$346,0),8),Condados!A:B,2,FALSE)</f>
        <v>Berks</v>
      </c>
      <c r="L1019">
        <v>117</v>
      </c>
    </row>
    <row r="1020" spans="1:12" x14ac:dyDescent="0.25">
      <c r="A1020" t="s">
        <v>24</v>
      </c>
      <c r="B1020">
        <v>1256</v>
      </c>
      <c r="C1020">
        <v>155</v>
      </c>
      <c r="D1020">
        <v>38385</v>
      </c>
      <c r="E1020">
        <v>10145</v>
      </c>
      <c r="F1020" t="str">
        <f>+VLOOKUP(D1020,Jugadores!A:B,2,FALSE)</f>
        <v>Jason M. Ross</v>
      </c>
      <c r="G1020" t="str">
        <f>+VLOOKUP(E1020,Jugadores!A:B,2,FALSE)</f>
        <v>Reinaldo L. Stines</v>
      </c>
      <c r="H1020">
        <f>+INDEX(Jugadores!$A$2:$H$346,MATCH(Partidos!D1020,Jugadores!$A$2:$A$346,0),7)</f>
        <v>25</v>
      </c>
      <c r="I1020">
        <f>+INDEX(Jugadores!$A$2:$H$346,MATCH(Partidos!E1020,Jugadores!$A$2:$A$346,0),7)</f>
        <v>55</v>
      </c>
      <c r="J1020" t="str">
        <f>VLOOKUP(INDEX(Jugadores!$A$2:$H$346,MATCH(Partidos!D1020,Jugadores!$A$2:$A$346,0),8),Condados!A:B,2,FALSE)</f>
        <v>Cameron</v>
      </c>
      <c r="K1020" t="str">
        <f>VLOOKUP(INDEX(Jugadores!$A$2:$H$346,MATCH(Partidos!E1020,Jugadores!$A$2:$A$346,0),8),Condados!A:B,2,FALSE)</f>
        <v>Northumberland</v>
      </c>
      <c r="L1020">
        <v>129</v>
      </c>
    </row>
    <row r="1021" spans="1:12" x14ac:dyDescent="0.25">
      <c r="A1021" t="s">
        <v>24</v>
      </c>
      <c r="B1021">
        <v>1257</v>
      </c>
      <c r="C1021">
        <v>135</v>
      </c>
      <c r="D1021">
        <v>43571</v>
      </c>
      <c r="E1021">
        <v>8483</v>
      </c>
      <c r="F1021" t="str">
        <f>+VLOOKUP(D1021,Jugadores!A:B,2,FALSE)</f>
        <v>Edward D. Piper</v>
      </c>
      <c r="G1021" t="str">
        <f>+VLOOKUP(E1021,Jugadores!A:B,2,FALSE)</f>
        <v>Leonard K. Wright</v>
      </c>
      <c r="H1021">
        <f>+INDEX(Jugadores!$A$2:$H$346,MATCH(Partidos!D1021,Jugadores!$A$2:$A$346,0),7)</f>
        <v>29</v>
      </c>
      <c r="I1021">
        <f>+INDEX(Jugadores!$A$2:$H$346,MATCH(Partidos!E1021,Jugadores!$A$2:$A$346,0),7)</f>
        <v>132</v>
      </c>
      <c r="J1021" t="str">
        <f>VLOOKUP(INDEX(Jugadores!$A$2:$H$346,MATCH(Partidos!D1021,Jugadores!$A$2:$A$346,0),8),Condados!A:B,2,FALSE)</f>
        <v>Cambria</v>
      </c>
      <c r="K1021" t="str">
        <f>VLOOKUP(INDEX(Jugadores!$A$2:$H$346,MATCH(Partidos!E1021,Jugadores!$A$2:$A$346,0),8),Condados!A:B,2,FALSE)</f>
        <v>York</v>
      </c>
      <c r="L1021">
        <v>158</v>
      </c>
    </row>
    <row r="1022" spans="1:12" x14ac:dyDescent="0.25">
      <c r="A1022" t="s">
        <v>24</v>
      </c>
      <c r="B1022">
        <v>1258</v>
      </c>
      <c r="C1022">
        <v>217</v>
      </c>
      <c r="D1022">
        <v>3227</v>
      </c>
      <c r="E1022">
        <v>34631</v>
      </c>
      <c r="F1022" t="str">
        <f>+VLOOKUP(D1022,Jugadores!A:B,2,FALSE)</f>
        <v>Billie M. Baskin</v>
      </c>
      <c r="G1022" t="str">
        <f>+VLOOKUP(E1022,Jugadores!A:B,2,FALSE)</f>
        <v>Anthony A. McDermott</v>
      </c>
      <c r="H1022">
        <f>+INDEX(Jugadores!$A$2:$H$346,MATCH(Partidos!D1022,Jugadores!$A$2:$A$346,0),7)</f>
        <v>82</v>
      </c>
      <c r="I1022">
        <f>+INDEX(Jugadores!$A$2:$H$346,MATCH(Partidos!E1022,Jugadores!$A$2:$A$346,0),7)</f>
        <v>48</v>
      </c>
      <c r="J1022" t="str">
        <f>VLOOKUP(INDEX(Jugadores!$A$2:$H$346,MATCH(Partidos!D1022,Jugadores!$A$2:$A$346,0),8),Condados!A:B,2,FALSE)</f>
        <v>Westmoreland</v>
      </c>
      <c r="K1022" t="str">
        <f>VLOOKUP(INDEX(Jugadores!$A$2:$H$346,MATCH(Partidos!E1022,Jugadores!$A$2:$A$346,0),8),Condados!A:B,2,FALSE)</f>
        <v>Potter</v>
      </c>
      <c r="L1022">
        <v>49</v>
      </c>
    </row>
    <row r="1023" spans="1:12" x14ac:dyDescent="0.25">
      <c r="A1023" t="s">
        <v>24</v>
      </c>
      <c r="B1023">
        <v>1259</v>
      </c>
      <c r="C1023">
        <v>167</v>
      </c>
      <c r="D1023">
        <v>41033</v>
      </c>
      <c r="E1023">
        <v>7711</v>
      </c>
      <c r="F1023" t="str">
        <f>+VLOOKUP(D1023,Jugadores!A:B,2,FALSE)</f>
        <v>Robert B. Knight</v>
      </c>
      <c r="G1023" t="str">
        <f>+VLOOKUP(E1023,Jugadores!A:B,2,FALSE)</f>
        <v>Eldon E. Ramirez</v>
      </c>
      <c r="H1023">
        <f>+INDEX(Jugadores!$A$2:$H$346,MATCH(Partidos!D1023,Jugadores!$A$2:$A$346,0),7)</f>
        <v>70</v>
      </c>
      <c r="I1023">
        <f>+INDEX(Jugadores!$A$2:$H$346,MATCH(Partidos!E1023,Jugadores!$A$2:$A$346,0),7)</f>
        <v>97</v>
      </c>
      <c r="J1023" t="str">
        <f>VLOOKUP(INDEX(Jugadores!$A$2:$H$346,MATCH(Partidos!D1023,Jugadores!$A$2:$A$346,0),8),Condados!A:B,2,FALSE)</f>
        <v>Fulton</v>
      </c>
      <c r="K1023" t="str">
        <f>VLOOKUP(INDEX(Jugadores!$A$2:$H$346,MATCH(Partidos!E1023,Jugadores!$A$2:$A$346,0),8),Condados!A:B,2,FALSE)</f>
        <v>Elk</v>
      </c>
      <c r="L1023">
        <v>51</v>
      </c>
    </row>
    <row r="1024" spans="1:12" x14ac:dyDescent="0.25">
      <c r="A1024" t="s">
        <v>24</v>
      </c>
      <c r="B1024">
        <v>1260</v>
      </c>
      <c r="C1024">
        <v>139</v>
      </c>
      <c r="D1024">
        <v>35979</v>
      </c>
      <c r="E1024">
        <v>28128</v>
      </c>
      <c r="F1024" t="str">
        <f>+VLOOKUP(D1024,Jugadores!A:B,2,FALSE)</f>
        <v>Jerry L. Williams</v>
      </c>
      <c r="G1024" t="str">
        <f>+VLOOKUP(E1024,Jugadores!A:B,2,FALSE)</f>
        <v>James M. Manuel</v>
      </c>
      <c r="H1024">
        <f>+INDEX(Jugadores!$A$2:$H$346,MATCH(Partidos!D1024,Jugadores!$A$2:$A$346,0),7)</f>
        <v>133</v>
      </c>
      <c r="I1024">
        <f>+INDEX(Jugadores!$A$2:$H$346,MATCH(Partidos!E1024,Jugadores!$A$2:$A$346,0),7)</f>
        <v>10</v>
      </c>
      <c r="J1024" t="str">
        <f>VLOOKUP(INDEX(Jugadores!$A$2:$H$346,MATCH(Partidos!D1024,Jugadores!$A$2:$A$346,0),8),Condados!A:B,2,FALSE)</f>
        <v>Fayette</v>
      </c>
      <c r="K1024" t="str">
        <f>VLOOKUP(INDEX(Jugadores!$A$2:$H$346,MATCH(Partidos!E1024,Jugadores!$A$2:$A$346,0),8),Condados!A:B,2,FALSE)</f>
        <v>Washington</v>
      </c>
      <c r="L1024">
        <v>64</v>
      </c>
    </row>
    <row r="1025" spans="1:12" x14ac:dyDescent="0.25">
      <c r="A1025" t="s">
        <v>24</v>
      </c>
      <c r="B1025">
        <v>1261</v>
      </c>
      <c r="C1025">
        <v>104</v>
      </c>
      <c r="D1025">
        <v>46171</v>
      </c>
      <c r="E1025">
        <v>34847</v>
      </c>
      <c r="F1025" t="str">
        <f>+VLOOKUP(D1025,Jugadores!A:B,2,FALSE)</f>
        <v>William C. Cohen</v>
      </c>
      <c r="G1025" t="str">
        <f>+VLOOKUP(E1025,Jugadores!A:B,2,FALSE)</f>
        <v>Paul S. Carter</v>
      </c>
      <c r="H1025">
        <f>+INDEX(Jugadores!$A$2:$H$346,MATCH(Partidos!D1025,Jugadores!$A$2:$A$346,0),7)</f>
        <v>87</v>
      </c>
      <c r="I1025">
        <f>+INDEX(Jugadores!$A$2:$H$346,MATCH(Partidos!E1025,Jugadores!$A$2:$A$346,0),7)</f>
        <v>163</v>
      </c>
      <c r="J1025" t="str">
        <f>VLOOKUP(INDEX(Jugadores!$A$2:$H$346,MATCH(Partidos!D1025,Jugadores!$A$2:$A$346,0),8),Condados!A:B,2,FALSE)</f>
        <v>Jefferson</v>
      </c>
      <c r="K1025" t="str">
        <f>VLOOKUP(INDEX(Jugadores!$A$2:$H$346,MATCH(Partidos!E1025,Jugadores!$A$2:$A$346,0),8),Condados!A:B,2,FALSE)</f>
        <v>Franklin</v>
      </c>
      <c r="L1025">
        <v>68</v>
      </c>
    </row>
    <row r="1026" spans="1:12" x14ac:dyDescent="0.25">
      <c r="A1026" t="s">
        <v>24</v>
      </c>
      <c r="B1026">
        <v>1262</v>
      </c>
      <c r="C1026">
        <v>99</v>
      </c>
      <c r="D1026">
        <v>33944</v>
      </c>
      <c r="E1026">
        <v>20616</v>
      </c>
      <c r="F1026" t="str">
        <f>+VLOOKUP(D1026,Jugadores!A:B,2,FALSE)</f>
        <v>Francis B. Larsen</v>
      </c>
      <c r="G1026" t="str">
        <f>+VLOOKUP(E1026,Jugadores!A:B,2,FALSE)</f>
        <v>Paul L. Leyva</v>
      </c>
      <c r="H1026">
        <f>+INDEX(Jugadores!$A$2:$H$346,MATCH(Partidos!D1026,Jugadores!$A$2:$A$346,0),7)</f>
        <v>76</v>
      </c>
      <c r="I1026">
        <f>+INDEX(Jugadores!$A$2:$H$346,MATCH(Partidos!E1026,Jugadores!$A$2:$A$346,0),7)</f>
        <v>54</v>
      </c>
      <c r="J1026" t="str">
        <f>VLOOKUP(INDEX(Jugadores!$A$2:$H$346,MATCH(Partidos!D1026,Jugadores!$A$2:$A$346,0),8),Condados!A:B,2,FALSE)</f>
        <v>Carbon</v>
      </c>
      <c r="K1026" t="str">
        <f>VLOOKUP(INDEX(Jugadores!$A$2:$H$346,MATCH(Partidos!E1026,Jugadores!$A$2:$A$346,0),8),Condados!A:B,2,FALSE)</f>
        <v>Clearfield</v>
      </c>
      <c r="L1026">
        <v>89</v>
      </c>
    </row>
    <row r="1027" spans="1:12" x14ac:dyDescent="0.25">
      <c r="A1027" t="s">
        <v>24</v>
      </c>
      <c r="B1027">
        <v>1263</v>
      </c>
      <c r="C1027">
        <v>151</v>
      </c>
      <c r="D1027">
        <v>42831</v>
      </c>
      <c r="E1027">
        <v>37503</v>
      </c>
      <c r="F1027" t="str">
        <f>+VLOOKUP(D1027,Jugadores!A:B,2,FALSE)</f>
        <v>James R. Hise</v>
      </c>
      <c r="G1027" t="str">
        <f>+VLOOKUP(E1027,Jugadores!A:B,2,FALSE)</f>
        <v>Michael S. Sparkman</v>
      </c>
      <c r="H1027">
        <f>+INDEX(Jugadores!$A$2:$H$346,MATCH(Partidos!D1027,Jugadores!$A$2:$A$346,0),7)</f>
        <v>164</v>
      </c>
      <c r="I1027">
        <f>+INDEX(Jugadores!$A$2:$H$346,MATCH(Partidos!E1027,Jugadores!$A$2:$A$346,0),7)</f>
        <v>63</v>
      </c>
      <c r="J1027" t="str">
        <f>VLOOKUP(INDEX(Jugadores!$A$2:$H$346,MATCH(Partidos!D1027,Jugadores!$A$2:$A$346,0),8),Condados!A:B,2,FALSE)</f>
        <v>Elk</v>
      </c>
      <c r="K1027" t="str">
        <f>VLOOKUP(INDEX(Jugadores!$A$2:$H$346,MATCH(Partidos!E1027,Jugadores!$A$2:$A$346,0),8),Condados!A:B,2,FALSE)</f>
        <v>Bedford</v>
      </c>
      <c r="L1027">
        <v>93</v>
      </c>
    </row>
    <row r="1028" spans="1:12" x14ac:dyDescent="0.25">
      <c r="A1028" t="s">
        <v>24</v>
      </c>
      <c r="B1028">
        <v>1264</v>
      </c>
      <c r="C1028">
        <v>233</v>
      </c>
      <c r="D1028">
        <v>11736</v>
      </c>
      <c r="E1028">
        <v>25582</v>
      </c>
      <c r="F1028" t="str">
        <f>+VLOOKUP(D1028,Jugadores!A:B,2,FALSE)</f>
        <v>Rodney D. Payne</v>
      </c>
      <c r="G1028" t="str">
        <f>+VLOOKUP(E1028,Jugadores!A:B,2,FALSE)</f>
        <v>William R. Jenkins</v>
      </c>
      <c r="H1028">
        <f>+INDEX(Jugadores!$A$2:$H$346,MATCH(Partidos!D1028,Jugadores!$A$2:$A$346,0),7)</f>
        <v>24</v>
      </c>
      <c r="I1028">
        <f>+INDEX(Jugadores!$A$2:$H$346,MATCH(Partidos!E1028,Jugadores!$A$2:$A$346,0),7)</f>
        <v>156</v>
      </c>
      <c r="J1028" t="str">
        <f>VLOOKUP(INDEX(Jugadores!$A$2:$H$346,MATCH(Partidos!D1028,Jugadores!$A$2:$A$346,0),8),Condados!A:B,2,FALSE)</f>
        <v>Sullivan</v>
      </c>
      <c r="K1028" t="str">
        <f>VLOOKUP(INDEX(Jugadores!$A$2:$H$346,MATCH(Partidos!E1028,Jugadores!$A$2:$A$346,0),8),Condados!A:B,2,FALSE)</f>
        <v>Northumberland</v>
      </c>
      <c r="L1028">
        <v>50</v>
      </c>
    </row>
    <row r="1029" spans="1:12" x14ac:dyDescent="0.25">
      <c r="A1029" t="s">
        <v>24</v>
      </c>
      <c r="B1029">
        <v>1265</v>
      </c>
      <c r="C1029">
        <v>107</v>
      </c>
      <c r="D1029">
        <v>45415</v>
      </c>
      <c r="E1029">
        <v>11585</v>
      </c>
      <c r="F1029" t="str">
        <f>+VLOOKUP(D1029,Jugadores!A:B,2,FALSE)</f>
        <v>Bradley T. Peace</v>
      </c>
      <c r="G1029" t="str">
        <f>+VLOOKUP(E1029,Jugadores!A:B,2,FALSE)</f>
        <v>Steven S. Davis</v>
      </c>
      <c r="H1029">
        <f>+INDEX(Jugadores!$A$2:$H$346,MATCH(Partidos!D1029,Jugadores!$A$2:$A$346,0),7)</f>
        <v>4</v>
      </c>
      <c r="I1029">
        <f>+INDEX(Jugadores!$A$2:$H$346,MATCH(Partidos!E1029,Jugadores!$A$2:$A$346,0),7)</f>
        <v>131</v>
      </c>
      <c r="J1029" t="str">
        <f>VLOOKUP(INDEX(Jugadores!$A$2:$H$346,MATCH(Partidos!D1029,Jugadores!$A$2:$A$346,0),8),Condados!A:B,2,FALSE)</f>
        <v>Perry</v>
      </c>
      <c r="K1029" t="str">
        <f>VLOOKUP(INDEX(Jugadores!$A$2:$H$346,MATCH(Partidos!E1029,Jugadores!$A$2:$A$346,0),8),Condados!A:B,2,FALSE)</f>
        <v>Wyoming</v>
      </c>
      <c r="L1029">
        <v>52</v>
      </c>
    </row>
    <row r="1030" spans="1:12" x14ac:dyDescent="0.25">
      <c r="A1030" t="s">
        <v>24</v>
      </c>
      <c r="B1030">
        <v>1334</v>
      </c>
      <c r="C1030">
        <v>127</v>
      </c>
      <c r="D1030">
        <v>14970</v>
      </c>
      <c r="E1030">
        <v>19042</v>
      </c>
      <c r="F1030" t="str">
        <f>+VLOOKUP(D1030,Jugadores!A:B,2,FALSE)</f>
        <v>James J. Spears</v>
      </c>
      <c r="G1030" t="str">
        <f>+VLOOKUP(E1030,Jugadores!A:B,2,FALSE)</f>
        <v>Ruben C. Lopez</v>
      </c>
      <c r="H1030">
        <f>+INDEX(Jugadores!$A$2:$H$346,MATCH(Partidos!D1030,Jugadores!$A$2:$A$346,0),7)</f>
        <v>1</v>
      </c>
      <c r="I1030">
        <f>+INDEX(Jugadores!$A$2:$H$346,MATCH(Partidos!E1030,Jugadores!$A$2:$A$346,0),7)</f>
        <v>157</v>
      </c>
      <c r="J1030" t="str">
        <f>VLOOKUP(INDEX(Jugadores!$A$2:$H$346,MATCH(Partidos!D1030,Jugadores!$A$2:$A$346,0),8),Condados!A:B,2,FALSE)</f>
        <v>Bradford</v>
      </c>
      <c r="K1030" t="str">
        <f>VLOOKUP(INDEX(Jugadores!$A$2:$H$346,MATCH(Partidos!E1030,Jugadores!$A$2:$A$346,0),8),Condados!A:B,2,FALSE)</f>
        <v>Clinton</v>
      </c>
      <c r="L1030">
        <v>58</v>
      </c>
    </row>
    <row r="1031" spans="1:12" x14ac:dyDescent="0.25">
      <c r="A1031" t="s">
        <v>24</v>
      </c>
      <c r="B1031">
        <v>1335</v>
      </c>
      <c r="C1031">
        <v>138</v>
      </c>
      <c r="D1031">
        <v>49008</v>
      </c>
      <c r="E1031">
        <v>16817</v>
      </c>
      <c r="F1031" t="str">
        <f>+VLOOKUP(D1031,Jugadores!A:B,2,FALSE)</f>
        <v>Anthony A. Rodriguez</v>
      </c>
      <c r="G1031" t="str">
        <f>+VLOOKUP(E1031,Jugadores!A:B,2,FALSE)</f>
        <v>Charles B. Bernstein</v>
      </c>
      <c r="H1031">
        <f>+INDEX(Jugadores!$A$2:$H$346,MATCH(Partidos!D1031,Jugadores!$A$2:$A$346,0),7)</f>
        <v>6</v>
      </c>
      <c r="I1031">
        <f>+INDEX(Jugadores!$A$2:$H$346,MATCH(Partidos!E1031,Jugadores!$A$2:$A$346,0),7)</f>
        <v>90</v>
      </c>
      <c r="J1031" t="str">
        <f>VLOOKUP(INDEX(Jugadores!$A$2:$H$346,MATCH(Partidos!D1031,Jugadores!$A$2:$A$346,0),8),Condados!A:B,2,FALSE)</f>
        <v>Forest</v>
      </c>
      <c r="K1031" t="str">
        <f>VLOOKUP(INDEX(Jugadores!$A$2:$H$346,MATCH(Partidos!E1031,Jugadores!$A$2:$A$346,0),8),Condados!A:B,2,FALSE)</f>
        <v>Clinton</v>
      </c>
      <c r="L1031">
        <v>71</v>
      </c>
    </row>
    <row r="1032" spans="1:12" x14ac:dyDescent="0.25">
      <c r="A1032" t="s">
        <v>24</v>
      </c>
      <c r="B1032">
        <v>1336</v>
      </c>
      <c r="C1032">
        <v>183</v>
      </c>
      <c r="D1032">
        <v>29457</v>
      </c>
      <c r="E1032">
        <v>26820</v>
      </c>
      <c r="F1032" t="str">
        <f>+VLOOKUP(D1032,Jugadores!A:B,2,FALSE)</f>
        <v>Juan M. Drake</v>
      </c>
      <c r="G1032" t="str">
        <f>+VLOOKUP(E1032,Jugadores!A:B,2,FALSE)</f>
        <v>Brent C. Gauthier</v>
      </c>
      <c r="H1032">
        <f>+INDEX(Jugadores!$A$2:$H$346,MATCH(Partidos!D1032,Jugadores!$A$2:$A$346,0),7)</f>
        <v>57</v>
      </c>
      <c r="I1032">
        <f>+INDEX(Jugadores!$A$2:$H$346,MATCH(Partidos!E1032,Jugadores!$A$2:$A$346,0),7)</f>
        <v>2</v>
      </c>
      <c r="J1032" t="str">
        <f>VLOOKUP(INDEX(Jugadores!$A$2:$H$346,MATCH(Partidos!D1032,Jugadores!$A$2:$A$346,0),8),Condados!A:B,2,FALSE)</f>
        <v>Lycoming</v>
      </c>
      <c r="K1032" t="str">
        <f>VLOOKUP(INDEX(Jugadores!$A$2:$H$346,MATCH(Partidos!E1032,Jugadores!$A$2:$A$346,0),8),Condados!A:B,2,FALSE)</f>
        <v>Elk</v>
      </c>
      <c r="L1032">
        <v>79</v>
      </c>
    </row>
    <row r="1033" spans="1:12" x14ac:dyDescent="0.25">
      <c r="A1033" t="s">
        <v>24</v>
      </c>
      <c r="B1033">
        <v>1337</v>
      </c>
      <c r="C1033">
        <v>130</v>
      </c>
      <c r="D1033">
        <v>26594</v>
      </c>
      <c r="E1033">
        <v>43424</v>
      </c>
      <c r="F1033" t="str">
        <f>+VLOOKUP(D1033,Jugadores!A:B,2,FALSE)</f>
        <v>David A. Allen</v>
      </c>
      <c r="G1033" t="str">
        <f>+VLOOKUP(E1033,Jugadores!A:B,2,FALSE)</f>
        <v>Bertram C. Carson</v>
      </c>
      <c r="H1033">
        <f>+INDEX(Jugadores!$A$2:$H$346,MATCH(Partidos!D1033,Jugadores!$A$2:$A$346,0),7)</f>
        <v>158</v>
      </c>
      <c r="I1033">
        <f>+INDEX(Jugadores!$A$2:$H$346,MATCH(Partidos!E1033,Jugadores!$A$2:$A$346,0),7)</f>
        <v>83</v>
      </c>
      <c r="J1033" t="str">
        <f>VLOOKUP(INDEX(Jugadores!$A$2:$H$346,MATCH(Partidos!D1033,Jugadores!$A$2:$A$346,0),8),Condados!A:B,2,FALSE)</f>
        <v>Columbia</v>
      </c>
      <c r="K1033" t="str">
        <f>VLOOKUP(INDEX(Jugadores!$A$2:$H$346,MATCH(Partidos!E1033,Jugadores!$A$2:$A$346,0),8),Condados!A:B,2,FALSE)</f>
        <v>Blair</v>
      </c>
      <c r="L1033">
        <v>97</v>
      </c>
    </row>
    <row r="1034" spans="1:12" x14ac:dyDescent="0.25">
      <c r="A1034" t="s">
        <v>24</v>
      </c>
      <c r="B1034">
        <v>1338</v>
      </c>
      <c r="C1034">
        <v>149</v>
      </c>
      <c r="D1034">
        <v>38126</v>
      </c>
      <c r="E1034">
        <v>22014</v>
      </c>
      <c r="F1034" t="str">
        <f>+VLOOKUP(D1034,Jugadores!A:B,2,FALSE)</f>
        <v>David P. Thomas</v>
      </c>
      <c r="G1034" t="str">
        <f>+VLOOKUP(E1034,Jugadores!A:B,2,FALSE)</f>
        <v>David S. Hamilton</v>
      </c>
      <c r="H1034">
        <f>+INDEX(Jugadores!$A$2:$H$346,MATCH(Partidos!D1034,Jugadores!$A$2:$A$346,0),7)</f>
        <v>47</v>
      </c>
      <c r="I1034">
        <f>+INDEX(Jugadores!$A$2:$H$346,MATCH(Partidos!E1034,Jugadores!$A$2:$A$346,0),7)</f>
        <v>67</v>
      </c>
      <c r="J1034" t="str">
        <f>VLOOKUP(INDEX(Jugadores!$A$2:$H$346,MATCH(Partidos!D1034,Jugadores!$A$2:$A$346,0),8),Condados!A:B,2,FALSE)</f>
        <v>Monroe</v>
      </c>
      <c r="K1034" t="str">
        <f>VLOOKUP(INDEX(Jugadores!$A$2:$H$346,MATCH(Partidos!E1034,Jugadores!$A$2:$A$346,0),8),Condados!A:B,2,FALSE)</f>
        <v>Somerset</v>
      </c>
      <c r="L1034">
        <v>47</v>
      </c>
    </row>
    <row r="1035" spans="1:12" x14ac:dyDescent="0.25">
      <c r="A1035" t="s">
        <v>24</v>
      </c>
      <c r="B1035">
        <v>1339</v>
      </c>
      <c r="C1035">
        <v>99</v>
      </c>
      <c r="D1035">
        <v>46356</v>
      </c>
      <c r="E1035">
        <v>27965</v>
      </c>
      <c r="F1035" t="str">
        <f>+VLOOKUP(D1035,Jugadores!A:B,2,FALSE)</f>
        <v>Robert A. Vath</v>
      </c>
      <c r="G1035" t="str">
        <f>+VLOOKUP(E1035,Jugadores!A:B,2,FALSE)</f>
        <v>Santiago E. Dvorak</v>
      </c>
      <c r="H1035">
        <f>+INDEX(Jugadores!$A$2:$H$346,MATCH(Partidos!D1035,Jugadores!$A$2:$A$346,0),7)</f>
        <v>41</v>
      </c>
      <c r="I1035">
        <f>+INDEX(Jugadores!$A$2:$H$346,MATCH(Partidos!E1035,Jugadores!$A$2:$A$346,0),7)</f>
        <v>11</v>
      </c>
      <c r="J1035" t="str">
        <f>VLOOKUP(INDEX(Jugadores!$A$2:$H$346,MATCH(Partidos!D1035,Jugadores!$A$2:$A$346,0),8),Condados!A:B,2,FALSE)</f>
        <v>Huntingdon</v>
      </c>
      <c r="K1035" t="str">
        <f>VLOOKUP(INDEX(Jugadores!$A$2:$H$346,MATCH(Partidos!E1035,Jugadores!$A$2:$A$346,0),8),Condados!A:B,2,FALSE)</f>
        <v>Venango</v>
      </c>
      <c r="L1035">
        <v>51</v>
      </c>
    </row>
    <row r="1036" spans="1:12" x14ac:dyDescent="0.25">
      <c r="A1036" t="s">
        <v>24</v>
      </c>
      <c r="B1036">
        <v>1340</v>
      </c>
      <c r="C1036">
        <v>62</v>
      </c>
      <c r="D1036">
        <v>36159</v>
      </c>
      <c r="E1036">
        <v>35022</v>
      </c>
      <c r="F1036" t="str">
        <f>+VLOOKUP(D1036,Jugadores!A:B,2,FALSE)</f>
        <v>Victor S. Casteel</v>
      </c>
      <c r="G1036" t="str">
        <f>+VLOOKUP(E1036,Jugadores!A:B,2,FALSE)</f>
        <v>Edgar P. Lowery</v>
      </c>
      <c r="H1036">
        <f>+INDEX(Jugadores!$A$2:$H$346,MATCH(Partidos!D1036,Jugadores!$A$2:$A$346,0),7)</f>
        <v>21</v>
      </c>
      <c r="I1036">
        <f>+INDEX(Jugadores!$A$2:$H$346,MATCH(Partidos!E1036,Jugadores!$A$2:$A$346,0),7)</f>
        <v>119</v>
      </c>
      <c r="J1036" t="str">
        <f>VLOOKUP(INDEX(Jugadores!$A$2:$H$346,MATCH(Partidos!D1036,Jugadores!$A$2:$A$346,0),8),Condados!A:B,2,FALSE)</f>
        <v>Delaware</v>
      </c>
      <c r="K1036" t="str">
        <f>VLOOKUP(INDEX(Jugadores!$A$2:$H$346,MATCH(Partidos!E1036,Jugadores!$A$2:$A$346,0),8),Condados!A:B,2,FALSE)</f>
        <v>Potter</v>
      </c>
      <c r="L1036">
        <v>65</v>
      </c>
    </row>
    <row r="1037" spans="1:12" x14ac:dyDescent="0.25">
      <c r="A1037" t="s">
        <v>24</v>
      </c>
      <c r="B1037">
        <v>1341</v>
      </c>
      <c r="C1037">
        <v>86</v>
      </c>
      <c r="D1037">
        <v>16745</v>
      </c>
      <c r="E1037">
        <v>37462</v>
      </c>
      <c r="F1037" t="str">
        <f>+VLOOKUP(D1037,Jugadores!A:B,2,FALSE)</f>
        <v>John A. Palmer</v>
      </c>
      <c r="G1037" t="str">
        <f>+VLOOKUP(E1037,Jugadores!A:B,2,FALSE)</f>
        <v>Ronnie C. Sparks</v>
      </c>
      <c r="H1037">
        <f>+INDEX(Jugadores!$A$2:$H$346,MATCH(Partidos!D1037,Jugadores!$A$2:$A$346,0),7)</f>
        <v>35</v>
      </c>
      <c r="I1037">
        <f>+INDEX(Jugadores!$A$2:$H$346,MATCH(Partidos!E1037,Jugadores!$A$2:$A$346,0),7)</f>
        <v>45</v>
      </c>
      <c r="J1037" t="str">
        <f>VLOOKUP(INDEX(Jugadores!$A$2:$H$346,MATCH(Partidos!D1037,Jugadores!$A$2:$A$346,0),8),Condados!A:B,2,FALSE)</f>
        <v>Jefferson</v>
      </c>
      <c r="K1037" t="str">
        <f>VLOOKUP(INDEX(Jugadores!$A$2:$H$346,MATCH(Partidos!E1037,Jugadores!$A$2:$A$346,0),8),Condados!A:B,2,FALSE)</f>
        <v>Fulton</v>
      </c>
      <c r="L1037">
        <v>70</v>
      </c>
    </row>
    <row r="1038" spans="1:12" x14ac:dyDescent="0.25">
      <c r="A1038" t="s">
        <v>24</v>
      </c>
      <c r="B1038">
        <v>1342</v>
      </c>
      <c r="C1038">
        <v>181</v>
      </c>
      <c r="D1038">
        <v>1727</v>
      </c>
      <c r="E1038">
        <v>18113</v>
      </c>
      <c r="F1038" t="str">
        <f>+VLOOKUP(D1038,Jugadores!A:B,2,FALSE)</f>
        <v>Leland T. Moore</v>
      </c>
      <c r="G1038" t="str">
        <f>+VLOOKUP(E1038,Jugadores!A:B,2,FALSE)</f>
        <v>John M. Link</v>
      </c>
      <c r="H1038">
        <f>+INDEX(Jugadores!$A$2:$H$346,MATCH(Partidos!D1038,Jugadores!$A$2:$A$346,0),7)</f>
        <v>134</v>
      </c>
      <c r="I1038">
        <f>+INDEX(Jugadores!$A$2:$H$346,MATCH(Partidos!E1038,Jugadores!$A$2:$A$346,0),7)</f>
        <v>26</v>
      </c>
      <c r="J1038" t="str">
        <f>VLOOKUP(INDEX(Jugadores!$A$2:$H$346,MATCH(Partidos!D1038,Jugadores!$A$2:$A$346,0),8),Condados!A:B,2,FALSE)</f>
        <v>Union</v>
      </c>
      <c r="K1038" t="str">
        <f>VLOOKUP(INDEX(Jugadores!$A$2:$H$346,MATCH(Partidos!E1038,Jugadores!$A$2:$A$346,0),8),Condados!A:B,2,FALSE)</f>
        <v>Clinton</v>
      </c>
      <c r="L1038">
        <v>80</v>
      </c>
    </row>
    <row r="1039" spans="1:12" x14ac:dyDescent="0.25">
      <c r="A1039" t="s">
        <v>24</v>
      </c>
      <c r="B1039">
        <v>1343</v>
      </c>
      <c r="C1039">
        <v>164</v>
      </c>
      <c r="D1039">
        <v>25105</v>
      </c>
      <c r="E1039">
        <v>12929</v>
      </c>
      <c r="F1039" t="str">
        <f>+VLOOKUP(D1039,Jugadores!A:B,2,FALSE)</f>
        <v>Donald M. West</v>
      </c>
      <c r="G1039" t="str">
        <f>+VLOOKUP(E1039,Jugadores!A:B,2,FALSE)</f>
        <v>James S. Evans</v>
      </c>
      <c r="H1039">
        <f>+INDEX(Jugadores!$A$2:$H$346,MATCH(Partidos!D1039,Jugadores!$A$2:$A$346,0),7)</f>
        <v>33</v>
      </c>
      <c r="I1039">
        <f>+INDEX(Jugadores!$A$2:$H$346,MATCH(Partidos!E1039,Jugadores!$A$2:$A$346,0),7)</f>
        <v>103</v>
      </c>
      <c r="J1039" t="str">
        <f>VLOOKUP(INDEX(Jugadores!$A$2:$H$346,MATCH(Partidos!D1039,Jugadores!$A$2:$A$346,0),8),Condados!A:B,2,FALSE)</f>
        <v>Northampton</v>
      </c>
      <c r="K1039" t="str">
        <f>VLOOKUP(INDEX(Jugadores!$A$2:$H$346,MATCH(Partidos!E1039,Jugadores!$A$2:$A$346,0),8),Condados!A:B,2,FALSE)</f>
        <v>Lebanon</v>
      </c>
      <c r="L1039">
        <v>109</v>
      </c>
    </row>
    <row r="1040" spans="1:12" x14ac:dyDescent="0.25">
      <c r="A1040" t="s">
        <v>24</v>
      </c>
      <c r="B1040">
        <v>1344</v>
      </c>
      <c r="C1040">
        <v>198</v>
      </c>
      <c r="D1040">
        <v>20610</v>
      </c>
      <c r="E1040">
        <v>3097</v>
      </c>
      <c r="F1040" t="str">
        <f>+VLOOKUP(D1040,Jugadores!A:B,2,FALSE)</f>
        <v>Milton E. Moffitt</v>
      </c>
      <c r="G1040" t="str">
        <f>+VLOOKUP(E1040,Jugadores!A:B,2,FALSE)</f>
        <v>Troy M. Johnson</v>
      </c>
      <c r="H1040">
        <f>+INDEX(Jugadores!$A$2:$H$346,MATCH(Partidos!D1040,Jugadores!$A$2:$A$346,0),7)</f>
        <v>162</v>
      </c>
      <c r="I1040">
        <f>+INDEX(Jugadores!$A$2:$H$346,MATCH(Partidos!E1040,Jugadores!$A$2:$A$346,0),7)</f>
        <v>43</v>
      </c>
      <c r="J1040" t="str">
        <f>VLOOKUP(INDEX(Jugadores!$A$2:$H$346,MATCH(Partidos!D1040,Jugadores!$A$2:$A$346,0),8),Condados!A:B,2,FALSE)</f>
        <v>Chester</v>
      </c>
      <c r="K1040" t="str">
        <f>VLOOKUP(INDEX(Jugadores!$A$2:$H$346,MATCH(Partidos!E1040,Jugadores!$A$2:$A$346,0),8),Condados!A:B,2,FALSE)</f>
        <v>Columbia</v>
      </c>
      <c r="L1040">
        <v>117</v>
      </c>
    </row>
    <row r="1041" spans="1:12" x14ac:dyDescent="0.25">
      <c r="A1041" t="s">
        <v>24</v>
      </c>
      <c r="B1041">
        <v>1345</v>
      </c>
      <c r="C1041">
        <v>125</v>
      </c>
      <c r="D1041">
        <v>43571</v>
      </c>
      <c r="E1041">
        <v>38385</v>
      </c>
      <c r="F1041" t="str">
        <f>+VLOOKUP(D1041,Jugadores!A:B,2,FALSE)</f>
        <v>Edward D. Piper</v>
      </c>
      <c r="G1041" t="str">
        <f>+VLOOKUP(E1041,Jugadores!A:B,2,FALSE)</f>
        <v>Jason M. Ross</v>
      </c>
      <c r="H1041">
        <f>+INDEX(Jugadores!$A$2:$H$346,MATCH(Partidos!D1041,Jugadores!$A$2:$A$346,0),7)</f>
        <v>29</v>
      </c>
      <c r="I1041">
        <f>+INDEX(Jugadores!$A$2:$H$346,MATCH(Partidos!E1041,Jugadores!$A$2:$A$346,0),7)</f>
        <v>25</v>
      </c>
      <c r="J1041" t="str">
        <f>VLOOKUP(INDEX(Jugadores!$A$2:$H$346,MATCH(Partidos!D1041,Jugadores!$A$2:$A$346,0),8),Condados!A:B,2,FALSE)</f>
        <v>Cambria</v>
      </c>
      <c r="K1041" t="str">
        <f>VLOOKUP(INDEX(Jugadores!$A$2:$H$346,MATCH(Partidos!E1041,Jugadores!$A$2:$A$346,0),8),Condados!A:B,2,FALSE)</f>
        <v>Cameron</v>
      </c>
      <c r="L1041">
        <v>135</v>
      </c>
    </row>
    <row r="1042" spans="1:12" x14ac:dyDescent="0.25">
      <c r="A1042" t="s">
        <v>24</v>
      </c>
      <c r="B1042">
        <v>1346</v>
      </c>
      <c r="C1042">
        <v>108</v>
      </c>
      <c r="D1042">
        <v>3227</v>
      </c>
      <c r="E1042">
        <v>41033</v>
      </c>
      <c r="F1042" t="str">
        <f>+VLOOKUP(D1042,Jugadores!A:B,2,FALSE)</f>
        <v>Billie M. Baskin</v>
      </c>
      <c r="G1042" t="str">
        <f>+VLOOKUP(E1042,Jugadores!A:B,2,FALSE)</f>
        <v>Robert B. Knight</v>
      </c>
      <c r="H1042">
        <f>+INDEX(Jugadores!$A$2:$H$346,MATCH(Partidos!D1042,Jugadores!$A$2:$A$346,0),7)</f>
        <v>82</v>
      </c>
      <c r="I1042">
        <f>+INDEX(Jugadores!$A$2:$H$346,MATCH(Partidos!E1042,Jugadores!$A$2:$A$346,0),7)</f>
        <v>70</v>
      </c>
      <c r="J1042" t="str">
        <f>VLOOKUP(INDEX(Jugadores!$A$2:$H$346,MATCH(Partidos!D1042,Jugadores!$A$2:$A$346,0),8),Condados!A:B,2,FALSE)</f>
        <v>Westmoreland</v>
      </c>
      <c r="K1042" t="str">
        <f>VLOOKUP(INDEX(Jugadores!$A$2:$H$346,MATCH(Partidos!E1042,Jugadores!$A$2:$A$346,0),8),Condados!A:B,2,FALSE)</f>
        <v>Fulton</v>
      </c>
      <c r="L1042">
        <v>50</v>
      </c>
    </row>
    <row r="1043" spans="1:12" x14ac:dyDescent="0.25">
      <c r="A1043" t="s">
        <v>24</v>
      </c>
      <c r="B1043">
        <v>1347</v>
      </c>
      <c r="C1043">
        <v>153</v>
      </c>
      <c r="D1043">
        <v>46171</v>
      </c>
      <c r="E1043">
        <v>35979</v>
      </c>
      <c r="F1043" t="str">
        <f>+VLOOKUP(D1043,Jugadores!A:B,2,FALSE)</f>
        <v>William C. Cohen</v>
      </c>
      <c r="G1043" t="str">
        <f>+VLOOKUP(E1043,Jugadores!A:B,2,FALSE)</f>
        <v>Jerry L. Williams</v>
      </c>
      <c r="H1043">
        <f>+INDEX(Jugadores!$A$2:$H$346,MATCH(Partidos!D1043,Jugadores!$A$2:$A$346,0),7)</f>
        <v>87</v>
      </c>
      <c r="I1043">
        <f>+INDEX(Jugadores!$A$2:$H$346,MATCH(Partidos!E1043,Jugadores!$A$2:$A$346,0),7)</f>
        <v>133</v>
      </c>
      <c r="J1043" t="str">
        <f>VLOOKUP(INDEX(Jugadores!$A$2:$H$346,MATCH(Partidos!D1043,Jugadores!$A$2:$A$346,0),8),Condados!A:B,2,FALSE)</f>
        <v>Jefferson</v>
      </c>
      <c r="K1043" t="str">
        <f>VLOOKUP(INDEX(Jugadores!$A$2:$H$346,MATCH(Partidos!E1043,Jugadores!$A$2:$A$346,0),8),Condados!A:B,2,FALSE)</f>
        <v>Fayette</v>
      </c>
      <c r="L1043">
        <v>68</v>
      </c>
    </row>
    <row r="1044" spans="1:12" x14ac:dyDescent="0.25">
      <c r="A1044" t="s">
        <v>24</v>
      </c>
      <c r="B1044">
        <v>1348</v>
      </c>
      <c r="C1044">
        <v>124</v>
      </c>
      <c r="D1044">
        <v>42831</v>
      </c>
      <c r="E1044">
        <v>33944</v>
      </c>
      <c r="F1044" t="str">
        <f>+VLOOKUP(D1044,Jugadores!A:B,2,FALSE)</f>
        <v>James R. Hise</v>
      </c>
      <c r="G1044" t="str">
        <f>+VLOOKUP(E1044,Jugadores!A:B,2,FALSE)</f>
        <v>Francis B. Larsen</v>
      </c>
      <c r="H1044">
        <f>+INDEX(Jugadores!$A$2:$H$346,MATCH(Partidos!D1044,Jugadores!$A$2:$A$346,0),7)</f>
        <v>164</v>
      </c>
      <c r="I1044">
        <f>+INDEX(Jugadores!$A$2:$H$346,MATCH(Partidos!E1044,Jugadores!$A$2:$A$346,0),7)</f>
        <v>76</v>
      </c>
      <c r="J1044" t="str">
        <f>VLOOKUP(INDEX(Jugadores!$A$2:$H$346,MATCH(Partidos!D1044,Jugadores!$A$2:$A$346,0),8),Condados!A:B,2,FALSE)</f>
        <v>Elk</v>
      </c>
      <c r="K1044" t="str">
        <f>VLOOKUP(INDEX(Jugadores!$A$2:$H$346,MATCH(Partidos!E1044,Jugadores!$A$2:$A$346,0),8),Condados!A:B,2,FALSE)</f>
        <v>Carbon</v>
      </c>
      <c r="L1044">
        <v>77</v>
      </c>
    </row>
    <row r="1045" spans="1:12" x14ac:dyDescent="0.25">
      <c r="A1045" t="s">
        <v>24</v>
      </c>
      <c r="B1045">
        <v>1349</v>
      </c>
      <c r="C1045">
        <v>90</v>
      </c>
      <c r="D1045">
        <v>45415</v>
      </c>
      <c r="E1045">
        <v>11736</v>
      </c>
      <c r="F1045" t="str">
        <f>+VLOOKUP(D1045,Jugadores!A:B,2,FALSE)</f>
        <v>Bradley T. Peace</v>
      </c>
      <c r="G1045" t="str">
        <f>+VLOOKUP(E1045,Jugadores!A:B,2,FALSE)</f>
        <v>Rodney D. Payne</v>
      </c>
      <c r="H1045">
        <f>+INDEX(Jugadores!$A$2:$H$346,MATCH(Partidos!D1045,Jugadores!$A$2:$A$346,0),7)</f>
        <v>4</v>
      </c>
      <c r="I1045">
        <f>+INDEX(Jugadores!$A$2:$H$346,MATCH(Partidos!E1045,Jugadores!$A$2:$A$346,0),7)</f>
        <v>24</v>
      </c>
      <c r="J1045" t="str">
        <f>VLOOKUP(INDEX(Jugadores!$A$2:$H$346,MATCH(Partidos!D1045,Jugadores!$A$2:$A$346,0),8),Condados!A:B,2,FALSE)</f>
        <v>Perry</v>
      </c>
      <c r="K1045" t="str">
        <f>VLOOKUP(INDEX(Jugadores!$A$2:$H$346,MATCH(Partidos!E1045,Jugadores!$A$2:$A$346,0),8),Condados!A:B,2,FALSE)</f>
        <v>Sullivan</v>
      </c>
      <c r="L1045">
        <v>82</v>
      </c>
    </row>
    <row r="1046" spans="1:12" x14ac:dyDescent="0.25">
      <c r="A1046" t="s">
        <v>24</v>
      </c>
      <c r="B1046">
        <v>1434</v>
      </c>
      <c r="C1046">
        <v>140</v>
      </c>
      <c r="D1046">
        <v>14970</v>
      </c>
      <c r="E1046">
        <v>49008</v>
      </c>
      <c r="F1046" t="str">
        <f>+VLOOKUP(D1046,Jugadores!A:B,2,FALSE)</f>
        <v>James J. Spears</v>
      </c>
      <c r="G1046" t="str">
        <f>+VLOOKUP(E1046,Jugadores!A:B,2,FALSE)</f>
        <v>Anthony A. Rodriguez</v>
      </c>
      <c r="H1046">
        <f>+INDEX(Jugadores!$A$2:$H$346,MATCH(Partidos!D1046,Jugadores!$A$2:$A$346,0),7)</f>
        <v>1</v>
      </c>
      <c r="I1046">
        <f>+INDEX(Jugadores!$A$2:$H$346,MATCH(Partidos!E1046,Jugadores!$A$2:$A$346,0),7)</f>
        <v>6</v>
      </c>
      <c r="J1046" t="str">
        <f>VLOOKUP(INDEX(Jugadores!$A$2:$H$346,MATCH(Partidos!D1046,Jugadores!$A$2:$A$346,0),8),Condados!A:B,2,FALSE)</f>
        <v>Bradford</v>
      </c>
      <c r="K1046" t="str">
        <f>VLOOKUP(INDEX(Jugadores!$A$2:$H$346,MATCH(Partidos!E1046,Jugadores!$A$2:$A$346,0),8),Condados!A:B,2,FALSE)</f>
        <v>Forest</v>
      </c>
      <c r="L1046">
        <v>88</v>
      </c>
    </row>
    <row r="1047" spans="1:12" x14ac:dyDescent="0.25">
      <c r="A1047" t="s">
        <v>24</v>
      </c>
      <c r="B1047">
        <v>1435</v>
      </c>
      <c r="C1047">
        <v>141</v>
      </c>
      <c r="D1047">
        <v>29457</v>
      </c>
      <c r="E1047">
        <v>26594</v>
      </c>
      <c r="F1047" t="str">
        <f>+VLOOKUP(D1047,Jugadores!A:B,2,FALSE)</f>
        <v>Juan M. Drake</v>
      </c>
      <c r="G1047" t="str">
        <f>+VLOOKUP(E1047,Jugadores!A:B,2,FALSE)</f>
        <v>David A. Allen</v>
      </c>
      <c r="H1047">
        <f>+INDEX(Jugadores!$A$2:$H$346,MATCH(Partidos!D1047,Jugadores!$A$2:$A$346,0),7)</f>
        <v>57</v>
      </c>
      <c r="I1047">
        <f>+INDEX(Jugadores!$A$2:$H$346,MATCH(Partidos!E1047,Jugadores!$A$2:$A$346,0),7)</f>
        <v>158</v>
      </c>
      <c r="J1047" t="str">
        <f>VLOOKUP(INDEX(Jugadores!$A$2:$H$346,MATCH(Partidos!D1047,Jugadores!$A$2:$A$346,0),8),Condados!A:B,2,FALSE)</f>
        <v>Lycoming</v>
      </c>
      <c r="K1047" t="str">
        <f>VLOOKUP(INDEX(Jugadores!$A$2:$H$346,MATCH(Partidos!E1047,Jugadores!$A$2:$A$346,0),8),Condados!A:B,2,FALSE)</f>
        <v>Columbia</v>
      </c>
      <c r="L1047">
        <v>89</v>
      </c>
    </row>
    <row r="1048" spans="1:12" x14ac:dyDescent="0.25">
      <c r="A1048" t="s">
        <v>24</v>
      </c>
      <c r="B1048">
        <v>1436</v>
      </c>
      <c r="C1048">
        <v>253</v>
      </c>
      <c r="D1048">
        <v>46356</v>
      </c>
      <c r="E1048">
        <v>38126</v>
      </c>
      <c r="F1048" t="str">
        <f>+VLOOKUP(D1048,Jugadores!A:B,2,FALSE)</f>
        <v>Robert A. Vath</v>
      </c>
      <c r="G1048" t="str">
        <f>+VLOOKUP(E1048,Jugadores!A:B,2,FALSE)</f>
        <v>David P. Thomas</v>
      </c>
      <c r="H1048">
        <f>+INDEX(Jugadores!$A$2:$H$346,MATCH(Partidos!D1048,Jugadores!$A$2:$A$346,0),7)</f>
        <v>41</v>
      </c>
      <c r="I1048">
        <f>+INDEX(Jugadores!$A$2:$H$346,MATCH(Partidos!E1048,Jugadores!$A$2:$A$346,0),7)</f>
        <v>47</v>
      </c>
      <c r="J1048" t="str">
        <f>VLOOKUP(INDEX(Jugadores!$A$2:$H$346,MATCH(Partidos!D1048,Jugadores!$A$2:$A$346,0),8),Condados!A:B,2,FALSE)</f>
        <v>Huntingdon</v>
      </c>
      <c r="K1048" t="str">
        <f>VLOOKUP(INDEX(Jugadores!$A$2:$H$346,MATCH(Partidos!E1048,Jugadores!$A$2:$A$346,0),8),Condados!A:B,2,FALSE)</f>
        <v>Monroe</v>
      </c>
      <c r="L1048">
        <v>96</v>
      </c>
    </row>
    <row r="1049" spans="1:12" x14ac:dyDescent="0.25">
      <c r="A1049" t="s">
        <v>24</v>
      </c>
      <c r="B1049">
        <v>1437</v>
      </c>
      <c r="C1049">
        <v>135</v>
      </c>
      <c r="D1049">
        <v>16745</v>
      </c>
      <c r="E1049">
        <v>36159</v>
      </c>
      <c r="F1049" t="str">
        <f>+VLOOKUP(D1049,Jugadores!A:B,2,FALSE)</f>
        <v>John A. Palmer</v>
      </c>
      <c r="G1049" t="str">
        <f>+VLOOKUP(E1049,Jugadores!A:B,2,FALSE)</f>
        <v>Victor S. Casteel</v>
      </c>
      <c r="H1049">
        <f>+INDEX(Jugadores!$A$2:$H$346,MATCH(Partidos!D1049,Jugadores!$A$2:$A$346,0),7)</f>
        <v>35</v>
      </c>
      <c r="I1049">
        <f>+INDEX(Jugadores!$A$2:$H$346,MATCH(Partidos!E1049,Jugadores!$A$2:$A$346,0),7)</f>
        <v>21</v>
      </c>
      <c r="J1049" t="str">
        <f>VLOOKUP(INDEX(Jugadores!$A$2:$H$346,MATCH(Partidos!D1049,Jugadores!$A$2:$A$346,0),8),Condados!A:B,2,FALSE)</f>
        <v>Jefferson</v>
      </c>
      <c r="K1049" t="str">
        <f>VLOOKUP(INDEX(Jugadores!$A$2:$H$346,MATCH(Partidos!E1049,Jugadores!$A$2:$A$346,0),8),Condados!A:B,2,FALSE)</f>
        <v>Delaware</v>
      </c>
      <c r="L1049">
        <v>160</v>
      </c>
    </row>
    <row r="1050" spans="1:12" x14ac:dyDescent="0.25">
      <c r="A1050" t="s">
        <v>24</v>
      </c>
      <c r="B1050">
        <v>1438</v>
      </c>
      <c r="C1050">
        <v>114</v>
      </c>
      <c r="D1050">
        <v>25105</v>
      </c>
      <c r="E1050">
        <v>1727</v>
      </c>
      <c r="F1050" t="str">
        <f>+VLOOKUP(D1050,Jugadores!A:B,2,FALSE)</f>
        <v>Donald M. West</v>
      </c>
      <c r="G1050" t="str">
        <f>+VLOOKUP(E1050,Jugadores!A:B,2,FALSE)</f>
        <v>Leland T. Moore</v>
      </c>
      <c r="H1050">
        <f>+INDEX(Jugadores!$A$2:$H$346,MATCH(Partidos!D1050,Jugadores!$A$2:$A$346,0),7)</f>
        <v>33</v>
      </c>
      <c r="I1050">
        <f>+INDEX(Jugadores!$A$2:$H$346,MATCH(Partidos!E1050,Jugadores!$A$2:$A$346,0),7)</f>
        <v>134</v>
      </c>
      <c r="J1050" t="str">
        <f>VLOOKUP(INDEX(Jugadores!$A$2:$H$346,MATCH(Partidos!D1050,Jugadores!$A$2:$A$346,0),8),Condados!A:B,2,FALSE)</f>
        <v>Northampton</v>
      </c>
      <c r="K1050" t="str">
        <f>VLOOKUP(INDEX(Jugadores!$A$2:$H$346,MATCH(Partidos!E1050,Jugadores!$A$2:$A$346,0),8),Condados!A:B,2,FALSE)</f>
        <v>Union</v>
      </c>
      <c r="L1050">
        <v>172</v>
      </c>
    </row>
    <row r="1051" spans="1:12" x14ac:dyDescent="0.25">
      <c r="A1051" t="s">
        <v>24</v>
      </c>
      <c r="B1051">
        <v>1439</v>
      </c>
      <c r="C1051">
        <v>191</v>
      </c>
      <c r="D1051">
        <v>43571</v>
      </c>
      <c r="E1051">
        <v>20610</v>
      </c>
      <c r="F1051" t="str">
        <f>+VLOOKUP(D1051,Jugadores!A:B,2,FALSE)</f>
        <v>Edward D. Piper</v>
      </c>
      <c r="G1051" t="str">
        <f>+VLOOKUP(E1051,Jugadores!A:B,2,FALSE)</f>
        <v>Milton E. Moffitt</v>
      </c>
      <c r="H1051">
        <f>+INDEX(Jugadores!$A$2:$H$346,MATCH(Partidos!D1051,Jugadores!$A$2:$A$346,0),7)</f>
        <v>29</v>
      </c>
      <c r="I1051">
        <f>+INDEX(Jugadores!$A$2:$H$346,MATCH(Partidos!E1051,Jugadores!$A$2:$A$346,0),7)</f>
        <v>162</v>
      </c>
      <c r="J1051" t="str">
        <f>VLOOKUP(INDEX(Jugadores!$A$2:$H$346,MATCH(Partidos!D1051,Jugadores!$A$2:$A$346,0),8),Condados!A:B,2,FALSE)</f>
        <v>Cambria</v>
      </c>
      <c r="K1051" t="str">
        <f>VLOOKUP(INDEX(Jugadores!$A$2:$H$346,MATCH(Partidos!E1051,Jugadores!$A$2:$A$346,0),8),Condados!A:B,2,FALSE)</f>
        <v>Chester</v>
      </c>
      <c r="L1051">
        <v>42</v>
      </c>
    </row>
    <row r="1052" spans="1:12" x14ac:dyDescent="0.25">
      <c r="A1052" t="s">
        <v>24</v>
      </c>
      <c r="B1052">
        <v>1440</v>
      </c>
      <c r="C1052">
        <v>193</v>
      </c>
      <c r="D1052">
        <v>46171</v>
      </c>
      <c r="E1052">
        <v>3227</v>
      </c>
      <c r="F1052" t="str">
        <f>+VLOOKUP(D1052,Jugadores!A:B,2,FALSE)</f>
        <v>William C. Cohen</v>
      </c>
      <c r="G1052" t="str">
        <f>+VLOOKUP(E1052,Jugadores!A:B,2,FALSE)</f>
        <v>Billie M. Baskin</v>
      </c>
      <c r="H1052">
        <f>+INDEX(Jugadores!$A$2:$H$346,MATCH(Partidos!D1052,Jugadores!$A$2:$A$346,0),7)</f>
        <v>87</v>
      </c>
      <c r="I1052">
        <f>+INDEX(Jugadores!$A$2:$H$346,MATCH(Partidos!E1052,Jugadores!$A$2:$A$346,0),7)</f>
        <v>82</v>
      </c>
      <c r="J1052" t="str">
        <f>VLOOKUP(INDEX(Jugadores!$A$2:$H$346,MATCH(Partidos!D1052,Jugadores!$A$2:$A$346,0),8),Condados!A:B,2,FALSE)</f>
        <v>Jefferson</v>
      </c>
      <c r="K1052" t="str">
        <f>VLOOKUP(INDEX(Jugadores!$A$2:$H$346,MATCH(Partidos!E1052,Jugadores!$A$2:$A$346,0),8),Condados!A:B,2,FALSE)</f>
        <v>Westmoreland</v>
      </c>
      <c r="L1052">
        <v>86</v>
      </c>
    </row>
    <row r="1053" spans="1:12" x14ac:dyDescent="0.25">
      <c r="A1053" t="s">
        <v>24</v>
      </c>
      <c r="B1053">
        <v>1441</v>
      </c>
      <c r="C1053">
        <v>125</v>
      </c>
      <c r="D1053">
        <v>45415</v>
      </c>
      <c r="E1053">
        <v>42831</v>
      </c>
      <c r="F1053" t="str">
        <f>+VLOOKUP(D1053,Jugadores!A:B,2,FALSE)</f>
        <v>Bradley T. Peace</v>
      </c>
      <c r="G1053" t="str">
        <f>+VLOOKUP(E1053,Jugadores!A:B,2,FALSE)</f>
        <v>James R. Hise</v>
      </c>
      <c r="H1053">
        <f>+INDEX(Jugadores!$A$2:$H$346,MATCH(Partidos!D1053,Jugadores!$A$2:$A$346,0),7)</f>
        <v>4</v>
      </c>
      <c r="I1053">
        <f>+INDEX(Jugadores!$A$2:$H$346,MATCH(Partidos!E1053,Jugadores!$A$2:$A$346,0),7)</f>
        <v>164</v>
      </c>
      <c r="J1053" t="str">
        <f>VLOOKUP(INDEX(Jugadores!$A$2:$H$346,MATCH(Partidos!D1053,Jugadores!$A$2:$A$346,0),8),Condados!A:B,2,FALSE)</f>
        <v>Perry</v>
      </c>
      <c r="K1053" t="str">
        <f>VLOOKUP(INDEX(Jugadores!$A$2:$H$346,MATCH(Partidos!E1053,Jugadores!$A$2:$A$346,0),8),Condados!A:B,2,FALSE)</f>
        <v>Elk</v>
      </c>
      <c r="L1053">
        <v>106</v>
      </c>
    </row>
    <row r="1054" spans="1:12" x14ac:dyDescent="0.25">
      <c r="A1054" t="s">
        <v>24</v>
      </c>
      <c r="B1054">
        <v>1534</v>
      </c>
      <c r="C1054">
        <v>171</v>
      </c>
      <c r="D1054">
        <v>14970</v>
      </c>
      <c r="E1054">
        <v>29457</v>
      </c>
      <c r="F1054" t="str">
        <f>+VLOOKUP(D1054,Jugadores!A:B,2,FALSE)</f>
        <v>James J. Spears</v>
      </c>
      <c r="G1054" t="str">
        <f>+VLOOKUP(E1054,Jugadores!A:B,2,FALSE)</f>
        <v>Juan M. Drake</v>
      </c>
      <c r="H1054">
        <f>+INDEX(Jugadores!$A$2:$H$346,MATCH(Partidos!D1054,Jugadores!$A$2:$A$346,0),7)</f>
        <v>1</v>
      </c>
      <c r="I1054">
        <f>+INDEX(Jugadores!$A$2:$H$346,MATCH(Partidos!E1054,Jugadores!$A$2:$A$346,0),7)</f>
        <v>57</v>
      </c>
      <c r="J1054" t="str">
        <f>VLOOKUP(INDEX(Jugadores!$A$2:$H$346,MATCH(Partidos!D1054,Jugadores!$A$2:$A$346,0),8),Condados!A:B,2,FALSE)</f>
        <v>Bradford</v>
      </c>
      <c r="K1054" t="str">
        <f>VLOOKUP(INDEX(Jugadores!$A$2:$H$346,MATCH(Partidos!E1054,Jugadores!$A$2:$A$346,0),8),Condados!A:B,2,FALSE)</f>
        <v>Lycoming</v>
      </c>
      <c r="L1054">
        <v>73</v>
      </c>
    </row>
    <row r="1055" spans="1:12" x14ac:dyDescent="0.25">
      <c r="A1055" t="s">
        <v>24</v>
      </c>
      <c r="B1055">
        <v>1535</v>
      </c>
      <c r="C1055">
        <v>112</v>
      </c>
      <c r="D1055">
        <v>16745</v>
      </c>
      <c r="E1055">
        <v>46356</v>
      </c>
      <c r="F1055" t="str">
        <f>+VLOOKUP(D1055,Jugadores!A:B,2,FALSE)</f>
        <v>John A. Palmer</v>
      </c>
      <c r="G1055" t="str">
        <f>+VLOOKUP(E1055,Jugadores!A:B,2,FALSE)</f>
        <v>Robert A. Vath</v>
      </c>
      <c r="H1055">
        <f>+INDEX(Jugadores!$A$2:$H$346,MATCH(Partidos!D1055,Jugadores!$A$2:$A$346,0),7)</f>
        <v>35</v>
      </c>
      <c r="I1055">
        <f>+INDEX(Jugadores!$A$2:$H$346,MATCH(Partidos!E1055,Jugadores!$A$2:$A$346,0),7)</f>
        <v>41</v>
      </c>
      <c r="J1055" t="str">
        <f>VLOOKUP(INDEX(Jugadores!$A$2:$H$346,MATCH(Partidos!D1055,Jugadores!$A$2:$A$346,0),8),Condados!A:B,2,FALSE)</f>
        <v>Jefferson</v>
      </c>
      <c r="K1055" t="str">
        <f>VLOOKUP(INDEX(Jugadores!$A$2:$H$346,MATCH(Partidos!E1055,Jugadores!$A$2:$A$346,0),8),Condados!A:B,2,FALSE)</f>
        <v>Huntingdon</v>
      </c>
      <c r="L1055">
        <v>186</v>
      </c>
    </row>
    <row r="1056" spans="1:12" x14ac:dyDescent="0.25">
      <c r="A1056" t="s">
        <v>24</v>
      </c>
      <c r="B1056">
        <v>1536</v>
      </c>
      <c r="C1056">
        <v>325</v>
      </c>
      <c r="D1056">
        <v>25105</v>
      </c>
      <c r="E1056">
        <v>43571</v>
      </c>
      <c r="F1056" t="str">
        <f>+VLOOKUP(D1056,Jugadores!A:B,2,FALSE)</f>
        <v>Donald M. West</v>
      </c>
      <c r="G1056" t="str">
        <f>+VLOOKUP(E1056,Jugadores!A:B,2,FALSE)</f>
        <v>Edward D. Piper</v>
      </c>
      <c r="H1056">
        <f>+INDEX(Jugadores!$A$2:$H$346,MATCH(Partidos!D1056,Jugadores!$A$2:$A$346,0),7)</f>
        <v>33</v>
      </c>
      <c r="I1056">
        <f>+INDEX(Jugadores!$A$2:$H$346,MATCH(Partidos!E1056,Jugadores!$A$2:$A$346,0),7)</f>
        <v>29</v>
      </c>
      <c r="J1056" t="str">
        <f>VLOOKUP(INDEX(Jugadores!$A$2:$H$346,MATCH(Partidos!D1056,Jugadores!$A$2:$A$346,0),8),Condados!A:B,2,FALSE)</f>
        <v>Northampton</v>
      </c>
      <c r="K1056" t="str">
        <f>VLOOKUP(INDEX(Jugadores!$A$2:$H$346,MATCH(Partidos!E1056,Jugadores!$A$2:$A$346,0),8),Condados!A:B,2,FALSE)</f>
        <v>Cambria</v>
      </c>
      <c r="L1056">
        <v>29</v>
      </c>
    </row>
    <row r="1057" spans="1:12" x14ac:dyDescent="0.25">
      <c r="A1057" t="s">
        <v>24</v>
      </c>
      <c r="B1057">
        <v>1537</v>
      </c>
      <c r="C1057">
        <v>154</v>
      </c>
      <c r="D1057">
        <v>45415</v>
      </c>
      <c r="E1057">
        <v>46171</v>
      </c>
      <c r="F1057" t="str">
        <f>+VLOOKUP(D1057,Jugadores!A:B,2,FALSE)</f>
        <v>Bradley T. Peace</v>
      </c>
      <c r="G1057" t="str">
        <f>+VLOOKUP(E1057,Jugadores!A:B,2,FALSE)</f>
        <v>William C. Cohen</v>
      </c>
      <c r="H1057">
        <f>+INDEX(Jugadores!$A$2:$H$346,MATCH(Partidos!D1057,Jugadores!$A$2:$A$346,0),7)</f>
        <v>4</v>
      </c>
      <c r="I1057">
        <f>+INDEX(Jugadores!$A$2:$H$346,MATCH(Partidos!E1057,Jugadores!$A$2:$A$346,0),7)</f>
        <v>87</v>
      </c>
      <c r="J1057" t="str">
        <f>VLOOKUP(INDEX(Jugadores!$A$2:$H$346,MATCH(Partidos!D1057,Jugadores!$A$2:$A$346,0),8),Condados!A:B,2,FALSE)</f>
        <v>Perry</v>
      </c>
      <c r="K1057" t="str">
        <f>VLOOKUP(INDEX(Jugadores!$A$2:$H$346,MATCH(Partidos!E1057,Jugadores!$A$2:$A$346,0),8),Condados!A:B,2,FALSE)</f>
        <v>Jefferson</v>
      </c>
      <c r="L1057">
        <v>76</v>
      </c>
    </row>
    <row r="1058" spans="1:12" x14ac:dyDescent="0.25">
      <c r="A1058" t="s">
        <v>24</v>
      </c>
      <c r="B1058">
        <v>1634</v>
      </c>
      <c r="C1058">
        <v>217</v>
      </c>
      <c r="D1058">
        <v>14970</v>
      </c>
      <c r="E1058">
        <v>16745</v>
      </c>
      <c r="F1058" t="str">
        <f>+VLOOKUP(D1058,Jugadores!A:B,2,FALSE)</f>
        <v>James J. Spears</v>
      </c>
      <c r="G1058" t="str">
        <f>+VLOOKUP(E1058,Jugadores!A:B,2,FALSE)</f>
        <v>John A. Palmer</v>
      </c>
      <c r="H1058">
        <f>+INDEX(Jugadores!$A$2:$H$346,MATCH(Partidos!D1058,Jugadores!$A$2:$A$346,0),7)</f>
        <v>1</v>
      </c>
      <c r="I1058">
        <f>+INDEX(Jugadores!$A$2:$H$346,MATCH(Partidos!E1058,Jugadores!$A$2:$A$346,0),7)</f>
        <v>35</v>
      </c>
      <c r="J1058" t="str">
        <f>VLOOKUP(INDEX(Jugadores!$A$2:$H$346,MATCH(Partidos!D1058,Jugadores!$A$2:$A$346,0),8),Condados!A:B,2,FALSE)</f>
        <v>Bradford</v>
      </c>
      <c r="K1058" t="str">
        <f>VLOOKUP(INDEX(Jugadores!$A$2:$H$346,MATCH(Partidos!E1058,Jugadores!$A$2:$A$346,0),8),Condados!A:B,2,FALSE)</f>
        <v>Jefferson</v>
      </c>
      <c r="L1058">
        <v>186</v>
      </c>
    </row>
    <row r="1059" spans="1:12" x14ac:dyDescent="0.25">
      <c r="A1059" t="s">
        <v>24</v>
      </c>
      <c r="B1059">
        <v>1635</v>
      </c>
      <c r="C1059">
        <v>206</v>
      </c>
      <c r="D1059">
        <v>45415</v>
      </c>
      <c r="E1059">
        <v>25105</v>
      </c>
      <c r="F1059" t="str">
        <f>+VLOOKUP(D1059,Jugadores!A:B,2,FALSE)</f>
        <v>Bradley T. Peace</v>
      </c>
      <c r="G1059" t="str">
        <f>+VLOOKUP(E1059,Jugadores!A:B,2,FALSE)</f>
        <v>Donald M. West</v>
      </c>
      <c r="H1059">
        <f>+INDEX(Jugadores!$A$2:$H$346,MATCH(Partidos!D1059,Jugadores!$A$2:$A$346,0),7)</f>
        <v>4</v>
      </c>
      <c r="I1059">
        <f>+INDEX(Jugadores!$A$2:$H$346,MATCH(Partidos!E1059,Jugadores!$A$2:$A$346,0),7)</f>
        <v>33</v>
      </c>
      <c r="J1059" t="str">
        <f>VLOOKUP(INDEX(Jugadores!$A$2:$H$346,MATCH(Partidos!D1059,Jugadores!$A$2:$A$346,0),8),Condados!A:B,2,FALSE)</f>
        <v>Perry</v>
      </c>
      <c r="K1059" t="str">
        <f>VLOOKUP(INDEX(Jugadores!$A$2:$H$346,MATCH(Partidos!E1059,Jugadores!$A$2:$A$346,0),8),Condados!A:B,2,FALSE)</f>
        <v>Northampton</v>
      </c>
      <c r="L1059">
        <v>58</v>
      </c>
    </row>
    <row r="1060" spans="1:12" x14ac:dyDescent="0.25">
      <c r="A1060" t="s">
        <v>24</v>
      </c>
      <c r="B1060">
        <v>1734</v>
      </c>
      <c r="C1060">
        <v>160</v>
      </c>
      <c r="D1060">
        <v>45415</v>
      </c>
      <c r="E1060">
        <v>14970</v>
      </c>
      <c r="F1060" t="str">
        <f>+VLOOKUP(D1060,Jugadores!A:B,2,FALSE)</f>
        <v>Bradley T. Peace</v>
      </c>
      <c r="G1060" t="str">
        <f>+VLOOKUP(E1060,Jugadores!A:B,2,FALSE)</f>
        <v>James J. Spears</v>
      </c>
      <c r="H1060">
        <f>+INDEX(Jugadores!$A$2:$H$346,MATCH(Partidos!D1060,Jugadores!$A$2:$A$346,0),7)</f>
        <v>4</v>
      </c>
      <c r="I1060">
        <f>+INDEX(Jugadores!$A$2:$H$346,MATCH(Partidos!E1060,Jugadores!$A$2:$A$346,0),7)</f>
        <v>1</v>
      </c>
      <c r="J1060" t="str">
        <f>VLOOKUP(INDEX(Jugadores!$A$2:$H$346,MATCH(Partidos!D1060,Jugadores!$A$2:$A$346,0),8),Condados!A:B,2,FALSE)</f>
        <v>Perry</v>
      </c>
      <c r="K1060" t="str">
        <f>VLOOKUP(INDEX(Jugadores!$A$2:$H$346,MATCH(Partidos!E1060,Jugadores!$A$2:$A$346,0),8),Condados!A:B,2,FALSE)</f>
        <v>Bradford</v>
      </c>
      <c r="L1060">
        <v>77</v>
      </c>
    </row>
    <row r="1061" spans="1:12" x14ac:dyDescent="0.25">
      <c r="A1061" t="s">
        <v>25</v>
      </c>
      <c r="B1061">
        <v>333</v>
      </c>
      <c r="C1061">
        <v>84</v>
      </c>
      <c r="D1061">
        <v>3227</v>
      </c>
      <c r="E1061">
        <v>3867</v>
      </c>
      <c r="F1061" t="str">
        <f>+VLOOKUP(D1061,Jugadores!A:B,2,FALSE)</f>
        <v>Billie M. Baskin</v>
      </c>
      <c r="G1061" t="str">
        <f>+VLOOKUP(E1061,Jugadores!A:B,2,FALSE)</f>
        <v>Kenneth J. Broyles</v>
      </c>
      <c r="H1061">
        <f>+INDEX(Jugadores!$A$2:$H$346,MATCH(Partidos!D1061,Jugadores!$A$2:$A$346,0),7)</f>
        <v>82</v>
      </c>
      <c r="I1061">
        <f>+INDEX(Jugadores!$A$2:$H$346,MATCH(Partidos!E1061,Jugadores!$A$2:$A$346,0),7)</f>
        <v>39</v>
      </c>
      <c r="J1061" t="str">
        <f>VLOOKUP(INDEX(Jugadores!$A$2:$H$346,MATCH(Partidos!D1061,Jugadores!$A$2:$A$346,0),8),Condados!A:B,2,FALSE)</f>
        <v>Westmoreland</v>
      </c>
      <c r="K1061" t="str">
        <f>VLOOKUP(INDEX(Jugadores!$A$2:$H$346,MATCH(Partidos!E1061,Jugadores!$A$2:$A$346,0),8),Condados!A:B,2,FALSE)</f>
        <v>York</v>
      </c>
      <c r="L1061">
        <v>78</v>
      </c>
    </row>
    <row r="1062" spans="1:12" x14ac:dyDescent="0.25">
      <c r="A1062" t="s">
        <v>25</v>
      </c>
      <c r="B1062">
        <v>332</v>
      </c>
      <c r="C1062">
        <v>105</v>
      </c>
      <c r="D1062">
        <v>3227</v>
      </c>
      <c r="E1062">
        <v>4496</v>
      </c>
      <c r="F1062" t="str">
        <f>+VLOOKUP(D1062,Jugadores!A:B,2,FALSE)</f>
        <v>Billie M. Baskin</v>
      </c>
      <c r="G1062" t="str">
        <f>+VLOOKUP(E1062,Jugadores!A:B,2,FALSE)</f>
        <v>Carlos L. Grier</v>
      </c>
      <c r="H1062">
        <f>+INDEX(Jugadores!$A$2:$H$346,MATCH(Partidos!D1062,Jugadores!$A$2:$A$346,0),7)</f>
        <v>82</v>
      </c>
      <c r="I1062">
        <f>+INDEX(Jugadores!$A$2:$H$346,MATCH(Partidos!E1062,Jugadores!$A$2:$A$346,0),7)</f>
        <v>93</v>
      </c>
      <c r="J1062" t="str">
        <f>VLOOKUP(INDEX(Jugadores!$A$2:$H$346,MATCH(Partidos!D1062,Jugadores!$A$2:$A$346,0),8),Condados!A:B,2,FALSE)</f>
        <v>Westmoreland</v>
      </c>
      <c r="K1062" t="str">
        <f>VLOOKUP(INDEX(Jugadores!$A$2:$H$346,MATCH(Partidos!E1062,Jugadores!$A$2:$A$346,0),8),Condados!A:B,2,FALSE)</f>
        <v>Cameron</v>
      </c>
      <c r="L1062">
        <v>81</v>
      </c>
    </row>
    <row r="1063" spans="1:12" x14ac:dyDescent="0.25">
      <c r="A1063" t="s">
        <v>25</v>
      </c>
      <c r="B1063">
        <v>331</v>
      </c>
      <c r="C1063">
        <v>107</v>
      </c>
      <c r="D1063">
        <v>3867</v>
      </c>
      <c r="E1063">
        <v>26820</v>
      </c>
      <c r="F1063" t="str">
        <f>+VLOOKUP(D1063,Jugadores!A:B,2,FALSE)</f>
        <v>Kenneth J. Broyles</v>
      </c>
      <c r="G1063" t="str">
        <f>+VLOOKUP(E1063,Jugadores!A:B,2,FALSE)</f>
        <v>Brent C. Gauthier</v>
      </c>
      <c r="H1063">
        <f>+INDEX(Jugadores!$A$2:$H$346,MATCH(Partidos!D1063,Jugadores!$A$2:$A$346,0),7)</f>
        <v>39</v>
      </c>
      <c r="I1063">
        <f>+INDEX(Jugadores!$A$2:$H$346,MATCH(Partidos!E1063,Jugadores!$A$2:$A$346,0),7)</f>
        <v>2</v>
      </c>
      <c r="J1063" t="str">
        <f>VLOOKUP(INDEX(Jugadores!$A$2:$H$346,MATCH(Partidos!D1063,Jugadores!$A$2:$A$346,0),8),Condados!A:B,2,FALSE)</f>
        <v>York</v>
      </c>
      <c r="K1063" t="str">
        <f>VLOOKUP(INDEX(Jugadores!$A$2:$H$346,MATCH(Partidos!E1063,Jugadores!$A$2:$A$346,0),8),Condados!A:B,2,FALSE)</f>
        <v>Elk</v>
      </c>
      <c r="L1063">
        <v>106</v>
      </c>
    </row>
    <row r="1064" spans="1:12" x14ac:dyDescent="0.25">
      <c r="A1064" t="s">
        <v>25</v>
      </c>
      <c r="B1064">
        <v>330</v>
      </c>
      <c r="C1064">
        <v>103</v>
      </c>
      <c r="D1064">
        <v>3227</v>
      </c>
      <c r="E1064">
        <v>48848</v>
      </c>
      <c r="F1064" t="str">
        <f>+VLOOKUP(D1064,Jugadores!A:B,2,FALSE)</f>
        <v>Billie M. Baskin</v>
      </c>
      <c r="G1064" t="str">
        <f>+VLOOKUP(E1064,Jugadores!A:B,2,FALSE)</f>
        <v>Genaro D. Sampson</v>
      </c>
      <c r="H1064">
        <f>+INDEX(Jugadores!$A$2:$H$346,MATCH(Partidos!D1064,Jugadores!$A$2:$A$346,0),7)</f>
        <v>82</v>
      </c>
      <c r="I1064">
        <f>+INDEX(Jugadores!$A$2:$H$346,MATCH(Partidos!E1064,Jugadores!$A$2:$A$346,0),7)</f>
        <v>14</v>
      </c>
      <c r="J1064" t="str">
        <f>VLOOKUP(INDEX(Jugadores!$A$2:$H$346,MATCH(Partidos!D1064,Jugadores!$A$2:$A$346,0),8),Condados!A:B,2,FALSE)</f>
        <v>Westmoreland</v>
      </c>
      <c r="K1064" t="str">
        <f>VLOOKUP(INDEX(Jugadores!$A$2:$H$346,MATCH(Partidos!E1064,Jugadores!$A$2:$A$346,0),8),Condados!A:B,2,FALSE)</f>
        <v>Philadelphia</v>
      </c>
      <c r="L1064">
        <v>72</v>
      </c>
    </row>
    <row r="1065" spans="1:12" x14ac:dyDescent="0.25">
      <c r="A1065" t="s">
        <v>25</v>
      </c>
      <c r="B1065">
        <v>329</v>
      </c>
      <c r="C1065">
        <v>118</v>
      </c>
      <c r="D1065">
        <v>4496</v>
      </c>
      <c r="E1065">
        <v>32108</v>
      </c>
      <c r="F1065" t="str">
        <f>+VLOOKUP(D1065,Jugadores!A:B,2,FALSE)</f>
        <v>Carlos L. Grier</v>
      </c>
      <c r="G1065" t="str">
        <f>+VLOOKUP(E1065,Jugadores!A:B,2,FALSE)</f>
        <v>Steve L. Messner</v>
      </c>
      <c r="H1065">
        <f>+INDEX(Jugadores!$A$2:$H$346,MATCH(Partidos!D1065,Jugadores!$A$2:$A$346,0),7)</f>
        <v>93</v>
      </c>
      <c r="I1065">
        <f>+INDEX(Jugadores!$A$2:$H$346,MATCH(Partidos!E1065,Jugadores!$A$2:$A$346,0),7)</f>
        <v>30</v>
      </c>
      <c r="J1065" t="str">
        <f>VLOOKUP(INDEX(Jugadores!$A$2:$H$346,MATCH(Partidos!D1065,Jugadores!$A$2:$A$346,0),8),Condados!A:B,2,FALSE)</f>
        <v>Cameron</v>
      </c>
      <c r="K1065" t="str">
        <f>VLOOKUP(INDEX(Jugadores!$A$2:$H$346,MATCH(Partidos!E1065,Jugadores!$A$2:$A$346,0),8),Condados!A:B,2,FALSE)</f>
        <v>Warren</v>
      </c>
      <c r="L1065">
        <v>75</v>
      </c>
    </row>
    <row r="1066" spans="1:12" x14ac:dyDescent="0.25">
      <c r="A1066" t="s">
        <v>25</v>
      </c>
      <c r="B1066">
        <v>328</v>
      </c>
      <c r="C1066">
        <v>76</v>
      </c>
      <c r="D1066">
        <v>3867</v>
      </c>
      <c r="E1066">
        <v>3500</v>
      </c>
      <c r="F1066" t="str">
        <f>+VLOOKUP(D1066,Jugadores!A:B,2,FALSE)</f>
        <v>Kenneth J. Broyles</v>
      </c>
      <c r="G1066" t="str">
        <f>+VLOOKUP(E1066,Jugadores!A:B,2,FALSE)</f>
        <v>David M. Prewitt</v>
      </c>
      <c r="H1066">
        <f>+INDEX(Jugadores!$A$2:$H$346,MATCH(Partidos!D1066,Jugadores!$A$2:$A$346,0),7)</f>
        <v>39</v>
      </c>
      <c r="I1066">
        <f>+INDEX(Jugadores!$A$2:$H$346,MATCH(Partidos!E1066,Jugadores!$A$2:$A$346,0),7)</f>
        <v>159</v>
      </c>
      <c r="J1066" t="str">
        <f>VLOOKUP(INDEX(Jugadores!$A$2:$H$346,MATCH(Partidos!D1066,Jugadores!$A$2:$A$346,0),8),Condados!A:B,2,FALSE)</f>
        <v>York</v>
      </c>
      <c r="K1066" t="str">
        <f>VLOOKUP(INDEX(Jugadores!$A$2:$H$346,MATCH(Partidos!E1066,Jugadores!$A$2:$A$346,0),8),Condados!A:B,2,FALSE)</f>
        <v>Beaver</v>
      </c>
      <c r="L1066">
        <v>86</v>
      </c>
    </row>
    <row r="1067" spans="1:12" x14ac:dyDescent="0.25">
      <c r="A1067" t="s">
        <v>25</v>
      </c>
      <c r="B1067">
        <v>327</v>
      </c>
      <c r="C1067">
        <v>145</v>
      </c>
      <c r="D1067">
        <v>26820</v>
      </c>
      <c r="E1067">
        <v>21858</v>
      </c>
      <c r="F1067" t="str">
        <f>+VLOOKUP(D1067,Jugadores!A:B,2,FALSE)</f>
        <v>Brent C. Gauthier</v>
      </c>
      <c r="G1067" t="str">
        <f>+VLOOKUP(E1067,Jugadores!A:B,2,FALSE)</f>
        <v>Eddie A. Caison</v>
      </c>
      <c r="H1067">
        <f>+INDEX(Jugadores!$A$2:$H$346,MATCH(Partidos!D1067,Jugadores!$A$2:$A$346,0),7)</f>
        <v>2</v>
      </c>
      <c r="I1067">
        <f>+INDEX(Jugadores!$A$2:$H$346,MATCH(Partidos!E1067,Jugadores!$A$2:$A$346,0),7)</f>
        <v>31</v>
      </c>
      <c r="J1067" t="str">
        <f>VLOOKUP(INDEX(Jugadores!$A$2:$H$346,MATCH(Partidos!D1067,Jugadores!$A$2:$A$346,0),8),Condados!A:B,2,FALSE)</f>
        <v>Elk</v>
      </c>
      <c r="K1067" t="str">
        <f>VLOOKUP(INDEX(Jugadores!$A$2:$H$346,MATCH(Partidos!E1067,Jugadores!$A$2:$A$346,0),8),Condados!A:B,2,FALSE)</f>
        <v>Centre</v>
      </c>
      <c r="L1067">
        <v>106</v>
      </c>
    </row>
    <row r="1068" spans="1:12" x14ac:dyDescent="0.25">
      <c r="A1068" t="s">
        <v>25</v>
      </c>
      <c r="B1068">
        <v>326</v>
      </c>
      <c r="C1068">
        <v>56</v>
      </c>
      <c r="D1068">
        <v>3227</v>
      </c>
      <c r="E1068">
        <v>8735</v>
      </c>
      <c r="F1068" t="str">
        <f>+VLOOKUP(D1068,Jugadores!A:B,2,FALSE)</f>
        <v>Billie M. Baskin</v>
      </c>
      <c r="G1068" t="str">
        <f>+VLOOKUP(E1068,Jugadores!A:B,2,FALSE)</f>
        <v>Ronald J. Pardo</v>
      </c>
      <c r="H1068">
        <f>+INDEX(Jugadores!$A$2:$H$346,MATCH(Partidos!D1068,Jugadores!$A$2:$A$346,0),7)</f>
        <v>82</v>
      </c>
      <c r="I1068">
        <f>+INDEX(Jugadores!$A$2:$H$346,MATCH(Partidos!E1068,Jugadores!$A$2:$A$346,0),7)</f>
        <v>46</v>
      </c>
      <c r="J1068" t="str">
        <f>VLOOKUP(INDEX(Jugadores!$A$2:$H$346,MATCH(Partidos!D1068,Jugadores!$A$2:$A$346,0),8),Condados!A:B,2,FALSE)</f>
        <v>Westmoreland</v>
      </c>
      <c r="K1068" t="str">
        <f>VLOOKUP(INDEX(Jugadores!$A$2:$H$346,MATCH(Partidos!E1068,Jugadores!$A$2:$A$346,0),8),Condados!A:B,2,FALSE)</f>
        <v>Mifflin</v>
      </c>
      <c r="L1068">
        <v>39</v>
      </c>
    </row>
    <row r="1069" spans="1:12" x14ac:dyDescent="0.25">
      <c r="A1069" t="s">
        <v>25</v>
      </c>
      <c r="B1069">
        <v>325</v>
      </c>
      <c r="C1069">
        <v>135</v>
      </c>
      <c r="D1069">
        <v>48848</v>
      </c>
      <c r="E1069">
        <v>29207</v>
      </c>
      <c r="F1069" t="str">
        <f>+VLOOKUP(D1069,Jugadores!A:B,2,FALSE)</f>
        <v>Genaro D. Sampson</v>
      </c>
      <c r="G1069" t="str">
        <f>+VLOOKUP(E1069,Jugadores!A:B,2,FALSE)</f>
        <v>Lindsey R. Sherry</v>
      </c>
      <c r="H1069">
        <f>+INDEX(Jugadores!$A$2:$H$346,MATCH(Partidos!D1069,Jugadores!$A$2:$A$346,0),7)</f>
        <v>14</v>
      </c>
      <c r="I1069">
        <f>+INDEX(Jugadores!$A$2:$H$346,MATCH(Partidos!E1069,Jugadores!$A$2:$A$346,0),7)</f>
        <v>123</v>
      </c>
      <c r="J1069" t="str">
        <f>VLOOKUP(INDEX(Jugadores!$A$2:$H$346,MATCH(Partidos!D1069,Jugadores!$A$2:$A$346,0),8),Condados!A:B,2,FALSE)</f>
        <v>Philadelphia</v>
      </c>
      <c r="K1069" t="str">
        <f>VLOOKUP(INDEX(Jugadores!$A$2:$H$346,MATCH(Partidos!E1069,Jugadores!$A$2:$A$346,0),8),Condados!A:B,2,FALSE)</f>
        <v>Luzerne</v>
      </c>
      <c r="L1069">
        <v>54</v>
      </c>
    </row>
    <row r="1070" spans="1:12" x14ac:dyDescent="0.25">
      <c r="A1070" t="s">
        <v>25</v>
      </c>
      <c r="B1070">
        <v>324</v>
      </c>
      <c r="C1070">
        <v>62</v>
      </c>
      <c r="D1070">
        <v>32108</v>
      </c>
      <c r="E1070">
        <v>28128</v>
      </c>
      <c r="F1070" t="str">
        <f>+VLOOKUP(D1070,Jugadores!A:B,2,FALSE)</f>
        <v>Steve L. Messner</v>
      </c>
      <c r="G1070" t="str">
        <f>+VLOOKUP(E1070,Jugadores!A:B,2,FALSE)</f>
        <v>James M. Manuel</v>
      </c>
      <c r="H1070">
        <f>+INDEX(Jugadores!$A$2:$H$346,MATCH(Partidos!D1070,Jugadores!$A$2:$A$346,0),7)</f>
        <v>30</v>
      </c>
      <c r="I1070">
        <f>+INDEX(Jugadores!$A$2:$H$346,MATCH(Partidos!E1070,Jugadores!$A$2:$A$346,0),7)</f>
        <v>10</v>
      </c>
      <c r="J1070" t="str">
        <f>VLOOKUP(INDEX(Jugadores!$A$2:$H$346,MATCH(Partidos!D1070,Jugadores!$A$2:$A$346,0),8),Condados!A:B,2,FALSE)</f>
        <v>Warren</v>
      </c>
      <c r="K1070" t="str">
        <f>VLOOKUP(INDEX(Jugadores!$A$2:$H$346,MATCH(Partidos!E1070,Jugadores!$A$2:$A$346,0),8),Condados!A:B,2,FALSE)</f>
        <v>Washington</v>
      </c>
      <c r="L1070">
        <v>58</v>
      </c>
    </row>
    <row r="1071" spans="1:12" x14ac:dyDescent="0.25">
      <c r="A1071" t="s">
        <v>25</v>
      </c>
      <c r="B1071">
        <v>323</v>
      </c>
      <c r="C1071">
        <v>153</v>
      </c>
      <c r="D1071">
        <v>4496</v>
      </c>
      <c r="E1071">
        <v>4013</v>
      </c>
      <c r="F1071" t="str">
        <f>+VLOOKUP(D1071,Jugadores!A:B,2,FALSE)</f>
        <v>Carlos L. Grier</v>
      </c>
      <c r="G1071" t="str">
        <f>+VLOOKUP(E1071,Jugadores!A:B,2,FALSE)</f>
        <v>Homer C. Funderburk</v>
      </c>
      <c r="H1071">
        <f>+INDEX(Jugadores!$A$2:$H$346,MATCH(Partidos!D1071,Jugadores!$A$2:$A$346,0),7)</f>
        <v>93</v>
      </c>
      <c r="I1071">
        <f>+INDEX(Jugadores!$A$2:$H$346,MATCH(Partidos!E1071,Jugadores!$A$2:$A$346,0),7)</f>
        <v>28</v>
      </c>
      <c r="J1071" t="str">
        <f>VLOOKUP(INDEX(Jugadores!$A$2:$H$346,MATCH(Partidos!D1071,Jugadores!$A$2:$A$346,0),8),Condados!A:B,2,FALSE)</f>
        <v>Cameron</v>
      </c>
      <c r="K1071" t="str">
        <f>VLOOKUP(INDEX(Jugadores!$A$2:$H$346,MATCH(Partidos!E1071,Jugadores!$A$2:$A$346,0),8),Condados!A:B,2,FALSE)</f>
        <v>Wayne</v>
      </c>
      <c r="L1071">
        <v>77</v>
      </c>
    </row>
    <row r="1072" spans="1:12" x14ac:dyDescent="0.25">
      <c r="A1072" t="s">
        <v>25</v>
      </c>
      <c r="B1072">
        <v>322</v>
      </c>
      <c r="C1072">
        <v>162</v>
      </c>
      <c r="D1072">
        <v>3500</v>
      </c>
      <c r="E1072">
        <v>17995</v>
      </c>
      <c r="F1072" t="str">
        <f>+VLOOKUP(D1072,Jugadores!A:B,2,FALSE)</f>
        <v>David M. Prewitt</v>
      </c>
      <c r="G1072" t="str">
        <f>+VLOOKUP(E1072,Jugadores!A:B,2,FALSE)</f>
        <v>John B. Cohen</v>
      </c>
      <c r="H1072">
        <f>+INDEX(Jugadores!$A$2:$H$346,MATCH(Partidos!D1072,Jugadores!$A$2:$A$346,0),7)</f>
        <v>159</v>
      </c>
      <c r="I1072">
        <f>+INDEX(Jugadores!$A$2:$H$346,MATCH(Partidos!E1072,Jugadores!$A$2:$A$346,0),7)</f>
        <v>165</v>
      </c>
      <c r="J1072" t="str">
        <f>VLOOKUP(INDEX(Jugadores!$A$2:$H$346,MATCH(Partidos!D1072,Jugadores!$A$2:$A$346,0),8),Condados!A:B,2,FALSE)</f>
        <v>Beaver</v>
      </c>
      <c r="K1072" t="str">
        <f>VLOOKUP(INDEX(Jugadores!$A$2:$H$346,MATCH(Partidos!E1072,Jugadores!$A$2:$A$346,0),8),Condados!A:B,2,FALSE)</f>
        <v>Bradford</v>
      </c>
      <c r="L1072">
        <v>93</v>
      </c>
    </row>
    <row r="1073" spans="1:12" x14ac:dyDescent="0.25">
      <c r="A1073" t="s">
        <v>25</v>
      </c>
      <c r="B1073">
        <v>321</v>
      </c>
      <c r="C1073">
        <v>70</v>
      </c>
      <c r="D1073">
        <v>3867</v>
      </c>
      <c r="E1073">
        <v>4082</v>
      </c>
      <c r="F1073" t="str">
        <f>+VLOOKUP(D1073,Jugadores!A:B,2,FALSE)</f>
        <v>Kenneth J. Broyles</v>
      </c>
      <c r="G1073" t="str">
        <f>+VLOOKUP(E1073,Jugadores!A:B,2,FALSE)</f>
        <v>Quentin L. Watts</v>
      </c>
      <c r="H1073">
        <f>+INDEX(Jugadores!$A$2:$H$346,MATCH(Partidos!D1073,Jugadores!$A$2:$A$346,0),7)</f>
        <v>39</v>
      </c>
      <c r="I1073">
        <f>+INDEX(Jugadores!$A$2:$H$346,MATCH(Partidos!E1073,Jugadores!$A$2:$A$346,0),7)</f>
        <v>166</v>
      </c>
      <c r="J1073" t="str">
        <f>VLOOKUP(INDEX(Jugadores!$A$2:$H$346,MATCH(Partidos!D1073,Jugadores!$A$2:$A$346,0),8),Condados!A:B,2,FALSE)</f>
        <v>York</v>
      </c>
      <c r="K1073" t="str">
        <f>VLOOKUP(INDEX(Jugadores!$A$2:$H$346,MATCH(Partidos!E1073,Jugadores!$A$2:$A$346,0),8),Condados!A:B,2,FALSE)</f>
        <v>Allegheny</v>
      </c>
      <c r="L1073">
        <v>99</v>
      </c>
    </row>
    <row r="1074" spans="1:12" x14ac:dyDescent="0.25">
      <c r="A1074" t="s">
        <v>25</v>
      </c>
      <c r="B1074">
        <v>320</v>
      </c>
      <c r="C1074">
        <v>76</v>
      </c>
      <c r="D1074">
        <v>21858</v>
      </c>
      <c r="E1074">
        <v>28988</v>
      </c>
      <c r="F1074" t="str">
        <f>+VLOOKUP(D1074,Jugadores!A:B,2,FALSE)</f>
        <v>Eddie A. Caison</v>
      </c>
      <c r="G1074" t="str">
        <f>+VLOOKUP(E1074,Jugadores!A:B,2,FALSE)</f>
        <v>Eugene V. Miller</v>
      </c>
      <c r="H1074">
        <f>+INDEX(Jugadores!$A$2:$H$346,MATCH(Partidos!D1074,Jugadores!$A$2:$A$346,0),7)</f>
        <v>31</v>
      </c>
      <c r="I1074">
        <f>+INDEX(Jugadores!$A$2:$H$346,MATCH(Partidos!E1074,Jugadores!$A$2:$A$346,0),7)</f>
        <v>167</v>
      </c>
      <c r="J1074" t="str">
        <f>VLOOKUP(INDEX(Jugadores!$A$2:$H$346,MATCH(Partidos!D1074,Jugadores!$A$2:$A$346,0),8),Condados!A:B,2,FALSE)</f>
        <v>Centre</v>
      </c>
      <c r="K1074" t="str">
        <f>VLOOKUP(INDEX(Jugadores!$A$2:$H$346,MATCH(Partidos!E1074,Jugadores!$A$2:$A$346,0),8),Condados!A:B,2,FALSE)</f>
        <v>Adams</v>
      </c>
      <c r="L1074">
        <v>102</v>
      </c>
    </row>
    <row r="1075" spans="1:12" x14ac:dyDescent="0.25">
      <c r="A1075" t="s">
        <v>25</v>
      </c>
      <c r="B1075">
        <v>319</v>
      </c>
      <c r="C1075">
        <v>128</v>
      </c>
      <c r="D1075">
        <v>26820</v>
      </c>
      <c r="E1075">
        <v>47815</v>
      </c>
      <c r="F1075" t="str">
        <f>+VLOOKUP(D1075,Jugadores!A:B,2,FALSE)</f>
        <v>Brent C. Gauthier</v>
      </c>
      <c r="G1075" t="str">
        <f>+VLOOKUP(E1075,Jugadores!A:B,2,FALSE)</f>
        <v>Walter F. Carter</v>
      </c>
      <c r="H1075">
        <f>+INDEX(Jugadores!$A$2:$H$346,MATCH(Partidos!D1075,Jugadores!$A$2:$A$346,0),7)</f>
        <v>2</v>
      </c>
      <c r="I1075">
        <f>+INDEX(Jugadores!$A$2:$H$346,MATCH(Partidos!E1075,Jugadores!$A$2:$A$346,0),7)</f>
        <v>12</v>
      </c>
      <c r="J1075" t="str">
        <f>VLOOKUP(INDEX(Jugadores!$A$2:$H$346,MATCH(Partidos!D1075,Jugadores!$A$2:$A$346,0),8),Condados!A:B,2,FALSE)</f>
        <v>Elk</v>
      </c>
      <c r="K1075" t="str">
        <f>VLOOKUP(INDEX(Jugadores!$A$2:$H$346,MATCH(Partidos!E1075,Jugadores!$A$2:$A$346,0),8),Condados!A:B,2,FALSE)</f>
        <v>Franklin</v>
      </c>
      <c r="L1075">
        <v>159</v>
      </c>
    </row>
    <row r="1076" spans="1:12" x14ac:dyDescent="0.25">
      <c r="A1076" t="s">
        <v>25</v>
      </c>
      <c r="B1076">
        <v>317</v>
      </c>
      <c r="C1076">
        <v>104</v>
      </c>
      <c r="D1076">
        <v>8735</v>
      </c>
      <c r="E1076">
        <v>584</v>
      </c>
      <c r="F1076" t="str">
        <f>+VLOOKUP(D1076,Jugadores!A:B,2,FALSE)</f>
        <v>Ronald J. Pardo</v>
      </c>
      <c r="G1076" t="str">
        <f>+VLOOKUP(E1076,Jugadores!A:B,2,FALSE)</f>
        <v>Francis T. Edwards</v>
      </c>
      <c r="H1076">
        <f>+INDEX(Jugadores!$A$2:$H$346,MATCH(Partidos!D1076,Jugadores!$A$2:$A$346,0),7)</f>
        <v>46</v>
      </c>
      <c r="I1076">
        <f>+INDEX(Jugadores!$A$2:$H$346,MATCH(Partidos!E1076,Jugadores!$A$2:$A$346,0),7)</f>
        <v>143</v>
      </c>
      <c r="J1076" t="str">
        <f>VLOOKUP(INDEX(Jugadores!$A$2:$H$346,MATCH(Partidos!D1076,Jugadores!$A$2:$A$346,0),8),Condados!A:B,2,FALSE)</f>
        <v>Mifflin</v>
      </c>
      <c r="K1076" t="str">
        <f>VLOOKUP(INDEX(Jugadores!$A$2:$H$346,MATCH(Partidos!E1076,Jugadores!$A$2:$A$346,0),8),Condados!A:B,2,FALSE)</f>
        <v>Carbon</v>
      </c>
      <c r="L1076">
        <v>28</v>
      </c>
    </row>
    <row r="1077" spans="1:12" x14ac:dyDescent="0.25">
      <c r="A1077" t="s">
        <v>25</v>
      </c>
      <c r="B1077">
        <v>316</v>
      </c>
      <c r="C1077">
        <v>134</v>
      </c>
      <c r="D1077">
        <v>48848</v>
      </c>
      <c r="E1077">
        <v>47445</v>
      </c>
      <c r="F1077" t="str">
        <f>+VLOOKUP(D1077,Jugadores!A:B,2,FALSE)</f>
        <v>Genaro D. Sampson</v>
      </c>
      <c r="G1077" t="str">
        <f>+VLOOKUP(E1077,Jugadores!A:B,2,FALSE)</f>
        <v>Douglas B. Washington</v>
      </c>
      <c r="H1077">
        <f>+INDEX(Jugadores!$A$2:$H$346,MATCH(Partidos!D1077,Jugadores!$A$2:$A$346,0),7)</f>
        <v>14</v>
      </c>
      <c r="I1077">
        <f>+INDEX(Jugadores!$A$2:$H$346,MATCH(Partidos!E1077,Jugadores!$A$2:$A$346,0),7)</f>
        <v>65</v>
      </c>
      <c r="J1077" t="str">
        <f>VLOOKUP(INDEX(Jugadores!$A$2:$H$346,MATCH(Partidos!D1077,Jugadores!$A$2:$A$346,0),8),Condados!A:B,2,FALSE)</f>
        <v>Philadelphia</v>
      </c>
      <c r="K1077" t="str">
        <f>VLOOKUP(INDEX(Jugadores!$A$2:$H$346,MATCH(Partidos!E1077,Jugadores!$A$2:$A$346,0),8),Condados!A:B,2,FALSE)</f>
        <v>Montour</v>
      </c>
      <c r="L1077">
        <v>52</v>
      </c>
    </row>
    <row r="1078" spans="1:12" x14ac:dyDescent="0.25">
      <c r="A1078" t="s">
        <v>25</v>
      </c>
      <c r="B1078">
        <v>315</v>
      </c>
      <c r="C1078">
        <v>110</v>
      </c>
      <c r="D1078">
        <v>29207</v>
      </c>
      <c r="E1078">
        <v>1939</v>
      </c>
      <c r="F1078" t="str">
        <f>+VLOOKUP(D1078,Jugadores!A:B,2,FALSE)</f>
        <v>Lindsey R. Sherry</v>
      </c>
      <c r="G1078" t="str">
        <f>+VLOOKUP(E1078,Jugadores!A:B,2,FALSE)</f>
        <v>John E. McElwain</v>
      </c>
      <c r="H1078">
        <f>+INDEX(Jugadores!$A$2:$H$346,MATCH(Partidos!D1078,Jugadores!$A$2:$A$346,0),7)</f>
        <v>123</v>
      </c>
      <c r="I1078">
        <f>+INDEX(Jugadores!$A$2:$H$346,MATCH(Partidos!E1078,Jugadores!$A$2:$A$346,0),7)</f>
        <v>51</v>
      </c>
      <c r="J1078" t="str">
        <f>VLOOKUP(INDEX(Jugadores!$A$2:$H$346,MATCH(Partidos!D1078,Jugadores!$A$2:$A$346,0),8),Condados!A:B,2,FALSE)</f>
        <v>Luzerne</v>
      </c>
      <c r="K1078" t="str">
        <f>VLOOKUP(INDEX(Jugadores!$A$2:$H$346,MATCH(Partidos!E1078,Jugadores!$A$2:$A$346,0),8),Condados!A:B,2,FALSE)</f>
        <v>Pike</v>
      </c>
      <c r="L1078">
        <v>80</v>
      </c>
    </row>
    <row r="1079" spans="1:12" x14ac:dyDescent="0.25">
      <c r="A1079" t="s">
        <v>25</v>
      </c>
      <c r="B1079">
        <v>313</v>
      </c>
      <c r="C1079">
        <v>72</v>
      </c>
      <c r="D1079">
        <v>32108</v>
      </c>
      <c r="E1079">
        <v>17656</v>
      </c>
      <c r="F1079" t="str">
        <f>+VLOOKUP(D1079,Jugadores!A:B,2,FALSE)</f>
        <v>Steve L. Messner</v>
      </c>
      <c r="G1079" t="str">
        <f>+VLOOKUP(E1079,Jugadores!A:B,2,FALSE)</f>
        <v>James V. Fudge</v>
      </c>
      <c r="H1079">
        <f>+INDEX(Jugadores!$A$2:$H$346,MATCH(Partidos!D1079,Jugadores!$A$2:$A$346,0),7)</f>
        <v>30</v>
      </c>
      <c r="I1079">
        <f>+INDEX(Jugadores!$A$2:$H$346,MATCH(Partidos!E1079,Jugadores!$A$2:$A$346,0),7)</f>
        <v>86</v>
      </c>
      <c r="J1079" t="str">
        <f>VLOOKUP(INDEX(Jugadores!$A$2:$H$346,MATCH(Partidos!D1079,Jugadores!$A$2:$A$346,0),8),Condados!A:B,2,FALSE)</f>
        <v>Warren</v>
      </c>
      <c r="K1079" t="str">
        <f>VLOOKUP(INDEX(Jugadores!$A$2:$H$346,MATCH(Partidos!E1079,Jugadores!$A$2:$A$346,0),8),Condados!A:B,2,FALSE)</f>
        <v>Bedford</v>
      </c>
      <c r="L1079">
        <v>95</v>
      </c>
    </row>
    <row r="1080" spans="1:12" x14ac:dyDescent="0.25">
      <c r="A1080" t="s">
        <v>25</v>
      </c>
      <c r="B1080">
        <v>312</v>
      </c>
      <c r="C1080">
        <v>112</v>
      </c>
      <c r="D1080">
        <v>4496</v>
      </c>
      <c r="E1080">
        <v>11716</v>
      </c>
      <c r="F1080" t="str">
        <f>+VLOOKUP(D1080,Jugadores!A:B,2,FALSE)</f>
        <v>Carlos L. Grier</v>
      </c>
      <c r="G1080" t="str">
        <f>+VLOOKUP(E1080,Jugadores!A:B,2,FALSE)</f>
        <v>James M. Schreiber</v>
      </c>
      <c r="H1080">
        <f>+INDEX(Jugadores!$A$2:$H$346,MATCH(Partidos!D1080,Jugadores!$A$2:$A$346,0),7)</f>
        <v>93</v>
      </c>
      <c r="I1080">
        <f>+INDEX(Jugadores!$A$2:$H$346,MATCH(Partidos!E1080,Jugadores!$A$2:$A$346,0),7)</f>
        <v>106</v>
      </c>
      <c r="J1080" t="str">
        <f>VLOOKUP(INDEX(Jugadores!$A$2:$H$346,MATCH(Partidos!D1080,Jugadores!$A$2:$A$346,0),8),Condados!A:B,2,FALSE)</f>
        <v>Cameron</v>
      </c>
      <c r="K1080" t="str">
        <f>VLOOKUP(INDEX(Jugadores!$A$2:$H$346,MATCH(Partidos!E1080,Jugadores!$A$2:$A$346,0),8),Condados!A:B,2,FALSE)</f>
        <v>Huntingdon</v>
      </c>
      <c r="L1080">
        <v>160</v>
      </c>
    </row>
    <row r="1081" spans="1:12" x14ac:dyDescent="0.25">
      <c r="A1081" t="s">
        <v>25</v>
      </c>
      <c r="B1081">
        <v>311</v>
      </c>
      <c r="C1081">
        <v>148</v>
      </c>
      <c r="D1081">
        <v>4013</v>
      </c>
      <c r="E1081">
        <v>27430</v>
      </c>
      <c r="F1081" t="str">
        <f>+VLOOKUP(D1081,Jugadores!A:B,2,FALSE)</f>
        <v>Homer C. Funderburk</v>
      </c>
      <c r="G1081" t="str">
        <f>+VLOOKUP(E1081,Jugadores!A:B,2,FALSE)</f>
        <v>Brad S. Torres</v>
      </c>
      <c r="H1081">
        <f>+INDEX(Jugadores!$A$2:$H$346,MATCH(Partidos!D1081,Jugadores!$A$2:$A$346,0),7)</f>
        <v>28</v>
      </c>
      <c r="I1081">
        <f>+INDEX(Jugadores!$A$2:$H$346,MATCH(Partidos!E1081,Jugadores!$A$2:$A$346,0),7)</f>
        <v>98</v>
      </c>
      <c r="J1081" t="str">
        <f>VLOOKUP(INDEX(Jugadores!$A$2:$H$346,MATCH(Partidos!D1081,Jugadores!$A$2:$A$346,0),8),Condados!A:B,2,FALSE)</f>
        <v>Wayne</v>
      </c>
      <c r="K1081" t="str">
        <f>VLOOKUP(INDEX(Jugadores!$A$2:$H$346,MATCH(Partidos!E1081,Jugadores!$A$2:$A$346,0),8),Condados!A:B,2,FALSE)</f>
        <v>Bradford</v>
      </c>
      <c r="L1081">
        <v>172</v>
      </c>
    </row>
    <row r="1082" spans="1:12" x14ac:dyDescent="0.25">
      <c r="A1082" t="s">
        <v>25</v>
      </c>
      <c r="B1082">
        <v>310</v>
      </c>
      <c r="C1082">
        <v>83</v>
      </c>
      <c r="D1082">
        <v>17995</v>
      </c>
      <c r="E1082">
        <v>15164</v>
      </c>
      <c r="F1082" t="str">
        <f>+VLOOKUP(D1082,Jugadores!A:B,2,FALSE)</f>
        <v>John B. Cohen</v>
      </c>
      <c r="G1082" t="str">
        <f>+VLOOKUP(E1082,Jugadores!A:B,2,FALSE)</f>
        <v>Stephen D. Stoll</v>
      </c>
      <c r="H1082">
        <f>+INDEX(Jugadores!$A$2:$H$346,MATCH(Partidos!D1082,Jugadores!$A$2:$A$346,0),7)</f>
        <v>165</v>
      </c>
      <c r="I1082">
        <f>+INDEX(Jugadores!$A$2:$H$346,MATCH(Partidos!E1082,Jugadores!$A$2:$A$346,0),7)</f>
        <v>36</v>
      </c>
      <c r="J1082" t="str">
        <f>VLOOKUP(INDEX(Jugadores!$A$2:$H$346,MATCH(Partidos!D1082,Jugadores!$A$2:$A$346,0),8),Condados!A:B,2,FALSE)</f>
        <v>Bradford</v>
      </c>
      <c r="K1082" t="str">
        <f>VLOOKUP(INDEX(Jugadores!$A$2:$H$346,MATCH(Partidos!E1082,Jugadores!$A$2:$A$346,0),8),Condados!A:B,2,FALSE)</f>
        <v>Cumberland</v>
      </c>
      <c r="L1082">
        <v>41</v>
      </c>
    </row>
    <row r="1083" spans="1:12" x14ac:dyDescent="0.25">
      <c r="A1083" t="s">
        <v>25</v>
      </c>
      <c r="B1083">
        <v>309</v>
      </c>
      <c r="C1083">
        <v>125</v>
      </c>
      <c r="D1083">
        <v>3500</v>
      </c>
      <c r="E1083">
        <v>34631</v>
      </c>
      <c r="F1083" t="str">
        <f>+VLOOKUP(D1083,Jugadores!A:B,2,FALSE)</f>
        <v>David M. Prewitt</v>
      </c>
      <c r="G1083" t="str">
        <f>+VLOOKUP(E1083,Jugadores!A:B,2,FALSE)</f>
        <v>Anthony A. McDermott</v>
      </c>
      <c r="H1083">
        <f>+INDEX(Jugadores!$A$2:$H$346,MATCH(Partidos!D1083,Jugadores!$A$2:$A$346,0),7)</f>
        <v>159</v>
      </c>
      <c r="I1083">
        <f>+INDEX(Jugadores!$A$2:$H$346,MATCH(Partidos!E1083,Jugadores!$A$2:$A$346,0),7)</f>
        <v>48</v>
      </c>
      <c r="J1083" t="str">
        <f>VLOOKUP(INDEX(Jugadores!$A$2:$H$346,MATCH(Partidos!D1083,Jugadores!$A$2:$A$346,0),8),Condados!A:B,2,FALSE)</f>
        <v>Beaver</v>
      </c>
      <c r="K1083" t="str">
        <f>VLOOKUP(INDEX(Jugadores!$A$2:$H$346,MATCH(Partidos!E1083,Jugadores!$A$2:$A$346,0),8),Condados!A:B,2,FALSE)</f>
        <v>Potter</v>
      </c>
      <c r="L1083">
        <v>70</v>
      </c>
    </row>
    <row r="1084" spans="1:12" x14ac:dyDescent="0.25">
      <c r="A1084" t="s">
        <v>25</v>
      </c>
      <c r="B1084">
        <v>308</v>
      </c>
      <c r="C1084">
        <v>149</v>
      </c>
      <c r="D1084">
        <v>4082</v>
      </c>
      <c r="E1084">
        <v>26594</v>
      </c>
      <c r="F1084" t="str">
        <f>+VLOOKUP(D1084,Jugadores!A:B,2,FALSE)</f>
        <v>Quentin L. Watts</v>
      </c>
      <c r="G1084" t="str">
        <f>+VLOOKUP(E1084,Jugadores!A:B,2,FALSE)</f>
        <v>David A. Allen</v>
      </c>
      <c r="H1084">
        <f>+INDEX(Jugadores!$A$2:$H$346,MATCH(Partidos!D1084,Jugadores!$A$2:$A$346,0),7)</f>
        <v>166</v>
      </c>
      <c r="I1084">
        <f>+INDEX(Jugadores!$A$2:$H$346,MATCH(Partidos!E1084,Jugadores!$A$2:$A$346,0),7)</f>
        <v>158</v>
      </c>
      <c r="J1084" t="str">
        <f>VLOOKUP(INDEX(Jugadores!$A$2:$H$346,MATCH(Partidos!D1084,Jugadores!$A$2:$A$346,0),8),Condados!A:B,2,FALSE)</f>
        <v>Allegheny</v>
      </c>
      <c r="K1084" t="str">
        <f>VLOOKUP(INDEX(Jugadores!$A$2:$H$346,MATCH(Partidos!E1084,Jugadores!$A$2:$A$346,0),8),Condados!A:B,2,FALSE)</f>
        <v>Columbia</v>
      </c>
      <c r="L1084">
        <v>73</v>
      </c>
    </row>
    <row r="1085" spans="1:12" x14ac:dyDescent="0.25">
      <c r="A1085" t="s">
        <v>25</v>
      </c>
      <c r="B1085">
        <v>306</v>
      </c>
      <c r="C1085">
        <v>97</v>
      </c>
      <c r="D1085">
        <v>21858</v>
      </c>
      <c r="E1085">
        <v>33171</v>
      </c>
      <c r="F1085" t="str">
        <f>+VLOOKUP(D1085,Jugadores!A:B,2,FALSE)</f>
        <v>Eddie A. Caison</v>
      </c>
      <c r="G1085" t="str">
        <f>+VLOOKUP(E1085,Jugadores!A:B,2,FALSE)</f>
        <v>William Z. Brown</v>
      </c>
      <c r="H1085">
        <f>+INDEX(Jugadores!$A$2:$H$346,MATCH(Partidos!D1085,Jugadores!$A$2:$A$346,0),7)</f>
        <v>31</v>
      </c>
      <c r="I1085">
        <f>+INDEX(Jugadores!$A$2:$H$346,MATCH(Partidos!E1085,Jugadores!$A$2:$A$346,0),7)</f>
        <v>94</v>
      </c>
      <c r="J1085" t="str">
        <f>VLOOKUP(INDEX(Jugadores!$A$2:$H$346,MATCH(Partidos!D1085,Jugadores!$A$2:$A$346,0),8),Condados!A:B,2,FALSE)</f>
        <v>Centre</v>
      </c>
      <c r="K1085" t="str">
        <f>VLOOKUP(INDEX(Jugadores!$A$2:$H$346,MATCH(Partidos!E1085,Jugadores!$A$2:$A$346,0),8),Condados!A:B,2,FALSE)</f>
        <v>Snyder</v>
      </c>
      <c r="L1085">
        <v>77</v>
      </c>
    </row>
    <row r="1086" spans="1:12" x14ac:dyDescent="0.25">
      <c r="A1086" t="s">
        <v>25</v>
      </c>
      <c r="B1086">
        <v>305</v>
      </c>
      <c r="C1086">
        <v>79</v>
      </c>
      <c r="D1086">
        <v>28988</v>
      </c>
      <c r="E1086">
        <v>48908</v>
      </c>
      <c r="F1086" t="str">
        <f>+VLOOKUP(D1086,Jugadores!A:B,2,FALSE)</f>
        <v>Eugene V. Miller</v>
      </c>
      <c r="G1086" t="str">
        <f>+VLOOKUP(E1086,Jugadores!A:B,2,FALSE)</f>
        <v>Ronald M. Kennedy</v>
      </c>
      <c r="H1086">
        <f>+INDEX(Jugadores!$A$2:$H$346,MATCH(Partidos!D1086,Jugadores!$A$2:$A$346,0),7)</f>
        <v>167</v>
      </c>
      <c r="I1086">
        <f>+INDEX(Jugadores!$A$2:$H$346,MATCH(Partidos!E1086,Jugadores!$A$2:$A$346,0),7)</f>
        <v>40</v>
      </c>
      <c r="J1086" t="str">
        <f>VLOOKUP(INDEX(Jugadores!$A$2:$H$346,MATCH(Partidos!D1086,Jugadores!$A$2:$A$346,0),8),Condados!A:B,2,FALSE)</f>
        <v>Adams</v>
      </c>
      <c r="K1086" t="str">
        <f>VLOOKUP(INDEX(Jugadores!$A$2:$H$346,MATCH(Partidos!E1086,Jugadores!$A$2:$A$346,0),8),Condados!A:B,2,FALSE)</f>
        <v>Juniata</v>
      </c>
      <c r="L1086">
        <v>98</v>
      </c>
    </row>
    <row r="1087" spans="1:12" x14ac:dyDescent="0.25">
      <c r="A1087" t="s">
        <v>25</v>
      </c>
      <c r="B1087">
        <v>304</v>
      </c>
      <c r="C1087">
        <v>81</v>
      </c>
      <c r="D1087">
        <v>47815</v>
      </c>
      <c r="E1087">
        <v>38126</v>
      </c>
      <c r="F1087" t="str">
        <f>+VLOOKUP(D1087,Jugadores!A:B,2,FALSE)</f>
        <v>Walter F. Carter</v>
      </c>
      <c r="G1087" t="str">
        <f>+VLOOKUP(E1087,Jugadores!A:B,2,FALSE)</f>
        <v>David P. Thomas</v>
      </c>
      <c r="H1087">
        <f>+INDEX(Jugadores!$A$2:$H$346,MATCH(Partidos!D1087,Jugadores!$A$2:$A$346,0),7)</f>
        <v>12</v>
      </c>
      <c r="I1087">
        <f>+INDEX(Jugadores!$A$2:$H$346,MATCH(Partidos!E1087,Jugadores!$A$2:$A$346,0),7)</f>
        <v>47</v>
      </c>
      <c r="J1087" t="str">
        <f>VLOOKUP(INDEX(Jugadores!$A$2:$H$346,MATCH(Partidos!D1087,Jugadores!$A$2:$A$346,0),8),Condados!A:B,2,FALSE)</f>
        <v>Franklin</v>
      </c>
      <c r="K1087" t="str">
        <f>VLOOKUP(INDEX(Jugadores!$A$2:$H$346,MATCH(Partidos!E1087,Jugadores!$A$2:$A$346,0),8),Condados!A:B,2,FALSE)</f>
        <v>Monroe</v>
      </c>
      <c r="L1087">
        <v>100</v>
      </c>
    </row>
    <row r="1088" spans="1:12" x14ac:dyDescent="0.25">
      <c r="A1088" t="s">
        <v>25</v>
      </c>
      <c r="B1088">
        <v>333</v>
      </c>
      <c r="C1088">
        <v>153</v>
      </c>
      <c r="D1088">
        <v>44365</v>
      </c>
      <c r="E1088">
        <v>41033</v>
      </c>
      <c r="F1088" t="str">
        <f>+VLOOKUP(D1088,Jugadores!A:B,2,FALSE)</f>
        <v>Robert L. Hughes</v>
      </c>
      <c r="G1088" t="str">
        <f>+VLOOKUP(E1088,Jugadores!A:B,2,FALSE)</f>
        <v>Robert B. Knight</v>
      </c>
      <c r="H1088">
        <f>+INDEX(Jugadores!$A$2:$H$346,MATCH(Partidos!D1088,Jugadores!$A$2:$A$346,0),7)</f>
        <v>53</v>
      </c>
      <c r="I1088">
        <f>+INDEX(Jugadores!$A$2:$H$346,MATCH(Partidos!E1088,Jugadores!$A$2:$A$346,0),7)</f>
        <v>70</v>
      </c>
      <c r="J1088" t="str">
        <f>VLOOKUP(INDEX(Jugadores!$A$2:$H$346,MATCH(Partidos!D1088,Jugadores!$A$2:$A$346,0),8),Condados!A:B,2,FALSE)</f>
        <v>Erie</v>
      </c>
      <c r="K1088" t="str">
        <f>VLOOKUP(INDEX(Jugadores!$A$2:$H$346,MATCH(Partidos!E1088,Jugadores!$A$2:$A$346,0),8),Condados!A:B,2,FALSE)</f>
        <v>Fulton</v>
      </c>
      <c r="L1088">
        <v>100</v>
      </c>
    </row>
    <row r="1089" spans="1:12" x14ac:dyDescent="0.25">
      <c r="A1089" t="s">
        <v>25</v>
      </c>
      <c r="B1089">
        <v>332</v>
      </c>
      <c r="C1089">
        <v>63</v>
      </c>
      <c r="D1089">
        <v>41033</v>
      </c>
      <c r="E1089">
        <v>41202</v>
      </c>
      <c r="F1089" t="str">
        <f>+VLOOKUP(D1089,Jugadores!A:B,2,FALSE)</f>
        <v>Robert B. Knight</v>
      </c>
      <c r="G1089" t="str">
        <f>+VLOOKUP(E1089,Jugadores!A:B,2,FALSE)</f>
        <v>Marcus F. Denson</v>
      </c>
      <c r="H1089">
        <f>+INDEX(Jugadores!$A$2:$H$346,MATCH(Partidos!D1089,Jugadores!$A$2:$A$346,0),7)</f>
        <v>70</v>
      </c>
      <c r="I1089">
        <f>+INDEX(Jugadores!$A$2:$H$346,MATCH(Partidos!E1089,Jugadores!$A$2:$A$346,0),7)</f>
        <v>168</v>
      </c>
      <c r="J1089" t="str">
        <f>VLOOKUP(INDEX(Jugadores!$A$2:$H$346,MATCH(Partidos!D1089,Jugadores!$A$2:$A$346,0),8),Condados!A:B,2,FALSE)</f>
        <v>Fulton</v>
      </c>
      <c r="K1089" t="str">
        <f>VLOOKUP(INDEX(Jugadores!$A$2:$H$346,MATCH(Partidos!E1089,Jugadores!$A$2:$A$346,0),8),Condados!A:B,2,FALSE)</f>
        <v>Forest</v>
      </c>
      <c r="L1089">
        <v>131</v>
      </c>
    </row>
    <row r="1090" spans="1:12" x14ac:dyDescent="0.25">
      <c r="A1090" t="s">
        <v>25</v>
      </c>
      <c r="B1090">
        <v>331</v>
      </c>
      <c r="C1090">
        <v>97</v>
      </c>
      <c r="D1090">
        <v>44365</v>
      </c>
      <c r="E1090">
        <v>9536</v>
      </c>
      <c r="F1090" t="str">
        <f>+VLOOKUP(D1090,Jugadores!A:B,2,FALSE)</f>
        <v>Robert L. Hughes</v>
      </c>
      <c r="G1090" t="str">
        <f>+VLOOKUP(E1090,Jugadores!A:B,2,FALSE)</f>
        <v>Justin J. Bolt</v>
      </c>
      <c r="H1090">
        <f>+INDEX(Jugadores!$A$2:$H$346,MATCH(Partidos!D1090,Jugadores!$A$2:$A$346,0),7)</f>
        <v>53</v>
      </c>
      <c r="I1090">
        <f>+INDEX(Jugadores!$A$2:$H$346,MATCH(Partidos!E1090,Jugadores!$A$2:$A$346,0),7)</f>
        <v>155</v>
      </c>
      <c r="J1090" t="str">
        <f>VLOOKUP(INDEX(Jugadores!$A$2:$H$346,MATCH(Partidos!D1090,Jugadores!$A$2:$A$346,0),8),Condados!A:B,2,FALSE)</f>
        <v>Erie</v>
      </c>
      <c r="K1090" t="str">
        <f>VLOOKUP(INDEX(Jugadores!$A$2:$H$346,MATCH(Partidos!E1090,Jugadores!$A$2:$A$346,0),8),Condados!A:B,2,FALSE)</f>
        <v>Wayne</v>
      </c>
      <c r="L1090">
        <v>49</v>
      </c>
    </row>
    <row r="1091" spans="1:12" x14ac:dyDescent="0.25">
      <c r="A1091" t="s">
        <v>25</v>
      </c>
      <c r="B1091">
        <v>330</v>
      </c>
      <c r="C1091">
        <v>92</v>
      </c>
      <c r="D1091">
        <v>41202</v>
      </c>
      <c r="E1091">
        <v>4758</v>
      </c>
      <c r="F1091" t="str">
        <f>+VLOOKUP(D1091,Jugadores!A:B,2,FALSE)</f>
        <v>Marcus F. Denson</v>
      </c>
      <c r="G1091" t="str">
        <f>+VLOOKUP(E1091,Jugadores!A:B,2,FALSE)</f>
        <v>Eric L. Benavidez</v>
      </c>
      <c r="H1091">
        <f>+INDEX(Jugadores!$A$2:$H$346,MATCH(Partidos!D1091,Jugadores!$A$2:$A$346,0),7)</f>
        <v>168</v>
      </c>
      <c r="I1091">
        <f>+INDEX(Jugadores!$A$2:$H$346,MATCH(Partidos!E1091,Jugadores!$A$2:$A$346,0),7)</f>
        <v>72</v>
      </c>
      <c r="J1091" t="str">
        <f>VLOOKUP(INDEX(Jugadores!$A$2:$H$346,MATCH(Partidos!D1091,Jugadores!$A$2:$A$346,0),8),Condados!A:B,2,FALSE)</f>
        <v>Forest</v>
      </c>
      <c r="K1091" t="str">
        <f>VLOOKUP(INDEX(Jugadores!$A$2:$H$346,MATCH(Partidos!E1091,Jugadores!$A$2:$A$346,0),8),Condados!A:B,2,FALSE)</f>
        <v>Schuylkill</v>
      </c>
      <c r="L1091">
        <v>53</v>
      </c>
    </row>
    <row r="1092" spans="1:12" x14ac:dyDescent="0.25">
      <c r="A1092" t="s">
        <v>25</v>
      </c>
      <c r="B1092">
        <v>329</v>
      </c>
      <c r="C1092">
        <v>118</v>
      </c>
      <c r="D1092">
        <v>41033</v>
      </c>
      <c r="E1092">
        <v>39231</v>
      </c>
      <c r="F1092" t="str">
        <f>+VLOOKUP(D1092,Jugadores!A:B,2,FALSE)</f>
        <v>Robert B. Knight</v>
      </c>
      <c r="G1092" t="str">
        <f>+VLOOKUP(E1092,Jugadores!A:B,2,FALSE)</f>
        <v>Brandon F. Gavin</v>
      </c>
      <c r="H1092">
        <f>+INDEX(Jugadores!$A$2:$H$346,MATCH(Partidos!D1092,Jugadores!$A$2:$A$346,0),7)</f>
        <v>70</v>
      </c>
      <c r="I1092">
        <f>+INDEX(Jugadores!$A$2:$H$346,MATCH(Partidos!E1092,Jugadores!$A$2:$A$346,0),7)</f>
        <v>56</v>
      </c>
      <c r="J1092" t="str">
        <f>VLOOKUP(INDEX(Jugadores!$A$2:$H$346,MATCH(Partidos!D1092,Jugadores!$A$2:$A$346,0),8),Condados!A:B,2,FALSE)</f>
        <v>Fulton</v>
      </c>
      <c r="K1092" t="str">
        <f>VLOOKUP(INDEX(Jugadores!$A$2:$H$346,MATCH(Partidos!E1092,Jugadores!$A$2:$A$346,0),8),Condados!A:B,2,FALSE)</f>
        <v>McKean</v>
      </c>
      <c r="L1092">
        <v>55</v>
      </c>
    </row>
    <row r="1093" spans="1:12" x14ac:dyDescent="0.25">
      <c r="A1093" t="s">
        <v>25</v>
      </c>
      <c r="B1093">
        <v>328</v>
      </c>
      <c r="C1093">
        <v>95</v>
      </c>
      <c r="D1093">
        <v>9536</v>
      </c>
      <c r="E1093">
        <v>41081</v>
      </c>
      <c r="F1093" t="str">
        <f>+VLOOKUP(D1093,Jugadores!A:B,2,FALSE)</f>
        <v>Justin J. Bolt</v>
      </c>
      <c r="G1093" t="str">
        <f>+VLOOKUP(E1093,Jugadores!A:B,2,FALSE)</f>
        <v>John J. Dawkins</v>
      </c>
      <c r="H1093">
        <f>+INDEX(Jugadores!$A$2:$H$346,MATCH(Partidos!D1093,Jugadores!$A$2:$A$346,0),7)</f>
        <v>155</v>
      </c>
      <c r="I1093">
        <f>+INDEX(Jugadores!$A$2:$H$346,MATCH(Partidos!E1093,Jugadores!$A$2:$A$346,0),7)</f>
        <v>151</v>
      </c>
      <c r="J1093" t="str">
        <f>VLOOKUP(INDEX(Jugadores!$A$2:$H$346,MATCH(Partidos!D1093,Jugadores!$A$2:$A$346,0),8),Condados!A:B,2,FALSE)</f>
        <v>Wayne</v>
      </c>
      <c r="K1093" t="str">
        <f>VLOOKUP(INDEX(Jugadores!$A$2:$H$346,MATCH(Partidos!E1093,Jugadores!$A$2:$A$346,0),8),Condados!A:B,2,FALSE)</f>
        <v>Lycoming</v>
      </c>
      <c r="L1093">
        <v>63</v>
      </c>
    </row>
    <row r="1094" spans="1:12" x14ac:dyDescent="0.25">
      <c r="A1094" t="s">
        <v>25</v>
      </c>
      <c r="B1094">
        <v>327</v>
      </c>
      <c r="C1094">
        <v>85</v>
      </c>
      <c r="D1094">
        <v>44365</v>
      </c>
      <c r="E1094">
        <v>26064</v>
      </c>
      <c r="F1094" t="str">
        <f>+VLOOKUP(D1094,Jugadores!A:B,2,FALSE)</f>
        <v>Robert L. Hughes</v>
      </c>
      <c r="G1094" t="str">
        <f>+VLOOKUP(E1094,Jugadores!A:B,2,FALSE)</f>
        <v>Glenn S. Barrett</v>
      </c>
      <c r="H1094">
        <f>+INDEX(Jugadores!$A$2:$H$346,MATCH(Partidos!D1094,Jugadores!$A$2:$A$346,0),7)</f>
        <v>53</v>
      </c>
      <c r="I1094">
        <f>+INDEX(Jugadores!$A$2:$H$346,MATCH(Partidos!E1094,Jugadores!$A$2:$A$346,0),7)</f>
        <v>107</v>
      </c>
      <c r="J1094" t="str">
        <f>VLOOKUP(INDEX(Jugadores!$A$2:$H$346,MATCH(Partidos!D1094,Jugadores!$A$2:$A$346,0),8),Condados!A:B,2,FALSE)</f>
        <v>Erie</v>
      </c>
      <c r="K1094" t="str">
        <f>VLOOKUP(INDEX(Jugadores!$A$2:$H$346,MATCH(Partidos!E1094,Jugadores!$A$2:$A$346,0),8),Condados!A:B,2,FALSE)</f>
        <v>Philadelphia</v>
      </c>
      <c r="L1094">
        <v>70</v>
      </c>
    </row>
    <row r="1095" spans="1:12" x14ac:dyDescent="0.25">
      <c r="A1095" t="s">
        <v>25</v>
      </c>
      <c r="B1095">
        <v>326</v>
      </c>
      <c r="C1095">
        <v>83</v>
      </c>
      <c r="D1095">
        <v>41202</v>
      </c>
      <c r="E1095">
        <v>35022</v>
      </c>
      <c r="F1095" t="str">
        <f>+VLOOKUP(D1095,Jugadores!A:B,2,FALSE)</f>
        <v>Marcus F. Denson</v>
      </c>
      <c r="G1095" t="str">
        <f>+VLOOKUP(E1095,Jugadores!A:B,2,FALSE)</f>
        <v>Edgar P. Lowery</v>
      </c>
      <c r="H1095">
        <f>+INDEX(Jugadores!$A$2:$H$346,MATCH(Partidos!D1095,Jugadores!$A$2:$A$346,0),7)</f>
        <v>168</v>
      </c>
      <c r="I1095">
        <f>+INDEX(Jugadores!$A$2:$H$346,MATCH(Partidos!E1095,Jugadores!$A$2:$A$346,0),7)</f>
        <v>119</v>
      </c>
      <c r="J1095" t="str">
        <f>VLOOKUP(INDEX(Jugadores!$A$2:$H$346,MATCH(Partidos!D1095,Jugadores!$A$2:$A$346,0),8),Condados!A:B,2,FALSE)</f>
        <v>Forest</v>
      </c>
      <c r="K1095" t="str">
        <f>VLOOKUP(INDEX(Jugadores!$A$2:$H$346,MATCH(Partidos!E1095,Jugadores!$A$2:$A$346,0),8),Condados!A:B,2,FALSE)</f>
        <v>Potter</v>
      </c>
      <c r="L1095">
        <v>81</v>
      </c>
    </row>
    <row r="1096" spans="1:12" x14ac:dyDescent="0.25">
      <c r="A1096" t="s">
        <v>25</v>
      </c>
      <c r="B1096">
        <v>325</v>
      </c>
      <c r="C1096">
        <v>175</v>
      </c>
      <c r="D1096">
        <v>4758</v>
      </c>
      <c r="E1096">
        <v>27430</v>
      </c>
      <c r="F1096" t="str">
        <f>+VLOOKUP(D1096,Jugadores!A:B,2,FALSE)</f>
        <v>Eric L. Benavidez</v>
      </c>
      <c r="G1096" t="str">
        <f>+VLOOKUP(E1096,Jugadores!A:B,2,FALSE)</f>
        <v>Brad S. Torres</v>
      </c>
      <c r="H1096">
        <f>+INDEX(Jugadores!$A$2:$H$346,MATCH(Partidos!D1096,Jugadores!$A$2:$A$346,0),7)</f>
        <v>72</v>
      </c>
      <c r="I1096">
        <f>+INDEX(Jugadores!$A$2:$H$346,MATCH(Partidos!E1096,Jugadores!$A$2:$A$346,0),7)</f>
        <v>98</v>
      </c>
      <c r="J1096" t="str">
        <f>VLOOKUP(INDEX(Jugadores!$A$2:$H$346,MATCH(Partidos!D1096,Jugadores!$A$2:$A$346,0),8),Condados!A:B,2,FALSE)</f>
        <v>Schuylkill</v>
      </c>
      <c r="K1096" t="str">
        <f>VLOOKUP(INDEX(Jugadores!$A$2:$H$346,MATCH(Partidos!E1096,Jugadores!$A$2:$A$346,0),8),Condados!A:B,2,FALSE)</f>
        <v>Bradford</v>
      </c>
      <c r="L1096">
        <v>98</v>
      </c>
    </row>
    <row r="1097" spans="1:12" x14ac:dyDescent="0.25">
      <c r="A1097" t="s">
        <v>25</v>
      </c>
      <c r="B1097">
        <v>324</v>
      </c>
      <c r="C1097">
        <v>77</v>
      </c>
      <c r="D1097">
        <v>39231</v>
      </c>
      <c r="E1097">
        <v>15937</v>
      </c>
      <c r="F1097" t="str">
        <f>+VLOOKUP(D1097,Jugadores!A:B,2,FALSE)</f>
        <v>Brandon F. Gavin</v>
      </c>
      <c r="G1097" t="str">
        <f>+VLOOKUP(E1097,Jugadores!A:B,2,FALSE)</f>
        <v>Philip S. Rome</v>
      </c>
      <c r="H1097">
        <f>+INDEX(Jugadores!$A$2:$H$346,MATCH(Partidos!D1097,Jugadores!$A$2:$A$346,0),7)</f>
        <v>56</v>
      </c>
      <c r="I1097">
        <f>+INDEX(Jugadores!$A$2:$H$346,MATCH(Partidos!E1097,Jugadores!$A$2:$A$346,0),7)</f>
        <v>42</v>
      </c>
      <c r="J1097" t="str">
        <f>VLOOKUP(INDEX(Jugadores!$A$2:$H$346,MATCH(Partidos!D1097,Jugadores!$A$2:$A$346,0),8),Condados!A:B,2,FALSE)</f>
        <v>McKean</v>
      </c>
      <c r="K1097" t="str">
        <f>VLOOKUP(INDEX(Jugadores!$A$2:$H$346,MATCH(Partidos!E1097,Jugadores!$A$2:$A$346,0),8),Condados!A:B,2,FALSE)</f>
        <v>Beaver</v>
      </c>
      <c r="L1097">
        <v>100</v>
      </c>
    </row>
    <row r="1098" spans="1:12" x14ac:dyDescent="0.25">
      <c r="A1098" t="s">
        <v>25</v>
      </c>
      <c r="B1098">
        <v>323</v>
      </c>
      <c r="C1098">
        <v>88</v>
      </c>
      <c r="D1098">
        <v>41033</v>
      </c>
      <c r="E1098">
        <v>10145</v>
      </c>
      <c r="F1098" t="str">
        <f>+VLOOKUP(D1098,Jugadores!A:B,2,FALSE)</f>
        <v>Robert B. Knight</v>
      </c>
      <c r="G1098" t="str">
        <f>+VLOOKUP(E1098,Jugadores!A:B,2,FALSE)</f>
        <v>Reinaldo L. Stines</v>
      </c>
      <c r="H1098">
        <f>+INDEX(Jugadores!$A$2:$H$346,MATCH(Partidos!D1098,Jugadores!$A$2:$A$346,0),7)</f>
        <v>70</v>
      </c>
      <c r="I1098">
        <f>+INDEX(Jugadores!$A$2:$H$346,MATCH(Partidos!E1098,Jugadores!$A$2:$A$346,0),7)</f>
        <v>55</v>
      </c>
      <c r="J1098" t="str">
        <f>VLOOKUP(INDEX(Jugadores!$A$2:$H$346,MATCH(Partidos!D1098,Jugadores!$A$2:$A$346,0),8),Condados!A:B,2,FALSE)</f>
        <v>Fulton</v>
      </c>
      <c r="K1098" t="str">
        <f>VLOOKUP(INDEX(Jugadores!$A$2:$H$346,MATCH(Partidos!E1098,Jugadores!$A$2:$A$346,0),8),Condados!A:B,2,FALSE)</f>
        <v>Northumberland</v>
      </c>
      <c r="L1098">
        <v>161</v>
      </c>
    </row>
    <row r="1099" spans="1:12" x14ac:dyDescent="0.25">
      <c r="A1099" t="s">
        <v>25</v>
      </c>
      <c r="B1099">
        <v>322</v>
      </c>
      <c r="C1099">
        <v>64</v>
      </c>
      <c r="D1099">
        <v>9536</v>
      </c>
      <c r="E1099">
        <v>42301</v>
      </c>
      <c r="F1099" t="str">
        <f>+VLOOKUP(D1099,Jugadores!A:B,2,FALSE)</f>
        <v>Justin J. Bolt</v>
      </c>
      <c r="G1099" t="str">
        <f>+VLOOKUP(E1099,Jugadores!A:B,2,FALSE)</f>
        <v>Benjamin H. League</v>
      </c>
      <c r="H1099">
        <f>+INDEX(Jugadores!$A$2:$H$346,MATCH(Partidos!D1099,Jugadores!$A$2:$A$346,0),7)</f>
        <v>155</v>
      </c>
      <c r="I1099">
        <f>+INDEX(Jugadores!$A$2:$H$346,MATCH(Partidos!E1099,Jugadores!$A$2:$A$346,0),7)</f>
        <v>169</v>
      </c>
      <c r="J1099" t="str">
        <f>VLOOKUP(INDEX(Jugadores!$A$2:$H$346,MATCH(Partidos!D1099,Jugadores!$A$2:$A$346,0),8),Condados!A:B,2,FALSE)</f>
        <v>Wayne</v>
      </c>
      <c r="K1099" t="str">
        <f>VLOOKUP(INDEX(Jugadores!$A$2:$H$346,MATCH(Partidos!E1099,Jugadores!$A$2:$A$346,0),8),Condados!A:B,2,FALSE)</f>
        <v>Perry</v>
      </c>
      <c r="L1099">
        <v>56</v>
      </c>
    </row>
    <row r="1100" spans="1:12" x14ac:dyDescent="0.25">
      <c r="A1100" t="s">
        <v>25</v>
      </c>
      <c r="B1100">
        <v>321</v>
      </c>
      <c r="C1100">
        <v>66</v>
      </c>
      <c r="D1100">
        <v>41081</v>
      </c>
      <c r="E1100">
        <v>38385</v>
      </c>
      <c r="F1100" t="str">
        <f>+VLOOKUP(D1100,Jugadores!A:B,2,FALSE)</f>
        <v>John J. Dawkins</v>
      </c>
      <c r="G1100" t="str">
        <f>+VLOOKUP(E1100,Jugadores!A:B,2,FALSE)</f>
        <v>Jason M. Ross</v>
      </c>
      <c r="H1100">
        <f>+INDEX(Jugadores!$A$2:$H$346,MATCH(Partidos!D1100,Jugadores!$A$2:$A$346,0),7)</f>
        <v>151</v>
      </c>
      <c r="I1100">
        <f>+INDEX(Jugadores!$A$2:$H$346,MATCH(Partidos!E1100,Jugadores!$A$2:$A$346,0),7)</f>
        <v>25</v>
      </c>
      <c r="J1100" t="str">
        <f>VLOOKUP(INDEX(Jugadores!$A$2:$H$346,MATCH(Partidos!D1100,Jugadores!$A$2:$A$346,0),8),Condados!A:B,2,FALSE)</f>
        <v>Lycoming</v>
      </c>
      <c r="K1100" t="str">
        <f>VLOOKUP(INDEX(Jugadores!$A$2:$H$346,MATCH(Partidos!E1100,Jugadores!$A$2:$A$346,0),8),Condados!A:B,2,FALSE)</f>
        <v>Cameron</v>
      </c>
      <c r="L1100">
        <v>73</v>
      </c>
    </row>
    <row r="1101" spans="1:12" x14ac:dyDescent="0.25">
      <c r="A1101" t="s">
        <v>25</v>
      </c>
      <c r="B1101">
        <v>320</v>
      </c>
      <c r="C1101">
        <v>136</v>
      </c>
      <c r="D1101">
        <v>26064</v>
      </c>
      <c r="E1101">
        <v>1727</v>
      </c>
      <c r="F1101" t="str">
        <f>+VLOOKUP(D1101,Jugadores!A:B,2,FALSE)</f>
        <v>Glenn S. Barrett</v>
      </c>
      <c r="G1101" t="str">
        <f>+VLOOKUP(E1101,Jugadores!A:B,2,FALSE)</f>
        <v>Leland T. Moore</v>
      </c>
      <c r="H1101">
        <f>+INDEX(Jugadores!$A$2:$H$346,MATCH(Partidos!D1101,Jugadores!$A$2:$A$346,0),7)</f>
        <v>107</v>
      </c>
      <c r="I1101">
        <f>+INDEX(Jugadores!$A$2:$H$346,MATCH(Partidos!E1101,Jugadores!$A$2:$A$346,0),7)</f>
        <v>134</v>
      </c>
      <c r="J1101" t="str">
        <f>VLOOKUP(INDEX(Jugadores!$A$2:$H$346,MATCH(Partidos!D1101,Jugadores!$A$2:$A$346,0),8),Condados!A:B,2,FALSE)</f>
        <v>Philadelphia</v>
      </c>
      <c r="K1101" t="str">
        <f>VLOOKUP(INDEX(Jugadores!$A$2:$H$346,MATCH(Partidos!E1101,Jugadores!$A$2:$A$346,0),8),Condados!A:B,2,FALSE)</f>
        <v>Union</v>
      </c>
      <c r="L1101">
        <v>92</v>
      </c>
    </row>
    <row r="1102" spans="1:12" x14ac:dyDescent="0.25">
      <c r="A1102" t="s">
        <v>25</v>
      </c>
      <c r="B1102">
        <v>319</v>
      </c>
      <c r="C1102">
        <v>99</v>
      </c>
      <c r="D1102">
        <v>44365</v>
      </c>
      <c r="E1102">
        <v>30486</v>
      </c>
      <c r="F1102" t="str">
        <f>+VLOOKUP(D1102,Jugadores!A:B,2,FALSE)</f>
        <v>Robert L. Hughes</v>
      </c>
      <c r="G1102" t="str">
        <f>+VLOOKUP(E1102,Jugadores!A:B,2,FALSE)</f>
        <v>Glenn W. Cunningham</v>
      </c>
      <c r="H1102">
        <f>+INDEX(Jugadores!$A$2:$H$346,MATCH(Partidos!D1102,Jugadores!$A$2:$A$346,0),7)</f>
        <v>53</v>
      </c>
      <c r="I1102">
        <f>+INDEX(Jugadores!$A$2:$H$346,MATCH(Partidos!E1102,Jugadores!$A$2:$A$346,0),7)</f>
        <v>3</v>
      </c>
      <c r="J1102" t="str">
        <f>VLOOKUP(INDEX(Jugadores!$A$2:$H$346,MATCH(Partidos!D1102,Jugadores!$A$2:$A$346,0),8),Condados!A:B,2,FALSE)</f>
        <v>Erie</v>
      </c>
      <c r="K1102" t="str">
        <f>VLOOKUP(INDEX(Jugadores!$A$2:$H$346,MATCH(Partidos!E1102,Jugadores!$A$2:$A$346,0),8),Condados!A:B,2,FALSE)</f>
        <v>Lawrence</v>
      </c>
      <c r="L1102">
        <v>101</v>
      </c>
    </row>
    <row r="1103" spans="1:12" x14ac:dyDescent="0.25">
      <c r="A1103" t="s">
        <v>25</v>
      </c>
      <c r="B1103">
        <v>317</v>
      </c>
      <c r="C1103">
        <v>125</v>
      </c>
      <c r="D1103">
        <v>35022</v>
      </c>
      <c r="E1103">
        <v>35979</v>
      </c>
      <c r="F1103" t="str">
        <f>+VLOOKUP(D1103,Jugadores!A:B,2,FALSE)</f>
        <v>Edgar P. Lowery</v>
      </c>
      <c r="G1103" t="str">
        <f>+VLOOKUP(E1103,Jugadores!A:B,2,FALSE)</f>
        <v>Jerry L. Williams</v>
      </c>
      <c r="H1103">
        <f>+INDEX(Jugadores!$A$2:$H$346,MATCH(Partidos!D1103,Jugadores!$A$2:$A$346,0),7)</f>
        <v>119</v>
      </c>
      <c r="I1103">
        <f>+INDEX(Jugadores!$A$2:$H$346,MATCH(Partidos!E1103,Jugadores!$A$2:$A$346,0),7)</f>
        <v>133</v>
      </c>
      <c r="J1103" t="str">
        <f>VLOOKUP(INDEX(Jugadores!$A$2:$H$346,MATCH(Partidos!D1103,Jugadores!$A$2:$A$346,0),8),Condados!A:B,2,FALSE)</f>
        <v>Potter</v>
      </c>
      <c r="K1103" t="str">
        <f>VLOOKUP(INDEX(Jugadores!$A$2:$H$346,MATCH(Partidos!E1103,Jugadores!$A$2:$A$346,0),8),Condados!A:B,2,FALSE)</f>
        <v>Fayette</v>
      </c>
      <c r="L1103">
        <v>57</v>
      </c>
    </row>
    <row r="1104" spans="1:12" x14ac:dyDescent="0.25">
      <c r="A1104" t="s">
        <v>25</v>
      </c>
      <c r="B1104">
        <v>316</v>
      </c>
      <c r="C1104">
        <v>128</v>
      </c>
      <c r="D1104">
        <v>4758</v>
      </c>
      <c r="E1104">
        <v>48728</v>
      </c>
      <c r="F1104" t="str">
        <f>+VLOOKUP(D1104,Jugadores!A:B,2,FALSE)</f>
        <v>Eric L. Benavidez</v>
      </c>
      <c r="G1104" t="str">
        <f>+VLOOKUP(E1104,Jugadores!A:B,2,FALSE)</f>
        <v>Terrance D. Ortiz</v>
      </c>
      <c r="H1104">
        <f>+INDEX(Jugadores!$A$2:$H$346,MATCH(Partidos!D1104,Jugadores!$A$2:$A$346,0),7)</f>
        <v>72</v>
      </c>
      <c r="I1104">
        <f>+INDEX(Jugadores!$A$2:$H$346,MATCH(Partidos!E1104,Jugadores!$A$2:$A$346,0),7)</f>
        <v>68</v>
      </c>
      <c r="J1104" t="str">
        <f>VLOOKUP(INDEX(Jugadores!$A$2:$H$346,MATCH(Partidos!D1104,Jugadores!$A$2:$A$346,0),8),Condados!A:B,2,FALSE)</f>
        <v>Schuylkill</v>
      </c>
      <c r="K1104" t="str">
        <f>VLOOKUP(INDEX(Jugadores!$A$2:$H$346,MATCH(Partidos!E1104,Jugadores!$A$2:$A$346,0),8),Condados!A:B,2,FALSE)</f>
        <v>Bucks</v>
      </c>
      <c r="L1104">
        <v>61</v>
      </c>
    </row>
    <row r="1105" spans="1:12" x14ac:dyDescent="0.25">
      <c r="A1105" t="s">
        <v>25</v>
      </c>
      <c r="B1105">
        <v>315</v>
      </c>
      <c r="C1105">
        <v>126</v>
      </c>
      <c r="D1105">
        <v>27430</v>
      </c>
      <c r="E1105">
        <v>2547</v>
      </c>
      <c r="F1105" t="str">
        <f>+VLOOKUP(D1105,Jugadores!A:B,2,FALSE)</f>
        <v>Brad S. Torres</v>
      </c>
      <c r="G1105" t="str">
        <f>+VLOOKUP(E1105,Jugadores!A:B,2,FALSE)</f>
        <v>Lance V. Carl</v>
      </c>
      <c r="H1105">
        <f>+INDEX(Jugadores!$A$2:$H$346,MATCH(Partidos!D1105,Jugadores!$A$2:$A$346,0),7)</f>
        <v>98</v>
      </c>
      <c r="I1105">
        <f>+INDEX(Jugadores!$A$2:$H$346,MATCH(Partidos!E1105,Jugadores!$A$2:$A$346,0),7)</f>
        <v>118</v>
      </c>
      <c r="J1105" t="str">
        <f>VLOOKUP(INDEX(Jugadores!$A$2:$H$346,MATCH(Partidos!D1105,Jugadores!$A$2:$A$346,0),8),Condados!A:B,2,FALSE)</f>
        <v>Bradford</v>
      </c>
      <c r="K1105" t="str">
        <f>VLOOKUP(INDEX(Jugadores!$A$2:$H$346,MATCH(Partidos!E1105,Jugadores!$A$2:$A$346,0),8),Condados!A:B,2,FALSE)</f>
        <v>Montgomery</v>
      </c>
      <c r="L1105">
        <v>61</v>
      </c>
    </row>
    <row r="1106" spans="1:12" x14ac:dyDescent="0.25">
      <c r="A1106" t="s">
        <v>25</v>
      </c>
      <c r="B1106">
        <v>313</v>
      </c>
      <c r="C1106">
        <v>130</v>
      </c>
      <c r="D1106">
        <v>15937</v>
      </c>
      <c r="E1106">
        <v>29285</v>
      </c>
      <c r="F1106" t="str">
        <f>+VLOOKUP(D1106,Jugadores!A:B,2,FALSE)</f>
        <v>Philip S. Rome</v>
      </c>
      <c r="G1106" t="str">
        <f>+VLOOKUP(E1106,Jugadores!A:B,2,FALSE)</f>
        <v>Sean B. Vanatta</v>
      </c>
      <c r="H1106">
        <f>+INDEX(Jugadores!$A$2:$H$346,MATCH(Partidos!D1106,Jugadores!$A$2:$A$346,0),7)</f>
        <v>42</v>
      </c>
      <c r="I1106">
        <f>+INDEX(Jugadores!$A$2:$H$346,MATCH(Partidos!E1106,Jugadores!$A$2:$A$346,0),7)</f>
        <v>127</v>
      </c>
      <c r="J1106" t="str">
        <f>VLOOKUP(INDEX(Jugadores!$A$2:$H$346,MATCH(Partidos!D1106,Jugadores!$A$2:$A$346,0),8),Condados!A:B,2,FALSE)</f>
        <v>Beaver</v>
      </c>
      <c r="K1106" t="str">
        <f>VLOOKUP(INDEX(Jugadores!$A$2:$H$346,MATCH(Partidos!E1106,Jugadores!$A$2:$A$346,0),8),Condados!A:B,2,FALSE)</f>
        <v>Monroe</v>
      </c>
      <c r="L1106">
        <v>96</v>
      </c>
    </row>
    <row r="1107" spans="1:12" x14ac:dyDescent="0.25">
      <c r="A1107" t="s">
        <v>25</v>
      </c>
      <c r="B1107">
        <v>312</v>
      </c>
      <c r="C1107">
        <v>138</v>
      </c>
      <c r="D1107">
        <v>41033</v>
      </c>
      <c r="E1107">
        <v>36655</v>
      </c>
      <c r="F1107" t="str">
        <f>+VLOOKUP(D1107,Jugadores!A:B,2,FALSE)</f>
        <v>Robert B. Knight</v>
      </c>
      <c r="G1107" t="str">
        <f>+VLOOKUP(E1107,Jugadores!A:B,2,FALSE)</f>
        <v>Frederick S. Clark</v>
      </c>
      <c r="H1107">
        <f>+INDEX(Jugadores!$A$2:$H$346,MATCH(Partidos!D1107,Jugadores!$A$2:$A$346,0),7)</f>
        <v>70</v>
      </c>
      <c r="I1107">
        <f>+INDEX(Jugadores!$A$2:$H$346,MATCH(Partidos!E1107,Jugadores!$A$2:$A$346,0),7)</f>
        <v>100</v>
      </c>
      <c r="J1107" t="str">
        <f>VLOOKUP(INDEX(Jugadores!$A$2:$H$346,MATCH(Partidos!D1107,Jugadores!$A$2:$A$346,0),8),Condados!A:B,2,FALSE)</f>
        <v>Fulton</v>
      </c>
      <c r="K1107" t="str">
        <f>VLOOKUP(INDEX(Jugadores!$A$2:$H$346,MATCH(Partidos!E1107,Jugadores!$A$2:$A$346,0),8),Condados!A:B,2,FALSE)</f>
        <v>Adams</v>
      </c>
      <c r="L1107">
        <v>129</v>
      </c>
    </row>
    <row r="1108" spans="1:12" x14ac:dyDescent="0.25">
      <c r="A1108" t="s">
        <v>25</v>
      </c>
      <c r="B1108">
        <v>311</v>
      </c>
      <c r="C1108">
        <v>144</v>
      </c>
      <c r="D1108">
        <v>10145</v>
      </c>
      <c r="E1108">
        <v>15877</v>
      </c>
      <c r="F1108" t="str">
        <f>+VLOOKUP(D1108,Jugadores!A:B,2,FALSE)</f>
        <v>Reinaldo L. Stines</v>
      </c>
      <c r="G1108" t="str">
        <f>+VLOOKUP(E1108,Jugadores!A:B,2,FALSE)</f>
        <v>James H. Funches</v>
      </c>
      <c r="H1108">
        <f>+INDEX(Jugadores!$A$2:$H$346,MATCH(Partidos!D1108,Jugadores!$A$2:$A$346,0),7)</f>
        <v>55</v>
      </c>
      <c r="I1108">
        <f>+INDEX(Jugadores!$A$2:$H$346,MATCH(Partidos!E1108,Jugadores!$A$2:$A$346,0),7)</f>
        <v>96</v>
      </c>
      <c r="J1108" t="str">
        <f>VLOOKUP(INDEX(Jugadores!$A$2:$H$346,MATCH(Partidos!D1108,Jugadores!$A$2:$A$346,0),8),Condados!A:B,2,FALSE)</f>
        <v>Northumberland</v>
      </c>
      <c r="K1108" t="str">
        <f>VLOOKUP(INDEX(Jugadores!$A$2:$H$346,MATCH(Partidos!E1108,Jugadores!$A$2:$A$346,0),8),Condados!A:B,2,FALSE)</f>
        <v>Franklin</v>
      </c>
      <c r="L1108">
        <v>44</v>
      </c>
    </row>
    <row r="1109" spans="1:12" x14ac:dyDescent="0.25">
      <c r="A1109" t="s">
        <v>25</v>
      </c>
      <c r="B1109">
        <v>310</v>
      </c>
      <c r="C1109">
        <v>117</v>
      </c>
      <c r="D1109">
        <v>9536</v>
      </c>
      <c r="E1109">
        <v>31902</v>
      </c>
      <c r="F1109" t="str">
        <f>+VLOOKUP(D1109,Jugadores!A:B,2,FALSE)</f>
        <v>Justin J. Bolt</v>
      </c>
      <c r="G1109" t="str">
        <f>+VLOOKUP(E1109,Jugadores!A:B,2,FALSE)</f>
        <v>Jeffrey L. McCoy</v>
      </c>
      <c r="H1109">
        <f>+INDEX(Jugadores!$A$2:$H$346,MATCH(Partidos!D1109,Jugadores!$A$2:$A$346,0),7)</f>
        <v>155</v>
      </c>
      <c r="I1109">
        <f>+INDEX(Jugadores!$A$2:$H$346,MATCH(Partidos!E1109,Jugadores!$A$2:$A$346,0),7)</f>
        <v>59</v>
      </c>
      <c r="J1109" t="str">
        <f>VLOOKUP(INDEX(Jugadores!$A$2:$H$346,MATCH(Partidos!D1109,Jugadores!$A$2:$A$346,0),8),Condados!A:B,2,FALSE)</f>
        <v>Wayne</v>
      </c>
      <c r="K1109" t="str">
        <f>VLOOKUP(INDEX(Jugadores!$A$2:$H$346,MATCH(Partidos!E1109,Jugadores!$A$2:$A$346,0),8),Condados!A:B,2,FALSE)</f>
        <v>Armstrong</v>
      </c>
      <c r="L1109">
        <v>74</v>
      </c>
    </row>
    <row r="1110" spans="1:12" x14ac:dyDescent="0.25">
      <c r="A1110" t="s">
        <v>25</v>
      </c>
      <c r="B1110">
        <v>309</v>
      </c>
      <c r="C1110">
        <v>125</v>
      </c>
      <c r="D1110">
        <v>42301</v>
      </c>
      <c r="E1110">
        <v>11736</v>
      </c>
      <c r="F1110" t="str">
        <f>+VLOOKUP(D1110,Jugadores!A:B,2,FALSE)</f>
        <v>Benjamin H. League</v>
      </c>
      <c r="G1110" t="str">
        <f>+VLOOKUP(E1110,Jugadores!A:B,2,FALSE)</f>
        <v>Rodney D. Payne</v>
      </c>
      <c r="H1110">
        <f>+INDEX(Jugadores!$A$2:$H$346,MATCH(Partidos!D1110,Jugadores!$A$2:$A$346,0),7)</f>
        <v>169</v>
      </c>
      <c r="I1110">
        <f>+INDEX(Jugadores!$A$2:$H$346,MATCH(Partidos!E1110,Jugadores!$A$2:$A$346,0),7)</f>
        <v>24</v>
      </c>
      <c r="J1110" t="str">
        <f>VLOOKUP(INDEX(Jugadores!$A$2:$H$346,MATCH(Partidos!D1110,Jugadores!$A$2:$A$346,0),8),Condados!A:B,2,FALSE)</f>
        <v>Perry</v>
      </c>
      <c r="K1110" t="str">
        <f>VLOOKUP(INDEX(Jugadores!$A$2:$H$346,MATCH(Partidos!E1110,Jugadores!$A$2:$A$346,0),8),Condados!A:B,2,FALSE)</f>
        <v>Sullivan</v>
      </c>
      <c r="L1110">
        <v>78</v>
      </c>
    </row>
    <row r="1111" spans="1:12" x14ac:dyDescent="0.25">
      <c r="A1111" t="s">
        <v>25</v>
      </c>
      <c r="B1111">
        <v>308</v>
      </c>
      <c r="C1111">
        <v>82</v>
      </c>
      <c r="D1111">
        <v>41081</v>
      </c>
      <c r="E1111">
        <v>37806</v>
      </c>
      <c r="F1111" t="str">
        <f>+VLOOKUP(D1111,Jugadores!A:B,2,FALSE)</f>
        <v>John J. Dawkins</v>
      </c>
      <c r="G1111" t="str">
        <f>+VLOOKUP(E1111,Jugadores!A:B,2,FALSE)</f>
        <v>Timothy R. Karnes</v>
      </c>
      <c r="H1111">
        <f>+INDEX(Jugadores!$A$2:$H$346,MATCH(Partidos!D1111,Jugadores!$A$2:$A$346,0),7)</f>
        <v>151</v>
      </c>
      <c r="I1111">
        <f>+INDEX(Jugadores!$A$2:$H$346,MATCH(Partidos!E1111,Jugadores!$A$2:$A$346,0),7)</f>
        <v>114</v>
      </c>
      <c r="J1111" t="str">
        <f>VLOOKUP(INDEX(Jugadores!$A$2:$H$346,MATCH(Partidos!D1111,Jugadores!$A$2:$A$346,0),8),Condados!A:B,2,FALSE)</f>
        <v>Lycoming</v>
      </c>
      <c r="K1111" t="str">
        <f>VLOOKUP(INDEX(Jugadores!$A$2:$H$346,MATCH(Partidos!E1111,Jugadores!$A$2:$A$346,0),8),Condados!A:B,2,FALSE)</f>
        <v>Crawford</v>
      </c>
      <c r="L1111">
        <v>84</v>
      </c>
    </row>
    <row r="1112" spans="1:12" x14ac:dyDescent="0.25">
      <c r="A1112" t="s">
        <v>25</v>
      </c>
      <c r="B1112">
        <v>306</v>
      </c>
      <c r="C1112">
        <v>103</v>
      </c>
      <c r="D1112">
        <v>1727</v>
      </c>
      <c r="E1112">
        <v>40928</v>
      </c>
      <c r="F1112" t="str">
        <f>+VLOOKUP(D1112,Jugadores!A:B,2,FALSE)</f>
        <v>Leland T. Moore</v>
      </c>
      <c r="G1112" t="str">
        <f>+VLOOKUP(E1112,Jugadores!A:B,2,FALSE)</f>
        <v>Kevin F. Jones</v>
      </c>
      <c r="H1112">
        <f>+INDEX(Jugadores!$A$2:$H$346,MATCH(Partidos!D1112,Jugadores!$A$2:$A$346,0),7)</f>
        <v>134</v>
      </c>
      <c r="I1112">
        <f>+INDEX(Jugadores!$A$2:$H$346,MATCH(Partidos!E1112,Jugadores!$A$2:$A$346,0),7)</f>
        <v>281</v>
      </c>
      <c r="J1112" t="str">
        <f>VLOOKUP(INDEX(Jugadores!$A$2:$H$346,MATCH(Partidos!D1112,Jugadores!$A$2:$A$346,0),8),Condados!A:B,2,FALSE)</f>
        <v>Union</v>
      </c>
      <c r="K1112" t="str">
        <f>VLOOKUP(INDEX(Jugadores!$A$2:$H$346,MATCH(Partidos!E1112,Jugadores!$A$2:$A$346,0),8),Condados!A:B,2,FALSE)</f>
        <v>Delaware</v>
      </c>
      <c r="L1112">
        <v>87</v>
      </c>
    </row>
    <row r="1113" spans="1:12" x14ac:dyDescent="0.25">
      <c r="A1113" t="s">
        <v>25</v>
      </c>
      <c r="B1113">
        <v>305</v>
      </c>
      <c r="C1113">
        <v>91</v>
      </c>
      <c r="D1113">
        <v>26064</v>
      </c>
      <c r="E1113">
        <v>23839</v>
      </c>
      <c r="F1113" t="str">
        <f>+VLOOKUP(D1113,Jugadores!A:B,2,FALSE)</f>
        <v>Glenn S. Barrett</v>
      </c>
      <c r="G1113" t="str">
        <f>+VLOOKUP(E1113,Jugadores!A:B,2,FALSE)</f>
        <v>William S. Guthrie</v>
      </c>
      <c r="H1113">
        <f>+INDEX(Jugadores!$A$2:$H$346,MATCH(Partidos!D1113,Jugadores!$A$2:$A$346,0),7)</f>
        <v>107</v>
      </c>
      <c r="I1113">
        <f>+INDEX(Jugadores!$A$2:$H$346,MATCH(Partidos!E1113,Jugadores!$A$2:$A$346,0),7)</f>
        <v>235</v>
      </c>
      <c r="J1113" t="str">
        <f>VLOOKUP(INDEX(Jugadores!$A$2:$H$346,MATCH(Partidos!D1113,Jugadores!$A$2:$A$346,0),8),Condados!A:B,2,FALSE)</f>
        <v>Philadelphia</v>
      </c>
      <c r="K1113" t="str">
        <f>VLOOKUP(INDEX(Jugadores!$A$2:$H$346,MATCH(Partidos!E1113,Jugadores!$A$2:$A$346,0),8),Condados!A:B,2,FALSE)</f>
        <v>Lycoming</v>
      </c>
      <c r="L1113">
        <v>100</v>
      </c>
    </row>
    <row r="1114" spans="1:12" x14ac:dyDescent="0.25">
      <c r="A1114" t="s">
        <v>25</v>
      </c>
      <c r="B1114">
        <v>304</v>
      </c>
      <c r="C1114">
        <v>65</v>
      </c>
      <c r="D1114">
        <v>44365</v>
      </c>
      <c r="E1114">
        <v>34601</v>
      </c>
      <c r="F1114" t="str">
        <f>+VLOOKUP(D1114,Jugadores!A:B,2,FALSE)</f>
        <v>Robert L. Hughes</v>
      </c>
      <c r="G1114" t="str">
        <f>+VLOOKUP(E1114,Jugadores!A:B,2,FALSE)</f>
        <v>Charles G. George</v>
      </c>
      <c r="H1114">
        <f>+INDEX(Jugadores!$A$2:$H$346,MATCH(Partidos!D1114,Jugadores!$A$2:$A$346,0),7)</f>
        <v>53</v>
      </c>
      <c r="I1114">
        <f>+INDEX(Jugadores!$A$2:$H$346,MATCH(Partidos!E1114,Jugadores!$A$2:$A$346,0),7)</f>
        <v>150</v>
      </c>
      <c r="J1114" t="str">
        <f>VLOOKUP(INDEX(Jugadores!$A$2:$H$346,MATCH(Partidos!D1114,Jugadores!$A$2:$A$346,0),8),Condados!A:B,2,FALSE)</f>
        <v>Erie</v>
      </c>
      <c r="K1114" t="str">
        <f>VLOOKUP(INDEX(Jugadores!$A$2:$H$346,MATCH(Partidos!E1114,Jugadores!$A$2:$A$346,0),8),Condados!A:B,2,FALSE)</f>
        <v>Blair</v>
      </c>
      <c r="L1114">
        <v>193</v>
      </c>
    </row>
    <row r="1115" spans="1:12" x14ac:dyDescent="0.25">
      <c r="A1115" t="s">
        <v>25</v>
      </c>
      <c r="B1115">
        <v>333</v>
      </c>
      <c r="C1115">
        <v>107</v>
      </c>
      <c r="D1115">
        <v>46356</v>
      </c>
      <c r="E1115">
        <v>41198</v>
      </c>
      <c r="F1115" t="str">
        <f>+VLOOKUP(D1115,Jugadores!A:B,2,FALSE)</f>
        <v>Robert A. Vath</v>
      </c>
      <c r="G1115" t="str">
        <f>+VLOOKUP(E1115,Jugadores!A:B,2,FALSE)</f>
        <v>Mike L. Ginn</v>
      </c>
      <c r="H1115">
        <f>+INDEX(Jugadores!$A$2:$H$346,MATCH(Partidos!D1115,Jugadores!$A$2:$A$346,0),7)</f>
        <v>41</v>
      </c>
      <c r="I1115">
        <f>+INDEX(Jugadores!$A$2:$H$346,MATCH(Partidos!E1115,Jugadores!$A$2:$A$346,0),7)</f>
        <v>27</v>
      </c>
      <c r="J1115" t="str">
        <f>VLOOKUP(INDEX(Jugadores!$A$2:$H$346,MATCH(Partidos!D1115,Jugadores!$A$2:$A$346,0),8),Condados!A:B,2,FALSE)</f>
        <v>Huntingdon</v>
      </c>
      <c r="K1115" t="str">
        <f>VLOOKUP(INDEX(Jugadores!$A$2:$H$346,MATCH(Partidos!E1115,Jugadores!$A$2:$A$346,0),8),Condados!A:B,2,FALSE)</f>
        <v>Allegheny</v>
      </c>
      <c r="L1115">
        <v>196</v>
      </c>
    </row>
    <row r="1116" spans="1:12" x14ac:dyDescent="0.25">
      <c r="A1116" t="s">
        <v>25</v>
      </c>
      <c r="B1116">
        <v>332</v>
      </c>
      <c r="C1116">
        <v>127</v>
      </c>
      <c r="D1116">
        <v>41198</v>
      </c>
      <c r="E1116">
        <v>48987</v>
      </c>
      <c r="F1116" t="str">
        <f>+VLOOKUP(D1116,Jugadores!A:B,2,FALSE)</f>
        <v>Mike L. Ginn</v>
      </c>
      <c r="G1116" t="str">
        <f>+VLOOKUP(E1116,Jugadores!A:B,2,FALSE)</f>
        <v>Patrick P. Taylor</v>
      </c>
      <c r="H1116">
        <f>+INDEX(Jugadores!$A$2:$H$346,MATCH(Partidos!D1116,Jugadores!$A$2:$A$346,0),7)</f>
        <v>27</v>
      </c>
      <c r="I1116">
        <f>+INDEX(Jugadores!$A$2:$H$346,MATCH(Partidos!E1116,Jugadores!$A$2:$A$346,0),7)</f>
        <v>91</v>
      </c>
      <c r="J1116" t="str">
        <f>VLOOKUP(INDEX(Jugadores!$A$2:$H$346,MATCH(Partidos!D1116,Jugadores!$A$2:$A$346,0),8),Condados!A:B,2,FALSE)</f>
        <v>Allegheny</v>
      </c>
      <c r="K1116" t="str">
        <f>VLOOKUP(INDEX(Jugadores!$A$2:$H$346,MATCH(Partidos!E1116,Jugadores!$A$2:$A$346,0),8),Condados!A:B,2,FALSE)</f>
        <v>Columbia</v>
      </c>
      <c r="L1116">
        <v>83</v>
      </c>
    </row>
    <row r="1117" spans="1:12" x14ac:dyDescent="0.25">
      <c r="A1117" t="s">
        <v>25</v>
      </c>
      <c r="B1117">
        <v>331</v>
      </c>
      <c r="C1117">
        <v>118</v>
      </c>
      <c r="D1117">
        <v>46356</v>
      </c>
      <c r="E1117">
        <v>962</v>
      </c>
      <c r="F1117" t="str">
        <f>+VLOOKUP(D1117,Jugadores!A:B,2,FALSE)</f>
        <v>Robert A. Vath</v>
      </c>
      <c r="G1117" t="str">
        <f>+VLOOKUP(E1117,Jugadores!A:B,2,FALSE)</f>
        <v>Andrew M. Shanklin</v>
      </c>
      <c r="H1117">
        <f>+INDEX(Jugadores!$A$2:$H$346,MATCH(Partidos!D1117,Jugadores!$A$2:$A$346,0),7)</f>
        <v>41</v>
      </c>
      <c r="I1117">
        <f>+INDEX(Jugadores!$A$2:$H$346,MATCH(Partidos!E1117,Jugadores!$A$2:$A$346,0),7)</f>
        <v>37</v>
      </c>
      <c r="J1117" t="str">
        <f>VLOOKUP(INDEX(Jugadores!$A$2:$H$346,MATCH(Partidos!D1117,Jugadores!$A$2:$A$346,0),8),Condados!A:B,2,FALSE)</f>
        <v>Huntingdon</v>
      </c>
      <c r="K1117" t="str">
        <f>VLOOKUP(INDEX(Jugadores!$A$2:$H$346,MATCH(Partidos!E1117,Jugadores!$A$2:$A$346,0),8),Condados!A:B,2,FALSE)</f>
        <v>Snyder</v>
      </c>
      <c r="L1117">
        <v>92</v>
      </c>
    </row>
    <row r="1118" spans="1:12" x14ac:dyDescent="0.25">
      <c r="A1118" t="s">
        <v>25</v>
      </c>
      <c r="B1118">
        <v>330</v>
      </c>
      <c r="C1118">
        <v>88</v>
      </c>
      <c r="D1118">
        <v>41198</v>
      </c>
      <c r="E1118">
        <v>24013</v>
      </c>
      <c r="F1118" t="str">
        <f>+VLOOKUP(D1118,Jugadores!A:B,2,FALSE)</f>
        <v>Mike L. Ginn</v>
      </c>
      <c r="G1118" t="str">
        <f>+VLOOKUP(E1118,Jugadores!A:B,2,FALSE)</f>
        <v>Jason M. Greer</v>
      </c>
      <c r="H1118">
        <f>+INDEX(Jugadores!$A$2:$H$346,MATCH(Partidos!D1118,Jugadores!$A$2:$A$346,0),7)</f>
        <v>27</v>
      </c>
      <c r="I1118">
        <f>+INDEX(Jugadores!$A$2:$H$346,MATCH(Partidos!E1118,Jugadores!$A$2:$A$346,0),7)</f>
        <v>122</v>
      </c>
      <c r="J1118" t="str">
        <f>VLOOKUP(INDEX(Jugadores!$A$2:$H$346,MATCH(Partidos!D1118,Jugadores!$A$2:$A$346,0),8),Condados!A:B,2,FALSE)</f>
        <v>Allegheny</v>
      </c>
      <c r="K1118" t="str">
        <f>VLOOKUP(INDEX(Jugadores!$A$2:$H$346,MATCH(Partidos!E1118,Jugadores!$A$2:$A$346,0),8),Condados!A:B,2,FALSE)</f>
        <v>Northampton</v>
      </c>
      <c r="L1118">
        <v>157</v>
      </c>
    </row>
    <row r="1119" spans="1:12" x14ac:dyDescent="0.25">
      <c r="A1119" t="s">
        <v>25</v>
      </c>
      <c r="B1119">
        <v>329</v>
      </c>
      <c r="C1119">
        <v>78</v>
      </c>
      <c r="D1119">
        <v>48987</v>
      </c>
      <c r="E1119">
        <v>49008</v>
      </c>
      <c r="F1119" t="str">
        <f>+VLOOKUP(D1119,Jugadores!A:B,2,FALSE)</f>
        <v>Patrick P. Taylor</v>
      </c>
      <c r="G1119" t="str">
        <f>+VLOOKUP(E1119,Jugadores!A:B,2,FALSE)</f>
        <v>Anthony A. Rodriguez</v>
      </c>
      <c r="H1119">
        <f>+INDEX(Jugadores!$A$2:$H$346,MATCH(Partidos!D1119,Jugadores!$A$2:$A$346,0),7)</f>
        <v>91</v>
      </c>
      <c r="I1119">
        <f>+INDEX(Jugadores!$A$2:$H$346,MATCH(Partidos!E1119,Jugadores!$A$2:$A$346,0),7)</f>
        <v>6</v>
      </c>
      <c r="J1119" t="str">
        <f>VLOOKUP(INDEX(Jugadores!$A$2:$H$346,MATCH(Partidos!D1119,Jugadores!$A$2:$A$346,0),8),Condados!A:B,2,FALSE)</f>
        <v>Columbia</v>
      </c>
      <c r="K1119" t="str">
        <f>VLOOKUP(INDEX(Jugadores!$A$2:$H$346,MATCH(Partidos!E1119,Jugadores!$A$2:$A$346,0),8),Condados!A:B,2,FALSE)</f>
        <v>Forest</v>
      </c>
      <c r="L1119">
        <v>162</v>
      </c>
    </row>
    <row r="1120" spans="1:12" x14ac:dyDescent="0.25">
      <c r="A1120" t="s">
        <v>25</v>
      </c>
      <c r="B1120">
        <v>328</v>
      </c>
      <c r="C1120">
        <v>64</v>
      </c>
      <c r="D1120">
        <v>46356</v>
      </c>
      <c r="E1120">
        <v>15448</v>
      </c>
      <c r="F1120" t="str">
        <f>+VLOOKUP(D1120,Jugadores!A:B,2,FALSE)</f>
        <v>Robert A. Vath</v>
      </c>
      <c r="G1120" t="str">
        <f>+VLOOKUP(E1120,Jugadores!A:B,2,FALSE)</f>
        <v>Rocco T. Hayden</v>
      </c>
      <c r="H1120">
        <f>+INDEX(Jugadores!$A$2:$H$346,MATCH(Partidos!D1120,Jugadores!$A$2:$A$346,0),7)</f>
        <v>41</v>
      </c>
      <c r="I1120">
        <f>+INDEX(Jugadores!$A$2:$H$346,MATCH(Partidos!E1120,Jugadores!$A$2:$A$346,0),7)</f>
        <v>22</v>
      </c>
      <c r="J1120" t="str">
        <f>VLOOKUP(INDEX(Jugadores!$A$2:$H$346,MATCH(Partidos!D1120,Jugadores!$A$2:$A$346,0),8),Condados!A:B,2,FALSE)</f>
        <v>Huntingdon</v>
      </c>
      <c r="K1120" t="str">
        <f>VLOOKUP(INDEX(Jugadores!$A$2:$H$346,MATCH(Partidos!E1120,Jugadores!$A$2:$A$346,0),8),Condados!A:B,2,FALSE)</f>
        <v>Tioga</v>
      </c>
      <c r="L1120">
        <v>79</v>
      </c>
    </row>
    <row r="1121" spans="1:12" x14ac:dyDescent="0.25">
      <c r="A1121" t="s">
        <v>25</v>
      </c>
      <c r="B1121">
        <v>327</v>
      </c>
      <c r="C1121">
        <v>99</v>
      </c>
      <c r="D1121">
        <v>962</v>
      </c>
      <c r="E1121">
        <v>3097</v>
      </c>
      <c r="F1121" t="str">
        <f>+VLOOKUP(D1121,Jugadores!A:B,2,FALSE)</f>
        <v>Andrew M. Shanklin</v>
      </c>
      <c r="G1121" t="str">
        <f>+VLOOKUP(E1121,Jugadores!A:B,2,FALSE)</f>
        <v>Troy M. Johnson</v>
      </c>
      <c r="H1121">
        <f>+INDEX(Jugadores!$A$2:$H$346,MATCH(Partidos!D1121,Jugadores!$A$2:$A$346,0),7)</f>
        <v>37</v>
      </c>
      <c r="I1121">
        <f>+INDEX(Jugadores!$A$2:$H$346,MATCH(Partidos!E1121,Jugadores!$A$2:$A$346,0),7)</f>
        <v>43</v>
      </c>
      <c r="J1121" t="str">
        <f>VLOOKUP(INDEX(Jugadores!$A$2:$H$346,MATCH(Partidos!D1121,Jugadores!$A$2:$A$346,0),8),Condados!A:B,2,FALSE)</f>
        <v>Snyder</v>
      </c>
      <c r="K1121" t="str">
        <f>VLOOKUP(INDEX(Jugadores!$A$2:$H$346,MATCH(Partidos!E1121,Jugadores!$A$2:$A$346,0),8),Condados!A:B,2,FALSE)</f>
        <v>Columbia</v>
      </c>
      <c r="L1121">
        <v>97</v>
      </c>
    </row>
    <row r="1122" spans="1:12" x14ac:dyDescent="0.25">
      <c r="A1122" t="s">
        <v>25</v>
      </c>
      <c r="B1122">
        <v>326</v>
      </c>
      <c r="C1122">
        <v>105</v>
      </c>
      <c r="D1122">
        <v>24013</v>
      </c>
      <c r="E1122">
        <v>12744</v>
      </c>
      <c r="F1122" t="str">
        <f>+VLOOKUP(D1122,Jugadores!A:B,2,FALSE)</f>
        <v>Jason M. Greer</v>
      </c>
      <c r="G1122" t="str">
        <f>+VLOOKUP(E1122,Jugadores!A:B,2,FALSE)</f>
        <v>James A. Kirk</v>
      </c>
      <c r="H1122">
        <f>+INDEX(Jugadores!$A$2:$H$346,MATCH(Partidos!D1122,Jugadores!$A$2:$A$346,0),7)</f>
        <v>122</v>
      </c>
      <c r="I1122">
        <f>+INDEX(Jugadores!$A$2:$H$346,MATCH(Partidos!E1122,Jugadores!$A$2:$A$346,0),7)</f>
        <v>5</v>
      </c>
      <c r="J1122" t="str">
        <f>VLOOKUP(INDEX(Jugadores!$A$2:$H$346,MATCH(Partidos!D1122,Jugadores!$A$2:$A$346,0),8),Condados!A:B,2,FALSE)</f>
        <v>Northampton</v>
      </c>
      <c r="K1122" t="str">
        <f>VLOOKUP(INDEX(Jugadores!$A$2:$H$346,MATCH(Partidos!E1122,Jugadores!$A$2:$A$346,0),8),Condados!A:B,2,FALSE)</f>
        <v>Lehigh</v>
      </c>
      <c r="L1122">
        <v>75</v>
      </c>
    </row>
    <row r="1123" spans="1:12" x14ac:dyDescent="0.25">
      <c r="A1123" t="s">
        <v>25</v>
      </c>
      <c r="B1123">
        <v>325</v>
      </c>
      <c r="C1123">
        <v>97</v>
      </c>
      <c r="D1123">
        <v>41198</v>
      </c>
      <c r="E1123">
        <v>6174</v>
      </c>
      <c r="F1123" t="str">
        <f>+VLOOKUP(D1123,Jugadores!A:B,2,FALSE)</f>
        <v>Mike L. Ginn</v>
      </c>
      <c r="G1123" t="str">
        <f>+VLOOKUP(E1123,Jugadores!A:B,2,FALSE)</f>
        <v>Micheal J. Mullenax</v>
      </c>
      <c r="H1123">
        <f>+INDEX(Jugadores!$A$2:$H$346,MATCH(Partidos!D1123,Jugadores!$A$2:$A$346,0),7)</f>
        <v>27</v>
      </c>
      <c r="I1123">
        <f>+INDEX(Jugadores!$A$2:$H$346,MATCH(Partidos!E1123,Jugadores!$A$2:$A$346,0),7)</f>
        <v>170</v>
      </c>
      <c r="J1123" t="str">
        <f>VLOOKUP(INDEX(Jugadores!$A$2:$H$346,MATCH(Partidos!D1123,Jugadores!$A$2:$A$346,0),8),Condados!A:B,2,FALSE)</f>
        <v>Allegheny</v>
      </c>
      <c r="K1123" t="str">
        <f>VLOOKUP(INDEX(Jugadores!$A$2:$H$346,MATCH(Partidos!E1123,Jugadores!$A$2:$A$346,0),8),Condados!A:B,2,FALSE)</f>
        <v>Lebanon</v>
      </c>
      <c r="L1123">
        <v>97</v>
      </c>
    </row>
    <row r="1124" spans="1:12" x14ac:dyDescent="0.25">
      <c r="A1124" t="s">
        <v>25</v>
      </c>
      <c r="B1124">
        <v>324</v>
      </c>
      <c r="C1124">
        <v>127</v>
      </c>
      <c r="D1124">
        <v>49008</v>
      </c>
      <c r="E1124">
        <v>46801</v>
      </c>
      <c r="F1124" t="str">
        <f>+VLOOKUP(D1124,Jugadores!A:B,2,FALSE)</f>
        <v>Anthony A. Rodriguez</v>
      </c>
      <c r="G1124" t="str">
        <f>+VLOOKUP(E1124,Jugadores!A:B,2,FALSE)</f>
        <v>Ryan E. Jones</v>
      </c>
      <c r="H1124">
        <f>+INDEX(Jugadores!$A$2:$H$346,MATCH(Partidos!D1124,Jugadores!$A$2:$A$346,0),7)</f>
        <v>6</v>
      </c>
      <c r="I1124">
        <f>+INDEX(Jugadores!$A$2:$H$346,MATCH(Partidos!E1124,Jugadores!$A$2:$A$346,0),7)</f>
        <v>171</v>
      </c>
      <c r="J1124" t="str">
        <f>VLOOKUP(INDEX(Jugadores!$A$2:$H$346,MATCH(Partidos!D1124,Jugadores!$A$2:$A$346,0),8),Condados!A:B,2,FALSE)</f>
        <v>Forest</v>
      </c>
      <c r="K1124" t="str">
        <f>VLOOKUP(INDEX(Jugadores!$A$2:$H$346,MATCH(Partidos!E1124,Jugadores!$A$2:$A$346,0),8),Condados!A:B,2,FALSE)</f>
        <v>Cumberland</v>
      </c>
      <c r="L1124">
        <v>144</v>
      </c>
    </row>
    <row r="1125" spans="1:12" x14ac:dyDescent="0.25">
      <c r="A1125" t="s">
        <v>25</v>
      </c>
      <c r="B1125">
        <v>323</v>
      </c>
      <c r="C1125">
        <v>73</v>
      </c>
      <c r="D1125">
        <v>48987</v>
      </c>
      <c r="E1125">
        <v>44152</v>
      </c>
      <c r="F1125" t="str">
        <f>+VLOOKUP(D1125,Jugadores!A:B,2,FALSE)</f>
        <v>Patrick P. Taylor</v>
      </c>
      <c r="G1125" t="str">
        <f>+VLOOKUP(E1125,Jugadores!A:B,2,FALSE)</f>
        <v>William V. Phillips</v>
      </c>
      <c r="H1125">
        <f>+INDEX(Jugadores!$A$2:$H$346,MATCH(Partidos!D1125,Jugadores!$A$2:$A$346,0),7)</f>
        <v>91</v>
      </c>
      <c r="I1125">
        <f>+INDEX(Jugadores!$A$2:$H$346,MATCH(Partidos!E1125,Jugadores!$A$2:$A$346,0),7)</f>
        <v>50</v>
      </c>
      <c r="J1125" t="str">
        <f>VLOOKUP(INDEX(Jugadores!$A$2:$H$346,MATCH(Partidos!D1125,Jugadores!$A$2:$A$346,0),8),Condados!A:B,2,FALSE)</f>
        <v>Columbia</v>
      </c>
      <c r="K1125" t="str">
        <f>VLOOKUP(INDEX(Jugadores!$A$2:$H$346,MATCH(Partidos!E1125,Jugadores!$A$2:$A$346,0),8),Condados!A:B,2,FALSE)</f>
        <v>Chester</v>
      </c>
      <c r="L1125">
        <v>50</v>
      </c>
    </row>
    <row r="1126" spans="1:12" x14ac:dyDescent="0.25">
      <c r="A1126" t="s">
        <v>25</v>
      </c>
      <c r="B1126">
        <v>322</v>
      </c>
      <c r="C1126">
        <v>149</v>
      </c>
      <c r="D1126">
        <v>15448</v>
      </c>
      <c r="E1126">
        <v>29138</v>
      </c>
      <c r="F1126" t="str">
        <f>+VLOOKUP(D1126,Jugadores!A:B,2,FALSE)</f>
        <v>Rocco T. Hayden</v>
      </c>
      <c r="G1126" t="str">
        <f>+VLOOKUP(E1126,Jugadores!A:B,2,FALSE)</f>
        <v>David A. Bell</v>
      </c>
      <c r="H1126">
        <f>+INDEX(Jugadores!$A$2:$H$346,MATCH(Partidos!D1126,Jugadores!$A$2:$A$346,0),7)</f>
        <v>22</v>
      </c>
      <c r="I1126">
        <f>+INDEX(Jugadores!$A$2:$H$346,MATCH(Partidos!E1126,Jugadores!$A$2:$A$346,0),7)</f>
        <v>44</v>
      </c>
      <c r="J1126" t="str">
        <f>VLOOKUP(INDEX(Jugadores!$A$2:$H$346,MATCH(Partidos!D1126,Jugadores!$A$2:$A$346,0),8),Condados!A:B,2,FALSE)</f>
        <v>Tioga</v>
      </c>
      <c r="K1126" t="str">
        <f>VLOOKUP(INDEX(Jugadores!$A$2:$H$346,MATCH(Partidos!E1126,Jugadores!$A$2:$A$346,0),8),Condados!A:B,2,FALSE)</f>
        <v>Lackawanna</v>
      </c>
      <c r="L1126">
        <v>69</v>
      </c>
    </row>
    <row r="1127" spans="1:12" x14ac:dyDescent="0.25">
      <c r="A1127" t="s">
        <v>25</v>
      </c>
      <c r="B1127">
        <v>321</v>
      </c>
      <c r="C1127">
        <v>123</v>
      </c>
      <c r="D1127">
        <v>46356</v>
      </c>
      <c r="E1127">
        <v>15447</v>
      </c>
      <c r="F1127" t="str">
        <f>+VLOOKUP(D1127,Jugadores!A:B,2,FALSE)</f>
        <v>Robert A. Vath</v>
      </c>
      <c r="G1127" t="str">
        <f>+VLOOKUP(E1127,Jugadores!A:B,2,FALSE)</f>
        <v>Avery M. Morgan</v>
      </c>
      <c r="H1127">
        <f>+INDEX(Jugadores!$A$2:$H$346,MATCH(Partidos!D1127,Jugadores!$A$2:$A$346,0),7)</f>
        <v>41</v>
      </c>
      <c r="I1127">
        <f>+INDEX(Jugadores!$A$2:$H$346,MATCH(Partidos!E1127,Jugadores!$A$2:$A$346,0),7)</f>
        <v>62</v>
      </c>
      <c r="J1127" t="str">
        <f>VLOOKUP(INDEX(Jugadores!$A$2:$H$346,MATCH(Partidos!D1127,Jugadores!$A$2:$A$346,0),8),Condados!A:B,2,FALSE)</f>
        <v>Huntingdon</v>
      </c>
      <c r="K1127" t="str">
        <f>VLOOKUP(INDEX(Jugadores!$A$2:$H$346,MATCH(Partidos!E1127,Jugadores!$A$2:$A$346,0),8),Condados!A:B,2,FALSE)</f>
        <v>Susquehanna</v>
      </c>
      <c r="L1127">
        <v>73</v>
      </c>
    </row>
    <row r="1128" spans="1:12" x14ac:dyDescent="0.25">
      <c r="A1128" t="s">
        <v>25</v>
      </c>
      <c r="B1128">
        <v>320</v>
      </c>
      <c r="C1128">
        <v>108</v>
      </c>
      <c r="D1128">
        <v>3097</v>
      </c>
      <c r="E1128">
        <v>39292</v>
      </c>
      <c r="F1128" t="str">
        <f>+VLOOKUP(D1128,Jugadores!A:B,2,FALSE)</f>
        <v>Troy M. Johnson</v>
      </c>
      <c r="G1128" t="str">
        <f>+VLOOKUP(E1128,Jugadores!A:B,2,FALSE)</f>
        <v>Charles C. Prather</v>
      </c>
      <c r="H1128">
        <f>+INDEX(Jugadores!$A$2:$H$346,MATCH(Partidos!D1128,Jugadores!$A$2:$A$346,0),7)</f>
        <v>43</v>
      </c>
      <c r="I1128">
        <f>+INDEX(Jugadores!$A$2:$H$346,MATCH(Partidos!E1128,Jugadores!$A$2:$A$346,0),7)</f>
        <v>172</v>
      </c>
      <c r="J1128" t="str">
        <f>VLOOKUP(INDEX(Jugadores!$A$2:$H$346,MATCH(Partidos!D1128,Jugadores!$A$2:$A$346,0),8),Condados!A:B,2,FALSE)</f>
        <v>Columbia</v>
      </c>
      <c r="K1128" t="str">
        <f>VLOOKUP(INDEX(Jugadores!$A$2:$H$346,MATCH(Partidos!E1128,Jugadores!$A$2:$A$346,0),8),Condados!A:B,2,FALSE)</f>
        <v>McKean</v>
      </c>
      <c r="L1128">
        <v>79</v>
      </c>
    </row>
    <row r="1129" spans="1:12" x14ac:dyDescent="0.25">
      <c r="A1129" t="s">
        <v>25</v>
      </c>
      <c r="B1129">
        <v>319</v>
      </c>
      <c r="C1129">
        <v>64</v>
      </c>
      <c r="D1129">
        <v>962</v>
      </c>
      <c r="E1129">
        <v>49672</v>
      </c>
      <c r="F1129" t="str">
        <f>+VLOOKUP(D1129,Jugadores!A:B,2,FALSE)</f>
        <v>Andrew M. Shanklin</v>
      </c>
      <c r="G1129" t="str">
        <f>+VLOOKUP(E1129,Jugadores!A:B,2,FALSE)</f>
        <v>James M. Snow</v>
      </c>
      <c r="H1129">
        <f>+INDEX(Jugadores!$A$2:$H$346,MATCH(Partidos!D1129,Jugadores!$A$2:$A$346,0),7)</f>
        <v>37</v>
      </c>
      <c r="I1129">
        <f>+INDEX(Jugadores!$A$2:$H$346,MATCH(Partidos!E1129,Jugadores!$A$2:$A$346,0),7)</f>
        <v>110</v>
      </c>
      <c r="J1129" t="str">
        <f>VLOOKUP(INDEX(Jugadores!$A$2:$H$346,MATCH(Partidos!D1129,Jugadores!$A$2:$A$346,0),8),Condados!A:B,2,FALSE)</f>
        <v>Snyder</v>
      </c>
      <c r="K1129" t="str">
        <f>VLOOKUP(INDEX(Jugadores!$A$2:$H$346,MATCH(Partidos!E1129,Jugadores!$A$2:$A$346,0),8),Condados!A:B,2,FALSE)</f>
        <v>Cambria</v>
      </c>
      <c r="L1129">
        <v>89</v>
      </c>
    </row>
    <row r="1130" spans="1:12" x14ac:dyDescent="0.25">
      <c r="A1130" t="s">
        <v>25</v>
      </c>
      <c r="B1130">
        <v>318</v>
      </c>
      <c r="C1130">
        <v>98</v>
      </c>
      <c r="D1130">
        <v>12744</v>
      </c>
      <c r="E1130">
        <v>35769</v>
      </c>
      <c r="F1130" t="str">
        <f>+VLOOKUP(D1130,Jugadores!A:B,2,FALSE)</f>
        <v>James A. Kirk</v>
      </c>
      <c r="G1130" t="str">
        <f>+VLOOKUP(E1130,Jugadores!A:B,2,FALSE)</f>
        <v>Dave T. Gowins</v>
      </c>
      <c r="H1130">
        <f>+INDEX(Jugadores!$A$2:$H$346,MATCH(Partidos!D1130,Jugadores!$A$2:$A$346,0),7)</f>
        <v>5</v>
      </c>
      <c r="I1130">
        <f>+INDEX(Jugadores!$A$2:$H$346,MATCH(Partidos!E1130,Jugadores!$A$2:$A$346,0),7)</f>
        <v>104</v>
      </c>
      <c r="J1130" t="str">
        <f>VLOOKUP(INDEX(Jugadores!$A$2:$H$346,MATCH(Partidos!D1130,Jugadores!$A$2:$A$346,0),8),Condados!A:B,2,FALSE)</f>
        <v>Lehigh</v>
      </c>
      <c r="K1130" t="str">
        <f>VLOOKUP(INDEX(Jugadores!$A$2:$H$346,MATCH(Partidos!E1130,Jugadores!$A$2:$A$346,0),8),Condados!A:B,2,FALSE)</f>
        <v>Cumberland</v>
      </c>
      <c r="L1130">
        <v>111</v>
      </c>
    </row>
    <row r="1131" spans="1:12" x14ac:dyDescent="0.25">
      <c r="A1131" t="s">
        <v>25</v>
      </c>
      <c r="B1131">
        <v>317</v>
      </c>
      <c r="C1131">
        <v>100</v>
      </c>
      <c r="D1131">
        <v>24013</v>
      </c>
      <c r="E1131">
        <v>18294</v>
      </c>
      <c r="F1131" t="str">
        <f>+VLOOKUP(D1131,Jugadores!A:B,2,FALSE)</f>
        <v>Jason M. Greer</v>
      </c>
      <c r="G1131" t="str">
        <f>+VLOOKUP(E1131,Jugadores!A:B,2,FALSE)</f>
        <v>Timothy T. Smith</v>
      </c>
      <c r="H1131">
        <f>+INDEX(Jugadores!$A$2:$H$346,MATCH(Partidos!D1131,Jugadores!$A$2:$A$346,0),7)</f>
        <v>122</v>
      </c>
      <c r="I1131">
        <f>+INDEX(Jugadores!$A$2:$H$346,MATCH(Partidos!E1131,Jugadores!$A$2:$A$346,0),7)</f>
        <v>282</v>
      </c>
      <c r="J1131" t="str">
        <f>VLOOKUP(INDEX(Jugadores!$A$2:$H$346,MATCH(Partidos!D1131,Jugadores!$A$2:$A$346,0),8),Condados!A:B,2,FALSE)</f>
        <v>Northampton</v>
      </c>
      <c r="K1131" t="str">
        <f>VLOOKUP(INDEX(Jugadores!$A$2:$H$346,MATCH(Partidos!E1131,Jugadores!$A$2:$A$346,0),8),Condados!A:B,2,FALSE)</f>
        <v>Lycoming</v>
      </c>
      <c r="L1131">
        <v>118</v>
      </c>
    </row>
    <row r="1132" spans="1:12" x14ac:dyDescent="0.25">
      <c r="A1132" t="s">
        <v>25</v>
      </c>
      <c r="B1132">
        <v>316</v>
      </c>
      <c r="C1132">
        <v>76</v>
      </c>
      <c r="D1132">
        <v>6174</v>
      </c>
      <c r="E1132">
        <v>6359</v>
      </c>
      <c r="F1132" t="str">
        <f>+VLOOKUP(D1132,Jugadores!A:B,2,FALSE)</f>
        <v>Micheal J. Mullenax</v>
      </c>
      <c r="G1132" t="str">
        <f>+VLOOKUP(E1132,Jugadores!A:B,2,FALSE)</f>
        <v>Randy M. Luciani</v>
      </c>
      <c r="H1132">
        <f>+INDEX(Jugadores!$A$2:$H$346,MATCH(Partidos!D1132,Jugadores!$A$2:$A$346,0),7)</f>
        <v>170</v>
      </c>
      <c r="I1132">
        <f>+INDEX(Jugadores!$A$2:$H$346,MATCH(Partidos!E1132,Jugadores!$A$2:$A$346,0),7)</f>
        <v>177</v>
      </c>
      <c r="J1132" t="str">
        <f>VLOOKUP(INDEX(Jugadores!$A$2:$H$346,MATCH(Partidos!D1132,Jugadores!$A$2:$A$346,0),8),Condados!A:B,2,FALSE)</f>
        <v>Lebanon</v>
      </c>
      <c r="K1132" t="str">
        <f>VLOOKUP(INDEX(Jugadores!$A$2:$H$346,MATCH(Partidos!E1132,Jugadores!$A$2:$A$346,0),8),Condados!A:B,2,FALSE)</f>
        <v>Cambria</v>
      </c>
      <c r="L1132">
        <v>193</v>
      </c>
    </row>
    <row r="1133" spans="1:12" x14ac:dyDescent="0.25">
      <c r="A1133" t="s">
        <v>25</v>
      </c>
      <c r="B1133">
        <v>315</v>
      </c>
      <c r="C1133">
        <v>101</v>
      </c>
      <c r="D1133">
        <v>41198</v>
      </c>
      <c r="E1133">
        <v>34648</v>
      </c>
      <c r="F1133" t="str">
        <f>+VLOOKUP(D1133,Jugadores!A:B,2,FALSE)</f>
        <v>Mike L. Ginn</v>
      </c>
      <c r="G1133" t="str">
        <f>+VLOOKUP(E1133,Jugadores!A:B,2,FALSE)</f>
        <v>Jack E. Clark</v>
      </c>
      <c r="H1133">
        <f>+INDEX(Jugadores!$A$2:$H$346,MATCH(Partidos!D1133,Jugadores!$A$2:$A$346,0),7)</f>
        <v>27</v>
      </c>
      <c r="I1133">
        <f>+INDEX(Jugadores!$A$2:$H$346,MATCH(Partidos!E1133,Jugadores!$A$2:$A$346,0),7)</f>
        <v>64</v>
      </c>
      <c r="J1133" t="str">
        <f>VLOOKUP(INDEX(Jugadores!$A$2:$H$346,MATCH(Partidos!D1133,Jugadores!$A$2:$A$346,0),8),Condados!A:B,2,FALSE)</f>
        <v>Allegheny</v>
      </c>
      <c r="K1133" t="str">
        <f>VLOOKUP(INDEX(Jugadores!$A$2:$H$346,MATCH(Partidos!E1133,Jugadores!$A$2:$A$346,0),8),Condados!A:B,2,FALSE)</f>
        <v>Schuylkill</v>
      </c>
      <c r="L1133">
        <v>50</v>
      </c>
    </row>
    <row r="1134" spans="1:12" x14ac:dyDescent="0.25">
      <c r="A1134" t="s">
        <v>25</v>
      </c>
      <c r="B1134">
        <v>314</v>
      </c>
      <c r="C1134">
        <v>78</v>
      </c>
      <c r="D1134">
        <v>49008</v>
      </c>
      <c r="E1134">
        <v>45159</v>
      </c>
      <c r="F1134" t="str">
        <f>+VLOOKUP(D1134,Jugadores!A:B,2,FALSE)</f>
        <v>Anthony A. Rodriguez</v>
      </c>
      <c r="G1134" t="str">
        <f>+VLOOKUP(E1134,Jugadores!A:B,2,FALSE)</f>
        <v>Christopher N. Jones</v>
      </c>
      <c r="H1134">
        <f>+INDEX(Jugadores!$A$2:$H$346,MATCH(Partidos!D1134,Jugadores!$A$2:$A$346,0),7)</f>
        <v>6</v>
      </c>
      <c r="I1134">
        <f>+INDEX(Jugadores!$A$2:$H$346,MATCH(Partidos!E1134,Jugadores!$A$2:$A$346,0),7)</f>
        <v>61</v>
      </c>
      <c r="J1134" t="str">
        <f>VLOOKUP(INDEX(Jugadores!$A$2:$H$346,MATCH(Partidos!D1134,Jugadores!$A$2:$A$346,0),8),Condados!A:B,2,FALSE)</f>
        <v>Forest</v>
      </c>
      <c r="K1134" t="str">
        <f>VLOOKUP(INDEX(Jugadores!$A$2:$H$346,MATCH(Partidos!E1134,Jugadores!$A$2:$A$346,0),8),Condados!A:B,2,FALSE)</f>
        <v>Greene</v>
      </c>
      <c r="L1134">
        <v>51</v>
      </c>
    </row>
    <row r="1135" spans="1:12" x14ac:dyDescent="0.25">
      <c r="A1135" t="s">
        <v>25</v>
      </c>
      <c r="B1135">
        <v>313</v>
      </c>
      <c r="C1135">
        <v>133</v>
      </c>
      <c r="D1135">
        <v>46801</v>
      </c>
      <c r="E1135">
        <v>10505</v>
      </c>
      <c r="F1135" t="str">
        <f>+VLOOKUP(D1135,Jugadores!A:B,2,FALSE)</f>
        <v>Ryan E. Jones</v>
      </c>
      <c r="G1135" t="str">
        <f>+VLOOKUP(E1135,Jugadores!A:B,2,FALSE)</f>
        <v>Mark K. Roque</v>
      </c>
      <c r="H1135">
        <f>+INDEX(Jugadores!$A$2:$H$346,MATCH(Partidos!D1135,Jugadores!$A$2:$A$346,0),7)</f>
        <v>171</v>
      </c>
      <c r="I1135">
        <f>+INDEX(Jugadores!$A$2:$H$346,MATCH(Partidos!E1135,Jugadores!$A$2:$A$346,0),7)</f>
        <v>69</v>
      </c>
      <c r="J1135" t="str">
        <f>VLOOKUP(INDEX(Jugadores!$A$2:$H$346,MATCH(Partidos!D1135,Jugadores!$A$2:$A$346,0),8),Condados!A:B,2,FALSE)</f>
        <v>Cumberland</v>
      </c>
      <c r="K1135" t="str">
        <f>VLOOKUP(INDEX(Jugadores!$A$2:$H$346,MATCH(Partidos!E1135,Jugadores!$A$2:$A$346,0),8),Condados!A:B,2,FALSE)</f>
        <v>Dauphin</v>
      </c>
      <c r="L1135">
        <v>51</v>
      </c>
    </row>
    <row r="1136" spans="1:12" x14ac:dyDescent="0.25">
      <c r="A1136" t="s">
        <v>25</v>
      </c>
      <c r="B1136">
        <v>312</v>
      </c>
      <c r="C1136">
        <v>114</v>
      </c>
      <c r="D1136">
        <v>44152</v>
      </c>
      <c r="E1136">
        <v>11585</v>
      </c>
      <c r="F1136" t="str">
        <f>+VLOOKUP(D1136,Jugadores!A:B,2,FALSE)</f>
        <v>William V. Phillips</v>
      </c>
      <c r="G1136" t="str">
        <f>+VLOOKUP(E1136,Jugadores!A:B,2,FALSE)</f>
        <v>Steven S. Davis</v>
      </c>
      <c r="H1136">
        <f>+INDEX(Jugadores!$A$2:$H$346,MATCH(Partidos!D1136,Jugadores!$A$2:$A$346,0),7)</f>
        <v>50</v>
      </c>
      <c r="I1136">
        <f>+INDEX(Jugadores!$A$2:$H$346,MATCH(Partidos!E1136,Jugadores!$A$2:$A$346,0),7)</f>
        <v>131</v>
      </c>
      <c r="J1136" t="str">
        <f>VLOOKUP(INDEX(Jugadores!$A$2:$H$346,MATCH(Partidos!D1136,Jugadores!$A$2:$A$346,0),8),Condados!A:B,2,FALSE)</f>
        <v>Chester</v>
      </c>
      <c r="K1136" t="str">
        <f>VLOOKUP(INDEX(Jugadores!$A$2:$H$346,MATCH(Partidos!E1136,Jugadores!$A$2:$A$346,0),8),Condados!A:B,2,FALSE)</f>
        <v>Wyoming</v>
      </c>
      <c r="L1136">
        <v>53</v>
      </c>
    </row>
    <row r="1137" spans="1:12" x14ac:dyDescent="0.25">
      <c r="A1137" t="s">
        <v>25</v>
      </c>
      <c r="B1137">
        <v>311</v>
      </c>
      <c r="C1137">
        <v>97</v>
      </c>
      <c r="D1137">
        <v>48987</v>
      </c>
      <c r="E1137">
        <v>16441</v>
      </c>
      <c r="F1137" t="str">
        <f>+VLOOKUP(D1137,Jugadores!A:B,2,FALSE)</f>
        <v>Patrick P. Taylor</v>
      </c>
      <c r="G1137" t="str">
        <f>+VLOOKUP(E1137,Jugadores!A:B,2,FALSE)</f>
        <v>Glenn H. Classen</v>
      </c>
      <c r="H1137">
        <f>+INDEX(Jugadores!$A$2:$H$346,MATCH(Partidos!D1137,Jugadores!$A$2:$A$346,0),7)</f>
        <v>91</v>
      </c>
      <c r="I1137">
        <f>+INDEX(Jugadores!$A$2:$H$346,MATCH(Partidos!E1137,Jugadores!$A$2:$A$346,0),7)</f>
        <v>147</v>
      </c>
      <c r="J1137" t="str">
        <f>VLOOKUP(INDEX(Jugadores!$A$2:$H$346,MATCH(Partidos!D1137,Jugadores!$A$2:$A$346,0),8),Condados!A:B,2,FALSE)</f>
        <v>Columbia</v>
      </c>
      <c r="K1137" t="str">
        <f>VLOOKUP(INDEX(Jugadores!$A$2:$H$346,MATCH(Partidos!E1137,Jugadores!$A$2:$A$346,0),8),Condados!A:B,2,FALSE)</f>
        <v>Pike</v>
      </c>
      <c r="L1137">
        <v>96</v>
      </c>
    </row>
    <row r="1138" spans="1:12" x14ac:dyDescent="0.25">
      <c r="A1138" t="s">
        <v>25</v>
      </c>
      <c r="B1138">
        <v>310</v>
      </c>
      <c r="C1138">
        <v>126</v>
      </c>
      <c r="D1138">
        <v>15448</v>
      </c>
      <c r="E1138">
        <v>18113</v>
      </c>
      <c r="F1138" t="str">
        <f>+VLOOKUP(D1138,Jugadores!A:B,2,FALSE)</f>
        <v>Rocco T. Hayden</v>
      </c>
      <c r="G1138" t="str">
        <f>+VLOOKUP(E1138,Jugadores!A:B,2,FALSE)</f>
        <v>John M. Link</v>
      </c>
      <c r="H1138">
        <f>+INDEX(Jugadores!$A$2:$H$346,MATCH(Partidos!D1138,Jugadores!$A$2:$A$346,0),7)</f>
        <v>22</v>
      </c>
      <c r="I1138">
        <f>+INDEX(Jugadores!$A$2:$H$346,MATCH(Partidos!E1138,Jugadores!$A$2:$A$346,0),7)</f>
        <v>26</v>
      </c>
      <c r="J1138" t="str">
        <f>VLOOKUP(INDEX(Jugadores!$A$2:$H$346,MATCH(Partidos!D1138,Jugadores!$A$2:$A$346,0),8),Condados!A:B,2,FALSE)</f>
        <v>Tioga</v>
      </c>
      <c r="K1138" t="str">
        <f>VLOOKUP(INDEX(Jugadores!$A$2:$H$346,MATCH(Partidos!E1138,Jugadores!$A$2:$A$346,0),8),Condados!A:B,2,FALSE)</f>
        <v>Clinton</v>
      </c>
      <c r="L1138">
        <v>117</v>
      </c>
    </row>
    <row r="1139" spans="1:12" x14ac:dyDescent="0.25">
      <c r="A1139" t="s">
        <v>25</v>
      </c>
      <c r="B1139">
        <v>309</v>
      </c>
      <c r="C1139">
        <v>93</v>
      </c>
      <c r="D1139">
        <v>29138</v>
      </c>
      <c r="E1139">
        <v>20616</v>
      </c>
      <c r="F1139" t="str">
        <f>+VLOOKUP(D1139,Jugadores!A:B,2,FALSE)</f>
        <v>David A. Bell</v>
      </c>
      <c r="G1139" t="str">
        <f>+VLOOKUP(E1139,Jugadores!A:B,2,FALSE)</f>
        <v>Paul L. Leyva</v>
      </c>
      <c r="H1139">
        <f>+INDEX(Jugadores!$A$2:$H$346,MATCH(Partidos!D1139,Jugadores!$A$2:$A$346,0),7)</f>
        <v>44</v>
      </c>
      <c r="I1139">
        <f>+INDEX(Jugadores!$A$2:$H$346,MATCH(Partidos!E1139,Jugadores!$A$2:$A$346,0),7)</f>
        <v>54</v>
      </c>
      <c r="J1139" t="str">
        <f>VLOOKUP(INDEX(Jugadores!$A$2:$H$346,MATCH(Partidos!D1139,Jugadores!$A$2:$A$346,0),8),Condados!A:B,2,FALSE)</f>
        <v>Lackawanna</v>
      </c>
      <c r="K1139" t="str">
        <f>VLOOKUP(INDEX(Jugadores!$A$2:$H$346,MATCH(Partidos!E1139,Jugadores!$A$2:$A$346,0),8),Condados!A:B,2,FALSE)</f>
        <v>Clearfield</v>
      </c>
      <c r="L1139">
        <v>70</v>
      </c>
    </row>
    <row r="1140" spans="1:12" x14ac:dyDescent="0.25">
      <c r="A1140" t="s">
        <v>25</v>
      </c>
      <c r="B1140">
        <v>308</v>
      </c>
      <c r="C1140">
        <v>130</v>
      </c>
      <c r="D1140">
        <v>15447</v>
      </c>
      <c r="E1140">
        <v>21677</v>
      </c>
      <c r="F1140" t="str">
        <f>+VLOOKUP(D1140,Jugadores!A:B,2,FALSE)</f>
        <v>Avery M. Morgan</v>
      </c>
      <c r="G1140" t="str">
        <f>+VLOOKUP(E1140,Jugadores!A:B,2,FALSE)</f>
        <v>Phil A. Williams</v>
      </c>
      <c r="H1140">
        <f>+INDEX(Jugadores!$A$2:$H$346,MATCH(Partidos!D1140,Jugadores!$A$2:$A$346,0),7)</f>
        <v>62</v>
      </c>
      <c r="I1140">
        <f>+INDEX(Jugadores!$A$2:$H$346,MATCH(Partidos!E1140,Jugadores!$A$2:$A$346,0),7)</f>
        <v>283</v>
      </c>
      <c r="J1140" t="str">
        <f>VLOOKUP(INDEX(Jugadores!$A$2:$H$346,MATCH(Partidos!D1140,Jugadores!$A$2:$A$346,0),8),Condados!A:B,2,FALSE)</f>
        <v>Susquehanna</v>
      </c>
      <c r="K1140" t="str">
        <f>VLOOKUP(INDEX(Jugadores!$A$2:$H$346,MATCH(Partidos!E1140,Jugadores!$A$2:$A$346,0),8),Condados!A:B,2,FALSE)</f>
        <v>Bradford</v>
      </c>
      <c r="L1140">
        <v>97</v>
      </c>
    </row>
    <row r="1141" spans="1:12" x14ac:dyDescent="0.25">
      <c r="A1141" t="s">
        <v>25</v>
      </c>
      <c r="B1141">
        <v>307</v>
      </c>
      <c r="C1141">
        <v>82</v>
      </c>
      <c r="D1141">
        <v>46356</v>
      </c>
      <c r="E1141">
        <v>37031</v>
      </c>
      <c r="F1141" t="str">
        <f>+VLOOKUP(D1141,Jugadores!A:B,2,FALSE)</f>
        <v>Robert A. Vath</v>
      </c>
      <c r="G1141" t="str">
        <f>+VLOOKUP(E1141,Jugadores!A:B,2,FALSE)</f>
        <v>Henry M. McCue</v>
      </c>
      <c r="H1141">
        <f>+INDEX(Jugadores!$A$2:$H$346,MATCH(Partidos!D1141,Jugadores!$A$2:$A$346,0),7)</f>
        <v>41</v>
      </c>
      <c r="I1141">
        <f>+INDEX(Jugadores!$A$2:$H$346,MATCH(Partidos!E1141,Jugadores!$A$2:$A$346,0),7)</f>
        <v>71</v>
      </c>
      <c r="J1141" t="str">
        <f>VLOOKUP(INDEX(Jugadores!$A$2:$H$346,MATCH(Partidos!D1141,Jugadores!$A$2:$A$346,0),8),Condados!A:B,2,FALSE)</f>
        <v>Huntingdon</v>
      </c>
      <c r="K1141" t="str">
        <f>VLOOKUP(INDEX(Jugadores!$A$2:$H$346,MATCH(Partidos!E1141,Jugadores!$A$2:$A$346,0),8),Condados!A:B,2,FALSE)</f>
        <v>Greene</v>
      </c>
      <c r="L1141">
        <v>46</v>
      </c>
    </row>
    <row r="1142" spans="1:12" x14ac:dyDescent="0.25">
      <c r="A1142" t="s">
        <v>25</v>
      </c>
      <c r="B1142">
        <v>306</v>
      </c>
      <c r="C1142">
        <v>141</v>
      </c>
      <c r="D1142">
        <v>3097</v>
      </c>
      <c r="E1142">
        <v>13729</v>
      </c>
      <c r="F1142" t="str">
        <f>+VLOOKUP(D1142,Jugadores!A:B,2,FALSE)</f>
        <v>Troy M. Johnson</v>
      </c>
      <c r="G1142" t="str">
        <f>+VLOOKUP(E1142,Jugadores!A:B,2,FALSE)</f>
        <v>Christian G. Chang</v>
      </c>
      <c r="H1142">
        <f>+INDEX(Jugadores!$A$2:$H$346,MATCH(Partidos!D1142,Jugadores!$A$2:$A$346,0),7)</f>
        <v>43</v>
      </c>
      <c r="I1142">
        <f>+INDEX(Jugadores!$A$2:$H$346,MATCH(Partidos!E1142,Jugadores!$A$2:$A$346,0),7)</f>
        <v>7</v>
      </c>
      <c r="J1142" t="str">
        <f>VLOOKUP(INDEX(Jugadores!$A$2:$H$346,MATCH(Partidos!D1142,Jugadores!$A$2:$A$346,0),8),Condados!A:B,2,FALSE)</f>
        <v>Columbia</v>
      </c>
      <c r="K1142" t="str">
        <f>VLOOKUP(INDEX(Jugadores!$A$2:$H$346,MATCH(Partidos!E1142,Jugadores!$A$2:$A$346,0),8),Condados!A:B,2,FALSE)</f>
        <v>Indiana</v>
      </c>
      <c r="L1142">
        <v>82</v>
      </c>
    </row>
    <row r="1143" spans="1:12" x14ac:dyDescent="0.25">
      <c r="A1143" t="s">
        <v>25</v>
      </c>
      <c r="B1143">
        <v>305</v>
      </c>
      <c r="C1143">
        <v>106</v>
      </c>
      <c r="D1143">
        <v>39292</v>
      </c>
      <c r="E1143">
        <v>20473</v>
      </c>
      <c r="F1143" t="str">
        <f>+VLOOKUP(D1143,Jugadores!A:B,2,FALSE)</f>
        <v>Charles C. Prather</v>
      </c>
      <c r="G1143" t="str">
        <f>+VLOOKUP(E1143,Jugadores!A:B,2,FALSE)</f>
        <v>Michael M. Portillo</v>
      </c>
      <c r="H1143">
        <f>+INDEX(Jugadores!$A$2:$H$346,MATCH(Partidos!D1143,Jugadores!$A$2:$A$346,0),7)</f>
        <v>172</v>
      </c>
      <c r="I1143">
        <f>+INDEX(Jugadores!$A$2:$H$346,MATCH(Partidos!E1143,Jugadores!$A$2:$A$346,0),7)</f>
        <v>81</v>
      </c>
      <c r="J1143" t="str">
        <f>VLOOKUP(INDEX(Jugadores!$A$2:$H$346,MATCH(Partidos!D1143,Jugadores!$A$2:$A$346,0),8),Condados!A:B,2,FALSE)</f>
        <v>McKean</v>
      </c>
      <c r="K1143" t="str">
        <f>VLOOKUP(INDEX(Jugadores!$A$2:$H$346,MATCH(Partidos!E1143,Jugadores!$A$2:$A$346,0),8),Condados!A:B,2,FALSE)</f>
        <v>Washington</v>
      </c>
      <c r="L1143">
        <v>114</v>
      </c>
    </row>
    <row r="1144" spans="1:12" x14ac:dyDescent="0.25">
      <c r="A1144" t="s">
        <v>25</v>
      </c>
      <c r="B1144">
        <v>304</v>
      </c>
      <c r="C1144">
        <v>128</v>
      </c>
      <c r="D1144">
        <v>49672</v>
      </c>
      <c r="E1144">
        <v>13807</v>
      </c>
      <c r="F1144" t="str">
        <f>+VLOOKUP(D1144,Jugadores!A:B,2,FALSE)</f>
        <v>James M. Snow</v>
      </c>
      <c r="G1144" t="str">
        <f>+VLOOKUP(E1144,Jugadores!A:B,2,FALSE)</f>
        <v>John E. McCoy</v>
      </c>
      <c r="H1144">
        <f>+INDEX(Jugadores!$A$2:$H$346,MATCH(Partidos!D1144,Jugadores!$A$2:$A$346,0),7)</f>
        <v>110</v>
      </c>
      <c r="I1144">
        <f>+INDEX(Jugadores!$A$2:$H$346,MATCH(Partidos!E1144,Jugadores!$A$2:$A$346,0),7)</f>
        <v>105</v>
      </c>
      <c r="J1144" t="str">
        <f>VLOOKUP(INDEX(Jugadores!$A$2:$H$346,MATCH(Partidos!D1144,Jugadores!$A$2:$A$346,0),8),Condados!A:B,2,FALSE)</f>
        <v>Cambria</v>
      </c>
      <c r="K1144" t="str">
        <f>VLOOKUP(INDEX(Jugadores!$A$2:$H$346,MATCH(Partidos!E1144,Jugadores!$A$2:$A$346,0),8),Condados!A:B,2,FALSE)</f>
        <v>McKean</v>
      </c>
      <c r="L1144">
        <v>68</v>
      </c>
    </row>
    <row r="1145" spans="1:12" x14ac:dyDescent="0.25">
      <c r="A1145" t="s">
        <v>25</v>
      </c>
      <c r="B1145">
        <v>303</v>
      </c>
      <c r="C1145">
        <v>67</v>
      </c>
      <c r="D1145">
        <v>962</v>
      </c>
      <c r="E1145">
        <v>48919</v>
      </c>
      <c r="F1145" t="str">
        <f>+VLOOKUP(D1145,Jugadores!A:B,2,FALSE)</f>
        <v>Andrew M. Shanklin</v>
      </c>
      <c r="G1145" t="str">
        <f>+VLOOKUP(E1145,Jugadores!A:B,2,FALSE)</f>
        <v>William W. Churchill</v>
      </c>
      <c r="H1145">
        <f>+INDEX(Jugadores!$A$2:$H$346,MATCH(Partidos!D1145,Jugadores!$A$2:$A$346,0),7)</f>
        <v>37</v>
      </c>
      <c r="I1145">
        <f>+INDEX(Jugadores!$A$2:$H$346,MATCH(Partidos!E1145,Jugadores!$A$2:$A$346,0),7)</f>
        <v>115</v>
      </c>
      <c r="J1145" t="str">
        <f>VLOOKUP(INDEX(Jugadores!$A$2:$H$346,MATCH(Partidos!D1145,Jugadores!$A$2:$A$346,0),8),Condados!A:B,2,FALSE)</f>
        <v>Snyder</v>
      </c>
      <c r="K1145" t="str">
        <f>VLOOKUP(INDEX(Jugadores!$A$2:$H$346,MATCH(Partidos!E1145,Jugadores!$A$2:$A$346,0),8),Condados!A:B,2,FALSE)</f>
        <v>Clearfield</v>
      </c>
      <c r="L1145">
        <v>74</v>
      </c>
    </row>
    <row r="1146" spans="1:12" x14ac:dyDescent="0.25">
      <c r="A1146" t="s">
        <v>26</v>
      </c>
      <c r="B1146">
        <v>333</v>
      </c>
      <c r="C1146">
        <v>69</v>
      </c>
      <c r="D1146">
        <v>3227</v>
      </c>
      <c r="E1146">
        <v>25105</v>
      </c>
      <c r="F1146" t="str">
        <f>+VLOOKUP(D1146,Jugadores!A:B,2,FALSE)</f>
        <v>Billie M. Baskin</v>
      </c>
      <c r="G1146" t="str">
        <f>+VLOOKUP(E1146,Jugadores!A:B,2,FALSE)</f>
        <v>Donald M. West</v>
      </c>
      <c r="H1146">
        <f>+INDEX(Jugadores!$A$2:$H$346,MATCH(Partidos!D1146,Jugadores!$A$2:$A$346,0),7)</f>
        <v>82</v>
      </c>
      <c r="I1146">
        <f>+INDEX(Jugadores!$A$2:$H$346,MATCH(Partidos!E1146,Jugadores!$A$2:$A$346,0),7)</f>
        <v>33</v>
      </c>
      <c r="J1146" t="str">
        <f>VLOOKUP(INDEX(Jugadores!$A$2:$H$346,MATCH(Partidos!D1146,Jugadores!$A$2:$A$346,0),8),Condados!A:B,2,FALSE)</f>
        <v>Westmoreland</v>
      </c>
      <c r="K1146" t="str">
        <f>VLOOKUP(INDEX(Jugadores!$A$2:$H$346,MATCH(Partidos!E1146,Jugadores!$A$2:$A$346,0),8),Condados!A:B,2,FALSE)</f>
        <v>Northampton</v>
      </c>
      <c r="L1146">
        <v>87</v>
      </c>
    </row>
    <row r="1147" spans="1:12" x14ac:dyDescent="0.25">
      <c r="A1147" t="s">
        <v>26</v>
      </c>
      <c r="B1147">
        <v>332</v>
      </c>
      <c r="C1147">
        <v>104</v>
      </c>
      <c r="D1147">
        <v>3227</v>
      </c>
      <c r="E1147">
        <v>46171</v>
      </c>
      <c r="F1147" t="str">
        <f>+VLOOKUP(D1147,Jugadores!A:B,2,FALSE)</f>
        <v>Billie M. Baskin</v>
      </c>
      <c r="G1147" t="str">
        <f>+VLOOKUP(E1147,Jugadores!A:B,2,FALSE)</f>
        <v>William C. Cohen</v>
      </c>
      <c r="H1147">
        <f>+INDEX(Jugadores!$A$2:$H$346,MATCH(Partidos!D1147,Jugadores!$A$2:$A$346,0),7)</f>
        <v>82</v>
      </c>
      <c r="I1147">
        <f>+INDEX(Jugadores!$A$2:$H$346,MATCH(Partidos!E1147,Jugadores!$A$2:$A$346,0),7)</f>
        <v>87</v>
      </c>
      <c r="J1147" t="str">
        <f>VLOOKUP(INDEX(Jugadores!$A$2:$H$346,MATCH(Partidos!D1147,Jugadores!$A$2:$A$346,0),8),Condados!A:B,2,FALSE)</f>
        <v>Westmoreland</v>
      </c>
      <c r="K1147" t="str">
        <f>VLOOKUP(INDEX(Jugadores!$A$2:$H$346,MATCH(Partidos!E1147,Jugadores!$A$2:$A$346,0),8),Condados!A:B,2,FALSE)</f>
        <v>Jefferson</v>
      </c>
      <c r="L1147">
        <v>100</v>
      </c>
    </row>
    <row r="1148" spans="1:12" x14ac:dyDescent="0.25">
      <c r="A1148" t="s">
        <v>26</v>
      </c>
      <c r="B1148">
        <v>331</v>
      </c>
      <c r="C1148">
        <v>147</v>
      </c>
      <c r="D1148">
        <v>25105</v>
      </c>
      <c r="E1148">
        <v>3867</v>
      </c>
      <c r="F1148" t="str">
        <f>+VLOOKUP(D1148,Jugadores!A:B,2,FALSE)</f>
        <v>Donald M. West</v>
      </c>
      <c r="G1148" t="str">
        <f>+VLOOKUP(E1148,Jugadores!A:B,2,FALSE)</f>
        <v>Kenneth J. Broyles</v>
      </c>
      <c r="H1148">
        <f>+INDEX(Jugadores!$A$2:$H$346,MATCH(Partidos!D1148,Jugadores!$A$2:$A$346,0),7)</f>
        <v>33</v>
      </c>
      <c r="I1148">
        <f>+INDEX(Jugadores!$A$2:$H$346,MATCH(Partidos!E1148,Jugadores!$A$2:$A$346,0),7)</f>
        <v>39</v>
      </c>
      <c r="J1148" t="str">
        <f>VLOOKUP(INDEX(Jugadores!$A$2:$H$346,MATCH(Partidos!D1148,Jugadores!$A$2:$A$346,0),8),Condados!A:B,2,FALSE)</f>
        <v>Northampton</v>
      </c>
      <c r="K1148" t="str">
        <f>VLOOKUP(INDEX(Jugadores!$A$2:$H$346,MATCH(Partidos!E1148,Jugadores!$A$2:$A$346,0),8),Condados!A:B,2,FALSE)</f>
        <v>York</v>
      </c>
      <c r="L1148">
        <v>103</v>
      </c>
    </row>
    <row r="1149" spans="1:12" x14ac:dyDescent="0.25">
      <c r="A1149" t="s">
        <v>26</v>
      </c>
      <c r="B1149">
        <v>330</v>
      </c>
      <c r="C1149">
        <v>151</v>
      </c>
      <c r="D1149">
        <v>3227</v>
      </c>
      <c r="E1149">
        <v>13807</v>
      </c>
      <c r="F1149" t="str">
        <f>+VLOOKUP(D1149,Jugadores!A:B,2,FALSE)</f>
        <v>Billie M. Baskin</v>
      </c>
      <c r="G1149" t="str">
        <f>+VLOOKUP(E1149,Jugadores!A:B,2,FALSE)</f>
        <v>John E. McCoy</v>
      </c>
      <c r="H1149">
        <f>+INDEX(Jugadores!$A$2:$H$346,MATCH(Partidos!D1149,Jugadores!$A$2:$A$346,0),7)</f>
        <v>82</v>
      </c>
      <c r="I1149">
        <f>+INDEX(Jugadores!$A$2:$H$346,MATCH(Partidos!E1149,Jugadores!$A$2:$A$346,0),7)</f>
        <v>105</v>
      </c>
      <c r="J1149" t="str">
        <f>VLOOKUP(INDEX(Jugadores!$A$2:$H$346,MATCH(Partidos!D1149,Jugadores!$A$2:$A$346,0),8),Condados!A:B,2,FALSE)</f>
        <v>Westmoreland</v>
      </c>
      <c r="K1149" t="str">
        <f>VLOOKUP(INDEX(Jugadores!$A$2:$H$346,MATCH(Partidos!E1149,Jugadores!$A$2:$A$346,0),8),Condados!A:B,2,FALSE)</f>
        <v>McKean</v>
      </c>
      <c r="L1149">
        <v>45</v>
      </c>
    </row>
    <row r="1150" spans="1:12" x14ac:dyDescent="0.25">
      <c r="A1150" t="s">
        <v>26</v>
      </c>
      <c r="B1150">
        <v>329</v>
      </c>
      <c r="C1150">
        <v>140</v>
      </c>
      <c r="D1150">
        <v>46171</v>
      </c>
      <c r="E1150">
        <v>47815</v>
      </c>
      <c r="F1150" t="str">
        <f>+VLOOKUP(D1150,Jugadores!A:B,2,FALSE)</f>
        <v>William C. Cohen</v>
      </c>
      <c r="G1150" t="str">
        <f>+VLOOKUP(E1150,Jugadores!A:B,2,FALSE)</f>
        <v>Walter F. Carter</v>
      </c>
      <c r="H1150">
        <f>+INDEX(Jugadores!$A$2:$H$346,MATCH(Partidos!D1150,Jugadores!$A$2:$A$346,0),7)</f>
        <v>87</v>
      </c>
      <c r="I1150">
        <f>+INDEX(Jugadores!$A$2:$H$346,MATCH(Partidos!E1150,Jugadores!$A$2:$A$346,0),7)</f>
        <v>12</v>
      </c>
      <c r="J1150" t="str">
        <f>VLOOKUP(INDEX(Jugadores!$A$2:$H$346,MATCH(Partidos!D1150,Jugadores!$A$2:$A$346,0),8),Condados!A:B,2,FALSE)</f>
        <v>Jefferson</v>
      </c>
      <c r="K1150" t="str">
        <f>VLOOKUP(INDEX(Jugadores!$A$2:$H$346,MATCH(Partidos!E1150,Jugadores!$A$2:$A$346,0),8),Condados!A:B,2,FALSE)</f>
        <v>Franklin</v>
      </c>
      <c r="L1150">
        <v>46</v>
      </c>
    </row>
    <row r="1151" spans="1:12" x14ac:dyDescent="0.25">
      <c r="A1151" t="s">
        <v>26</v>
      </c>
      <c r="B1151">
        <v>328</v>
      </c>
      <c r="C1151">
        <v>97</v>
      </c>
      <c r="D1151">
        <v>3867</v>
      </c>
      <c r="E1151">
        <v>7630</v>
      </c>
      <c r="F1151" t="str">
        <f>+VLOOKUP(D1151,Jugadores!A:B,2,FALSE)</f>
        <v>Kenneth J. Broyles</v>
      </c>
      <c r="G1151" t="str">
        <f>+VLOOKUP(E1151,Jugadores!A:B,2,FALSE)</f>
        <v>Charlie M. Downey</v>
      </c>
      <c r="H1151">
        <f>+INDEX(Jugadores!$A$2:$H$346,MATCH(Partidos!D1151,Jugadores!$A$2:$A$346,0),7)</f>
        <v>39</v>
      </c>
      <c r="I1151">
        <f>+INDEX(Jugadores!$A$2:$H$346,MATCH(Partidos!E1151,Jugadores!$A$2:$A$346,0),7)</f>
        <v>15</v>
      </c>
      <c r="J1151" t="str">
        <f>VLOOKUP(INDEX(Jugadores!$A$2:$H$346,MATCH(Partidos!D1151,Jugadores!$A$2:$A$346,0),8),Condados!A:B,2,FALSE)</f>
        <v>York</v>
      </c>
      <c r="K1151" t="str">
        <f>VLOOKUP(INDEX(Jugadores!$A$2:$H$346,MATCH(Partidos!E1151,Jugadores!$A$2:$A$346,0),8),Condados!A:B,2,FALSE)</f>
        <v>Berks</v>
      </c>
      <c r="L1151">
        <v>58</v>
      </c>
    </row>
    <row r="1152" spans="1:12" x14ac:dyDescent="0.25">
      <c r="A1152" t="s">
        <v>26</v>
      </c>
      <c r="B1152">
        <v>327</v>
      </c>
      <c r="C1152">
        <v>121</v>
      </c>
      <c r="D1152">
        <v>25105</v>
      </c>
      <c r="E1152">
        <v>4496</v>
      </c>
      <c r="F1152" t="str">
        <f>+VLOOKUP(D1152,Jugadores!A:B,2,FALSE)</f>
        <v>Donald M. West</v>
      </c>
      <c r="G1152" t="str">
        <f>+VLOOKUP(E1152,Jugadores!A:B,2,FALSE)</f>
        <v>Carlos L. Grier</v>
      </c>
      <c r="H1152">
        <f>+INDEX(Jugadores!$A$2:$H$346,MATCH(Partidos!D1152,Jugadores!$A$2:$A$346,0),7)</f>
        <v>33</v>
      </c>
      <c r="I1152">
        <f>+INDEX(Jugadores!$A$2:$H$346,MATCH(Partidos!E1152,Jugadores!$A$2:$A$346,0),7)</f>
        <v>93</v>
      </c>
      <c r="J1152" t="str">
        <f>VLOOKUP(INDEX(Jugadores!$A$2:$H$346,MATCH(Partidos!D1152,Jugadores!$A$2:$A$346,0),8),Condados!A:B,2,FALSE)</f>
        <v>Northampton</v>
      </c>
      <c r="K1152" t="str">
        <f>VLOOKUP(INDEX(Jugadores!$A$2:$H$346,MATCH(Partidos!E1152,Jugadores!$A$2:$A$346,0),8),Condados!A:B,2,FALSE)</f>
        <v>Cameron</v>
      </c>
      <c r="L1152">
        <v>73</v>
      </c>
    </row>
    <row r="1153" spans="1:12" x14ac:dyDescent="0.25">
      <c r="A1153" t="s">
        <v>26</v>
      </c>
      <c r="B1153">
        <v>326</v>
      </c>
      <c r="C1153">
        <v>119</v>
      </c>
      <c r="D1153">
        <v>3227</v>
      </c>
      <c r="E1153">
        <v>48908</v>
      </c>
      <c r="F1153" t="str">
        <f>+VLOOKUP(D1153,Jugadores!A:B,2,FALSE)</f>
        <v>Billie M. Baskin</v>
      </c>
      <c r="G1153" t="str">
        <f>+VLOOKUP(E1153,Jugadores!A:B,2,FALSE)</f>
        <v>Ronald M. Kennedy</v>
      </c>
      <c r="H1153">
        <f>+INDEX(Jugadores!$A$2:$H$346,MATCH(Partidos!D1153,Jugadores!$A$2:$A$346,0),7)</f>
        <v>82</v>
      </c>
      <c r="I1153">
        <f>+INDEX(Jugadores!$A$2:$H$346,MATCH(Partidos!E1153,Jugadores!$A$2:$A$346,0),7)</f>
        <v>40</v>
      </c>
      <c r="J1153" t="str">
        <f>VLOOKUP(INDEX(Jugadores!$A$2:$H$346,MATCH(Partidos!D1153,Jugadores!$A$2:$A$346,0),8),Condados!A:B,2,FALSE)</f>
        <v>Westmoreland</v>
      </c>
      <c r="K1153" t="str">
        <f>VLOOKUP(INDEX(Jugadores!$A$2:$H$346,MATCH(Partidos!E1153,Jugadores!$A$2:$A$346,0),8),Condados!A:B,2,FALSE)</f>
        <v>Juniata</v>
      </c>
      <c r="L1153">
        <v>105</v>
      </c>
    </row>
    <row r="1154" spans="1:12" x14ac:dyDescent="0.25">
      <c r="A1154" t="s">
        <v>26</v>
      </c>
      <c r="B1154">
        <v>325</v>
      </c>
      <c r="C1154">
        <v>75</v>
      </c>
      <c r="D1154">
        <v>13807</v>
      </c>
      <c r="E1154">
        <v>29138</v>
      </c>
      <c r="F1154" t="str">
        <f>+VLOOKUP(D1154,Jugadores!A:B,2,FALSE)</f>
        <v>John E. McCoy</v>
      </c>
      <c r="G1154" t="str">
        <f>+VLOOKUP(E1154,Jugadores!A:B,2,FALSE)</f>
        <v>David A. Bell</v>
      </c>
      <c r="H1154">
        <f>+INDEX(Jugadores!$A$2:$H$346,MATCH(Partidos!D1154,Jugadores!$A$2:$A$346,0),7)</f>
        <v>105</v>
      </c>
      <c r="I1154">
        <f>+INDEX(Jugadores!$A$2:$H$346,MATCH(Partidos!E1154,Jugadores!$A$2:$A$346,0),7)</f>
        <v>44</v>
      </c>
      <c r="J1154" t="str">
        <f>VLOOKUP(INDEX(Jugadores!$A$2:$H$346,MATCH(Partidos!D1154,Jugadores!$A$2:$A$346,0),8),Condados!A:B,2,FALSE)</f>
        <v>McKean</v>
      </c>
      <c r="K1154" t="str">
        <f>VLOOKUP(INDEX(Jugadores!$A$2:$H$346,MATCH(Partidos!E1154,Jugadores!$A$2:$A$346,0),8),Condados!A:B,2,FALSE)</f>
        <v>Lackawanna</v>
      </c>
      <c r="L1154">
        <v>108</v>
      </c>
    </row>
    <row r="1155" spans="1:12" x14ac:dyDescent="0.25">
      <c r="A1155" t="s">
        <v>26</v>
      </c>
      <c r="B1155">
        <v>324</v>
      </c>
      <c r="C1155">
        <v>105</v>
      </c>
      <c r="D1155">
        <v>47815</v>
      </c>
      <c r="E1155">
        <v>962</v>
      </c>
      <c r="F1155" t="str">
        <f>+VLOOKUP(D1155,Jugadores!A:B,2,FALSE)</f>
        <v>Walter F. Carter</v>
      </c>
      <c r="G1155" t="str">
        <f>+VLOOKUP(E1155,Jugadores!A:B,2,FALSE)</f>
        <v>Andrew M. Shanklin</v>
      </c>
      <c r="H1155">
        <f>+INDEX(Jugadores!$A$2:$H$346,MATCH(Partidos!D1155,Jugadores!$A$2:$A$346,0),7)</f>
        <v>12</v>
      </c>
      <c r="I1155">
        <f>+INDEX(Jugadores!$A$2:$H$346,MATCH(Partidos!E1155,Jugadores!$A$2:$A$346,0),7)</f>
        <v>37</v>
      </c>
      <c r="J1155" t="str">
        <f>VLOOKUP(INDEX(Jugadores!$A$2:$H$346,MATCH(Partidos!D1155,Jugadores!$A$2:$A$346,0),8),Condados!A:B,2,FALSE)</f>
        <v>Franklin</v>
      </c>
      <c r="K1155" t="str">
        <f>VLOOKUP(INDEX(Jugadores!$A$2:$H$346,MATCH(Partidos!E1155,Jugadores!$A$2:$A$346,0),8),Condados!A:B,2,FALSE)</f>
        <v>Snyder</v>
      </c>
      <c r="L1155">
        <v>30</v>
      </c>
    </row>
    <row r="1156" spans="1:12" x14ac:dyDescent="0.25">
      <c r="A1156" t="s">
        <v>26</v>
      </c>
      <c r="B1156">
        <v>323</v>
      </c>
      <c r="C1156">
        <v>69</v>
      </c>
      <c r="D1156">
        <v>46171</v>
      </c>
      <c r="E1156">
        <v>34631</v>
      </c>
      <c r="F1156" t="str">
        <f>+VLOOKUP(D1156,Jugadores!A:B,2,FALSE)</f>
        <v>William C. Cohen</v>
      </c>
      <c r="G1156" t="str">
        <f>+VLOOKUP(E1156,Jugadores!A:B,2,FALSE)</f>
        <v>Anthony A. McDermott</v>
      </c>
      <c r="H1156">
        <f>+INDEX(Jugadores!$A$2:$H$346,MATCH(Partidos!D1156,Jugadores!$A$2:$A$346,0),7)</f>
        <v>87</v>
      </c>
      <c r="I1156">
        <f>+INDEX(Jugadores!$A$2:$H$346,MATCH(Partidos!E1156,Jugadores!$A$2:$A$346,0),7)</f>
        <v>48</v>
      </c>
      <c r="J1156" t="str">
        <f>VLOOKUP(INDEX(Jugadores!$A$2:$H$346,MATCH(Partidos!D1156,Jugadores!$A$2:$A$346,0),8),Condados!A:B,2,FALSE)</f>
        <v>Jefferson</v>
      </c>
      <c r="K1156" t="str">
        <f>VLOOKUP(INDEX(Jugadores!$A$2:$H$346,MATCH(Partidos!E1156,Jugadores!$A$2:$A$346,0),8),Condados!A:B,2,FALSE)</f>
        <v>Potter</v>
      </c>
      <c r="L1156">
        <v>45</v>
      </c>
    </row>
    <row r="1157" spans="1:12" x14ac:dyDescent="0.25">
      <c r="A1157" t="s">
        <v>26</v>
      </c>
      <c r="B1157">
        <v>322</v>
      </c>
      <c r="C1157">
        <v>126</v>
      </c>
      <c r="D1157">
        <v>7630</v>
      </c>
      <c r="E1157">
        <v>15164</v>
      </c>
      <c r="F1157" t="str">
        <f>+VLOOKUP(D1157,Jugadores!A:B,2,FALSE)</f>
        <v>Charlie M. Downey</v>
      </c>
      <c r="G1157" t="str">
        <f>+VLOOKUP(E1157,Jugadores!A:B,2,FALSE)</f>
        <v>Stephen D. Stoll</v>
      </c>
      <c r="H1157">
        <f>+INDEX(Jugadores!$A$2:$H$346,MATCH(Partidos!D1157,Jugadores!$A$2:$A$346,0),7)</f>
        <v>15</v>
      </c>
      <c r="I1157">
        <f>+INDEX(Jugadores!$A$2:$H$346,MATCH(Partidos!E1157,Jugadores!$A$2:$A$346,0),7)</f>
        <v>36</v>
      </c>
      <c r="J1157" t="str">
        <f>VLOOKUP(INDEX(Jugadores!$A$2:$H$346,MATCH(Partidos!D1157,Jugadores!$A$2:$A$346,0),8),Condados!A:B,2,FALSE)</f>
        <v>Berks</v>
      </c>
      <c r="K1157" t="str">
        <f>VLOOKUP(INDEX(Jugadores!$A$2:$H$346,MATCH(Partidos!E1157,Jugadores!$A$2:$A$346,0),8),Condados!A:B,2,FALSE)</f>
        <v>Cumberland</v>
      </c>
      <c r="L1157">
        <v>109</v>
      </c>
    </row>
    <row r="1158" spans="1:12" x14ac:dyDescent="0.25">
      <c r="A1158" t="s">
        <v>26</v>
      </c>
      <c r="B1158">
        <v>321</v>
      </c>
      <c r="C1158">
        <v>169</v>
      </c>
      <c r="D1158">
        <v>3867</v>
      </c>
      <c r="E1158">
        <v>20473</v>
      </c>
      <c r="F1158" t="str">
        <f>+VLOOKUP(D1158,Jugadores!A:B,2,FALSE)</f>
        <v>Kenneth J. Broyles</v>
      </c>
      <c r="G1158" t="str">
        <f>+VLOOKUP(E1158,Jugadores!A:B,2,FALSE)</f>
        <v>Michael M. Portillo</v>
      </c>
      <c r="H1158">
        <f>+INDEX(Jugadores!$A$2:$H$346,MATCH(Partidos!D1158,Jugadores!$A$2:$A$346,0),7)</f>
        <v>39</v>
      </c>
      <c r="I1158">
        <f>+INDEX(Jugadores!$A$2:$H$346,MATCH(Partidos!E1158,Jugadores!$A$2:$A$346,0),7)</f>
        <v>81</v>
      </c>
      <c r="J1158" t="str">
        <f>VLOOKUP(INDEX(Jugadores!$A$2:$H$346,MATCH(Partidos!D1158,Jugadores!$A$2:$A$346,0),8),Condados!A:B,2,FALSE)</f>
        <v>York</v>
      </c>
      <c r="K1158" t="str">
        <f>VLOOKUP(INDEX(Jugadores!$A$2:$H$346,MATCH(Partidos!E1158,Jugadores!$A$2:$A$346,0),8),Condados!A:B,2,FALSE)</f>
        <v>Washington</v>
      </c>
      <c r="L1158">
        <v>119</v>
      </c>
    </row>
    <row r="1159" spans="1:12" x14ac:dyDescent="0.25">
      <c r="A1159" t="s">
        <v>26</v>
      </c>
      <c r="B1159">
        <v>320</v>
      </c>
      <c r="C1159">
        <v>89</v>
      </c>
      <c r="D1159">
        <v>4496</v>
      </c>
      <c r="E1159">
        <v>29207</v>
      </c>
      <c r="F1159" t="str">
        <f>+VLOOKUP(D1159,Jugadores!A:B,2,FALSE)</f>
        <v>Carlos L. Grier</v>
      </c>
      <c r="G1159" t="str">
        <f>+VLOOKUP(E1159,Jugadores!A:B,2,FALSE)</f>
        <v>Lindsey R. Sherry</v>
      </c>
      <c r="H1159">
        <f>+INDEX(Jugadores!$A$2:$H$346,MATCH(Partidos!D1159,Jugadores!$A$2:$A$346,0),7)</f>
        <v>93</v>
      </c>
      <c r="I1159">
        <f>+INDEX(Jugadores!$A$2:$H$346,MATCH(Partidos!E1159,Jugadores!$A$2:$A$346,0),7)</f>
        <v>123</v>
      </c>
      <c r="J1159" t="str">
        <f>VLOOKUP(INDEX(Jugadores!$A$2:$H$346,MATCH(Partidos!D1159,Jugadores!$A$2:$A$346,0),8),Condados!A:B,2,FALSE)</f>
        <v>Cameron</v>
      </c>
      <c r="K1159" t="str">
        <f>VLOOKUP(INDEX(Jugadores!$A$2:$H$346,MATCH(Partidos!E1159,Jugadores!$A$2:$A$346,0),8),Condados!A:B,2,FALSE)</f>
        <v>Luzerne</v>
      </c>
      <c r="L1159">
        <v>142</v>
      </c>
    </row>
    <row r="1160" spans="1:12" x14ac:dyDescent="0.25">
      <c r="A1160" t="s">
        <v>26</v>
      </c>
      <c r="B1160">
        <v>319</v>
      </c>
      <c r="C1160">
        <v>79</v>
      </c>
      <c r="D1160">
        <v>25105</v>
      </c>
      <c r="E1160">
        <v>17995</v>
      </c>
      <c r="F1160" t="str">
        <f>+VLOOKUP(D1160,Jugadores!A:B,2,FALSE)</f>
        <v>Donald M. West</v>
      </c>
      <c r="G1160" t="str">
        <f>+VLOOKUP(E1160,Jugadores!A:B,2,FALSE)</f>
        <v>John B. Cohen</v>
      </c>
      <c r="H1160">
        <f>+INDEX(Jugadores!$A$2:$H$346,MATCH(Partidos!D1160,Jugadores!$A$2:$A$346,0),7)</f>
        <v>33</v>
      </c>
      <c r="I1160">
        <f>+INDEX(Jugadores!$A$2:$H$346,MATCH(Partidos!E1160,Jugadores!$A$2:$A$346,0),7)</f>
        <v>165</v>
      </c>
      <c r="J1160" t="str">
        <f>VLOOKUP(INDEX(Jugadores!$A$2:$H$346,MATCH(Partidos!D1160,Jugadores!$A$2:$A$346,0),8),Condados!A:B,2,FALSE)</f>
        <v>Northampton</v>
      </c>
      <c r="K1160" t="str">
        <f>VLOOKUP(INDEX(Jugadores!$A$2:$H$346,MATCH(Partidos!E1160,Jugadores!$A$2:$A$346,0),8),Condados!A:B,2,FALSE)</f>
        <v>Bradford</v>
      </c>
      <c r="L1160">
        <v>60</v>
      </c>
    </row>
    <row r="1161" spans="1:12" x14ac:dyDescent="0.25">
      <c r="A1161" t="s">
        <v>26</v>
      </c>
      <c r="B1161">
        <v>317</v>
      </c>
      <c r="C1161">
        <v>94</v>
      </c>
      <c r="D1161">
        <v>48908</v>
      </c>
      <c r="E1161">
        <v>8735</v>
      </c>
      <c r="F1161" t="str">
        <f>+VLOOKUP(D1161,Jugadores!A:B,2,FALSE)</f>
        <v>Ronald M. Kennedy</v>
      </c>
      <c r="G1161" t="str">
        <f>+VLOOKUP(E1161,Jugadores!A:B,2,FALSE)</f>
        <v>Ronald J. Pardo</v>
      </c>
      <c r="H1161">
        <f>+INDEX(Jugadores!$A$2:$H$346,MATCH(Partidos!D1161,Jugadores!$A$2:$A$346,0),7)</f>
        <v>40</v>
      </c>
      <c r="I1161">
        <f>+INDEX(Jugadores!$A$2:$H$346,MATCH(Partidos!E1161,Jugadores!$A$2:$A$346,0),7)</f>
        <v>46</v>
      </c>
      <c r="J1161" t="str">
        <f>VLOOKUP(INDEX(Jugadores!$A$2:$H$346,MATCH(Partidos!D1161,Jugadores!$A$2:$A$346,0),8),Condados!A:B,2,FALSE)</f>
        <v>Juniata</v>
      </c>
      <c r="K1161" t="str">
        <f>VLOOKUP(INDEX(Jugadores!$A$2:$H$346,MATCH(Partidos!E1161,Jugadores!$A$2:$A$346,0),8),Condados!A:B,2,FALSE)</f>
        <v>Mifflin</v>
      </c>
      <c r="L1161">
        <v>61</v>
      </c>
    </row>
    <row r="1162" spans="1:12" x14ac:dyDescent="0.25">
      <c r="A1162" t="s">
        <v>26</v>
      </c>
      <c r="B1162">
        <v>316</v>
      </c>
      <c r="C1162">
        <v>128</v>
      </c>
      <c r="D1162">
        <v>29138</v>
      </c>
      <c r="E1162">
        <v>34601</v>
      </c>
      <c r="F1162" t="str">
        <f>+VLOOKUP(D1162,Jugadores!A:B,2,FALSE)</f>
        <v>David A. Bell</v>
      </c>
      <c r="G1162" t="str">
        <f>+VLOOKUP(E1162,Jugadores!A:B,2,FALSE)</f>
        <v>Charles G. George</v>
      </c>
      <c r="H1162">
        <f>+INDEX(Jugadores!$A$2:$H$346,MATCH(Partidos!D1162,Jugadores!$A$2:$A$346,0),7)</f>
        <v>44</v>
      </c>
      <c r="I1162">
        <f>+INDEX(Jugadores!$A$2:$H$346,MATCH(Partidos!E1162,Jugadores!$A$2:$A$346,0),7)</f>
        <v>150</v>
      </c>
      <c r="J1162" t="str">
        <f>VLOOKUP(INDEX(Jugadores!$A$2:$H$346,MATCH(Partidos!D1162,Jugadores!$A$2:$A$346,0),8),Condados!A:B,2,FALSE)</f>
        <v>Lackawanna</v>
      </c>
      <c r="K1162" t="str">
        <f>VLOOKUP(INDEX(Jugadores!$A$2:$H$346,MATCH(Partidos!E1162,Jugadores!$A$2:$A$346,0),8),Condados!A:B,2,FALSE)</f>
        <v>Blair</v>
      </c>
      <c r="L1162">
        <v>71</v>
      </c>
    </row>
    <row r="1163" spans="1:12" x14ac:dyDescent="0.25">
      <c r="A1163" t="s">
        <v>26</v>
      </c>
      <c r="B1163">
        <v>315</v>
      </c>
      <c r="C1163">
        <v>61</v>
      </c>
      <c r="D1163">
        <v>13807</v>
      </c>
      <c r="E1163">
        <v>39822</v>
      </c>
      <c r="F1163" t="str">
        <f>+VLOOKUP(D1163,Jugadores!A:B,2,FALSE)</f>
        <v>John E. McCoy</v>
      </c>
      <c r="G1163" t="str">
        <f>+VLOOKUP(E1163,Jugadores!A:B,2,FALSE)</f>
        <v>Fred R. Goodman</v>
      </c>
      <c r="H1163">
        <f>+INDEX(Jugadores!$A$2:$H$346,MATCH(Partidos!D1163,Jugadores!$A$2:$A$346,0),7)</f>
        <v>105</v>
      </c>
      <c r="I1163">
        <f>+INDEX(Jugadores!$A$2:$H$346,MATCH(Partidos!E1163,Jugadores!$A$2:$A$346,0),7)</f>
        <v>78</v>
      </c>
      <c r="J1163" t="str">
        <f>VLOOKUP(INDEX(Jugadores!$A$2:$H$346,MATCH(Partidos!D1163,Jugadores!$A$2:$A$346,0),8),Condados!A:B,2,FALSE)</f>
        <v>McKean</v>
      </c>
      <c r="K1163" t="str">
        <f>VLOOKUP(INDEX(Jugadores!$A$2:$H$346,MATCH(Partidos!E1163,Jugadores!$A$2:$A$346,0),8),Condados!A:B,2,FALSE)</f>
        <v>Warren</v>
      </c>
      <c r="L1163">
        <v>77</v>
      </c>
    </row>
    <row r="1164" spans="1:12" x14ac:dyDescent="0.25">
      <c r="A1164" t="s">
        <v>26</v>
      </c>
      <c r="B1164">
        <v>313</v>
      </c>
      <c r="C1164">
        <v>116</v>
      </c>
      <c r="D1164">
        <v>47815</v>
      </c>
      <c r="E1164">
        <v>17656</v>
      </c>
      <c r="F1164" t="str">
        <f>+VLOOKUP(D1164,Jugadores!A:B,2,FALSE)</f>
        <v>Walter F. Carter</v>
      </c>
      <c r="G1164" t="str">
        <f>+VLOOKUP(E1164,Jugadores!A:B,2,FALSE)</f>
        <v>James V. Fudge</v>
      </c>
      <c r="H1164">
        <f>+INDEX(Jugadores!$A$2:$H$346,MATCH(Partidos!D1164,Jugadores!$A$2:$A$346,0),7)</f>
        <v>12</v>
      </c>
      <c r="I1164">
        <f>+INDEX(Jugadores!$A$2:$H$346,MATCH(Partidos!E1164,Jugadores!$A$2:$A$346,0),7)</f>
        <v>86</v>
      </c>
      <c r="J1164" t="str">
        <f>VLOOKUP(INDEX(Jugadores!$A$2:$H$346,MATCH(Partidos!D1164,Jugadores!$A$2:$A$346,0),8),Condados!A:B,2,FALSE)</f>
        <v>Franklin</v>
      </c>
      <c r="K1164" t="str">
        <f>VLOOKUP(INDEX(Jugadores!$A$2:$H$346,MATCH(Partidos!E1164,Jugadores!$A$2:$A$346,0),8),Condados!A:B,2,FALSE)</f>
        <v>Bedford</v>
      </c>
      <c r="L1164">
        <v>155</v>
      </c>
    </row>
    <row r="1165" spans="1:12" x14ac:dyDescent="0.25">
      <c r="A1165" t="s">
        <v>26</v>
      </c>
      <c r="B1165">
        <v>312</v>
      </c>
      <c r="C1165">
        <v>145</v>
      </c>
      <c r="D1165">
        <v>34631</v>
      </c>
      <c r="E1165">
        <v>10505</v>
      </c>
      <c r="F1165" t="str">
        <f>+VLOOKUP(D1165,Jugadores!A:B,2,FALSE)</f>
        <v>Anthony A. McDermott</v>
      </c>
      <c r="G1165" t="str">
        <f>+VLOOKUP(E1165,Jugadores!A:B,2,FALSE)</f>
        <v>Mark K. Roque</v>
      </c>
      <c r="H1165">
        <f>+INDEX(Jugadores!$A$2:$H$346,MATCH(Partidos!D1165,Jugadores!$A$2:$A$346,0),7)</f>
        <v>48</v>
      </c>
      <c r="I1165">
        <f>+INDEX(Jugadores!$A$2:$H$346,MATCH(Partidos!E1165,Jugadores!$A$2:$A$346,0),7)</f>
        <v>69</v>
      </c>
      <c r="J1165" t="str">
        <f>VLOOKUP(INDEX(Jugadores!$A$2:$H$346,MATCH(Partidos!D1165,Jugadores!$A$2:$A$346,0),8),Condados!A:B,2,FALSE)</f>
        <v>Potter</v>
      </c>
      <c r="K1165" t="str">
        <f>VLOOKUP(INDEX(Jugadores!$A$2:$H$346,MATCH(Partidos!E1165,Jugadores!$A$2:$A$346,0),8),Condados!A:B,2,FALSE)</f>
        <v>Dauphin</v>
      </c>
      <c r="L1165">
        <v>32</v>
      </c>
    </row>
    <row r="1166" spans="1:12" x14ac:dyDescent="0.25">
      <c r="A1166" t="s">
        <v>26</v>
      </c>
      <c r="B1166">
        <v>311</v>
      </c>
      <c r="C1166">
        <v>67</v>
      </c>
      <c r="D1166">
        <v>46171</v>
      </c>
      <c r="E1166">
        <v>45159</v>
      </c>
      <c r="F1166" t="str">
        <f>+VLOOKUP(D1166,Jugadores!A:B,2,FALSE)</f>
        <v>William C. Cohen</v>
      </c>
      <c r="G1166" t="str">
        <f>+VLOOKUP(E1166,Jugadores!A:B,2,FALSE)</f>
        <v>Christopher N. Jones</v>
      </c>
      <c r="H1166">
        <f>+INDEX(Jugadores!$A$2:$H$346,MATCH(Partidos!D1166,Jugadores!$A$2:$A$346,0),7)</f>
        <v>87</v>
      </c>
      <c r="I1166">
        <f>+INDEX(Jugadores!$A$2:$H$346,MATCH(Partidos!E1166,Jugadores!$A$2:$A$346,0),7)</f>
        <v>61</v>
      </c>
      <c r="J1166" t="str">
        <f>VLOOKUP(INDEX(Jugadores!$A$2:$H$346,MATCH(Partidos!D1166,Jugadores!$A$2:$A$346,0),8),Condados!A:B,2,FALSE)</f>
        <v>Jefferson</v>
      </c>
      <c r="K1166" t="str">
        <f>VLOOKUP(INDEX(Jugadores!$A$2:$H$346,MATCH(Partidos!E1166,Jugadores!$A$2:$A$346,0),8),Condados!A:B,2,FALSE)</f>
        <v>Greene</v>
      </c>
      <c r="L1166">
        <v>65</v>
      </c>
    </row>
    <row r="1167" spans="1:12" x14ac:dyDescent="0.25">
      <c r="A1167" t="s">
        <v>26</v>
      </c>
      <c r="B1167">
        <v>310</v>
      </c>
      <c r="C1167">
        <v>52</v>
      </c>
      <c r="D1167">
        <v>15164</v>
      </c>
      <c r="E1167">
        <v>41033</v>
      </c>
      <c r="F1167" t="str">
        <f>+VLOOKUP(D1167,Jugadores!A:B,2,FALSE)</f>
        <v>Stephen D. Stoll</v>
      </c>
      <c r="G1167" t="str">
        <f>+VLOOKUP(E1167,Jugadores!A:B,2,FALSE)</f>
        <v>Robert B. Knight</v>
      </c>
      <c r="H1167">
        <f>+INDEX(Jugadores!$A$2:$H$346,MATCH(Partidos!D1167,Jugadores!$A$2:$A$346,0),7)</f>
        <v>36</v>
      </c>
      <c r="I1167">
        <f>+INDEX(Jugadores!$A$2:$H$346,MATCH(Partidos!E1167,Jugadores!$A$2:$A$346,0),7)</f>
        <v>70</v>
      </c>
      <c r="J1167" t="str">
        <f>VLOOKUP(INDEX(Jugadores!$A$2:$H$346,MATCH(Partidos!D1167,Jugadores!$A$2:$A$346,0),8),Condados!A:B,2,FALSE)</f>
        <v>Cumberland</v>
      </c>
      <c r="K1167" t="str">
        <f>VLOOKUP(INDEX(Jugadores!$A$2:$H$346,MATCH(Partidos!E1167,Jugadores!$A$2:$A$346,0),8),Condados!A:B,2,FALSE)</f>
        <v>Fulton</v>
      </c>
      <c r="L1167">
        <v>114</v>
      </c>
    </row>
    <row r="1168" spans="1:12" x14ac:dyDescent="0.25">
      <c r="A1168" t="s">
        <v>26</v>
      </c>
      <c r="B1168">
        <v>309</v>
      </c>
      <c r="C1168">
        <v>83</v>
      </c>
      <c r="D1168">
        <v>7630</v>
      </c>
      <c r="E1168">
        <v>47445</v>
      </c>
      <c r="F1168" t="str">
        <f>+VLOOKUP(D1168,Jugadores!A:B,2,FALSE)</f>
        <v>Charlie M. Downey</v>
      </c>
      <c r="G1168" t="str">
        <f>+VLOOKUP(E1168,Jugadores!A:B,2,FALSE)</f>
        <v>Douglas B. Washington</v>
      </c>
      <c r="H1168">
        <f>+INDEX(Jugadores!$A$2:$H$346,MATCH(Partidos!D1168,Jugadores!$A$2:$A$346,0),7)</f>
        <v>15</v>
      </c>
      <c r="I1168">
        <f>+INDEX(Jugadores!$A$2:$H$346,MATCH(Partidos!E1168,Jugadores!$A$2:$A$346,0),7)</f>
        <v>65</v>
      </c>
      <c r="J1168" t="str">
        <f>VLOOKUP(INDEX(Jugadores!$A$2:$H$346,MATCH(Partidos!D1168,Jugadores!$A$2:$A$346,0),8),Condados!A:B,2,FALSE)</f>
        <v>Berks</v>
      </c>
      <c r="K1168" t="str">
        <f>VLOOKUP(INDEX(Jugadores!$A$2:$H$346,MATCH(Partidos!E1168,Jugadores!$A$2:$A$346,0),8),Condados!A:B,2,FALSE)</f>
        <v>Montour</v>
      </c>
      <c r="L1168">
        <v>41</v>
      </c>
    </row>
    <row r="1169" spans="1:12" x14ac:dyDescent="0.25">
      <c r="A1169" t="s">
        <v>26</v>
      </c>
      <c r="B1169">
        <v>308</v>
      </c>
      <c r="C1169">
        <v>61</v>
      </c>
      <c r="D1169">
        <v>20473</v>
      </c>
      <c r="E1169">
        <v>26594</v>
      </c>
      <c r="F1169" t="str">
        <f>+VLOOKUP(D1169,Jugadores!A:B,2,FALSE)</f>
        <v>Michael M. Portillo</v>
      </c>
      <c r="G1169" t="str">
        <f>+VLOOKUP(E1169,Jugadores!A:B,2,FALSE)</f>
        <v>David A. Allen</v>
      </c>
      <c r="H1169">
        <f>+INDEX(Jugadores!$A$2:$H$346,MATCH(Partidos!D1169,Jugadores!$A$2:$A$346,0),7)</f>
        <v>81</v>
      </c>
      <c r="I1169">
        <f>+INDEX(Jugadores!$A$2:$H$346,MATCH(Partidos!E1169,Jugadores!$A$2:$A$346,0),7)</f>
        <v>158</v>
      </c>
      <c r="J1169" t="str">
        <f>VLOOKUP(INDEX(Jugadores!$A$2:$H$346,MATCH(Partidos!D1169,Jugadores!$A$2:$A$346,0),8),Condados!A:B,2,FALSE)</f>
        <v>Washington</v>
      </c>
      <c r="K1169" t="str">
        <f>VLOOKUP(INDEX(Jugadores!$A$2:$H$346,MATCH(Partidos!E1169,Jugadores!$A$2:$A$346,0),8),Condados!A:B,2,FALSE)</f>
        <v>Columbia</v>
      </c>
      <c r="L1169">
        <v>48</v>
      </c>
    </row>
    <row r="1170" spans="1:12" x14ac:dyDescent="0.25">
      <c r="A1170" t="s">
        <v>26</v>
      </c>
      <c r="B1170">
        <v>306</v>
      </c>
      <c r="C1170">
        <v>130</v>
      </c>
      <c r="D1170">
        <v>29207</v>
      </c>
      <c r="E1170">
        <v>4013</v>
      </c>
      <c r="F1170" t="str">
        <f>+VLOOKUP(D1170,Jugadores!A:B,2,FALSE)</f>
        <v>Lindsey R. Sherry</v>
      </c>
      <c r="G1170" t="str">
        <f>+VLOOKUP(E1170,Jugadores!A:B,2,FALSE)</f>
        <v>Homer C. Funderburk</v>
      </c>
      <c r="H1170">
        <f>+INDEX(Jugadores!$A$2:$H$346,MATCH(Partidos!D1170,Jugadores!$A$2:$A$346,0),7)</f>
        <v>123</v>
      </c>
      <c r="I1170">
        <f>+INDEX(Jugadores!$A$2:$H$346,MATCH(Partidos!E1170,Jugadores!$A$2:$A$346,0),7)</f>
        <v>28</v>
      </c>
      <c r="J1170" t="str">
        <f>VLOOKUP(INDEX(Jugadores!$A$2:$H$346,MATCH(Partidos!D1170,Jugadores!$A$2:$A$346,0),8),Condados!A:B,2,FALSE)</f>
        <v>Luzerne</v>
      </c>
      <c r="K1170" t="str">
        <f>VLOOKUP(INDEX(Jugadores!$A$2:$H$346,MATCH(Partidos!E1170,Jugadores!$A$2:$A$346,0),8),Condados!A:B,2,FALSE)</f>
        <v>Wayne</v>
      </c>
      <c r="L1170">
        <v>55</v>
      </c>
    </row>
    <row r="1171" spans="1:12" x14ac:dyDescent="0.25">
      <c r="A1171" t="s">
        <v>26</v>
      </c>
      <c r="B1171">
        <v>305</v>
      </c>
      <c r="C1171">
        <v>67</v>
      </c>
      <c r="D1171">
        <v>4496</v>
      </c>
      <c r="E1171">
        <v>28244</v>
      </c>
      <c r="F1171" t="str">
        <f>+VLOOKUP(D1171,Jugadores!A:B,2,FALSE)</f>
        <v>Carlos L. Grier</v>
      </c>
      <c r="G1171" t="str">
        <f>+VLOOKUP(E1171,Jugadores!A:B,2,FALSE)</f>
        <v>Ethan E. Palumbo</v>
      </c>
      <c r="H1171">
        <f>+INDEX(Jugadores!$A$2:$H$346,MATCH(Partidos!D1171,Jugadores!$A$2:$A$346,0),7)</f>
        <v>93</v>
      </c>
      <c r="I1171">
        <f>+INDEX(Jugadores!$A$2:$H$346,MATCH(Partidos!E1171,Jugadores!$A$2:$A$346,0),7)</f>
        <v>180</v>
      </c>
      <c r="J1171" t="str">
        <f>VLOOKUP(INDEX(Jugadores!$A$2:$H$346,MATCH(Partidos!D1171,Jugadores!$A$2:$A$346,0),8),Condados!A:B,2,FALSE)</f>
        <v>Cameron</v>
      </c>
      <c r="K1171" t="str">
        <f>VLOOKUP(INDEX(Jugadores!$A$2:$H$346,MATCH(Partidos!E1171,Jugadores!$A$2:$A$346,0),8),Condados!A:B,2,FALSE)</f>
        <v>Greene</v>
      </c>
      <c r="L1171">
        <v>59</v>
      </c>
    </row>
    <row r="1172" spans="1:12" x14ac:dyDescent="0.25">
      <c r="A1172" t="s">
        <v>26</v>
      </c>
      <c r="B1172">
        <v>304</v>
      </c>
      <c r="C1172">
        <v>64</v>
      </c>
      <c r="D1172">
        <v>17995</v>
      </c>
      <c r="E1172">
        <v>32108</v>
      </c>
      <c r="F1172" t="str">
        <f>+VLOOKUP(D1172,Jugadores!A:B,2,FALSE)</f>
        <v>John B. Cohen</v>
      </c>
      <c r="G1172" t="str">
        <f>+VLOOKUP(E1172,Jugadores!A:B,2,FALSE)</f>
        <v>Steve L. Messner</v>
      </c>
      <c r="H1172">
        <f>+INDEX(Jugadores!$A$2:$H$346,MATCH(Partidos!D1172,Jugadores!$A$2:$A$346,0),7)</f>
        <v>165</v>
      </c>
      <c r="I1172">
        <f>+INDEX(Jugadores!$A$2:$H$346,MATCH(Partidos!E1172,Jugadores!$A$2:$A$346,0),7)</f>
        <v>30</v>
      </c>
      <c r="J1172" t="str">
        <f>VLOOKUP(INDEX(Jugadores!$A$2:$H$346,MATCH(Partidos!D1172,Jugadores!$A$2:$A$346,0),8),Condados!A:B,2,FALSE)</f>
        <v>Bradford</v>
      </c>
      <c r="K1172" t="str">
        <f>VLOOKUP(INDEX(Jugadores!$A$2:$H$346,MATCH(Partidos!E1172,Jugadores!$A$2:$A$346,0),8),Condados!A:B,2,FALSE)</f>
        <v>Warren</v>
      </c>
      <c r="L1172">
        <v>84</v>
      </c>
    </row>
    <row r="1173" spans="1:12" x14ac:dyDescent="0.25">
      <c r="A1173" t="s">
        <v>27</v>
      </c>
      <c r="B1173">
        <v>333</v>
      </c>
      <c r="C1173">
        <v>103</v>
      </c>
      <c r="D1173">
        <v>48908</v>
      </c>
      <c r="E1173">
        <v>13807</v>
      </c>
      <c r="F1173" t="str">
        <f>+VLOOKUP(D1173,Jugadores!A:B,2,FALSE)</f>
        <v>Ronald M. Kennedy</v>
      </c>
      <c r="G1173" t="str">
        <f>+VLOOKUP(E1173,Jugadores!A:B,2,FALSE)</f>
        <v>John E. McCoy</v>
      </c>
      <c r="H1173">
        <f>+INDEX(Jugadores!$A$2:$H$346,MATCH(Partidos!D1173,Jugadores!$A$2:$A$346,0),7)</f>
        <v>40</v>
      </c>
      <c r="I1173">
        <f>+INDEX(Jugadores!$A$2:$H$346,MATCH(Partidos!E1173,Jugadores!$A$2:$A$346,0),7)</f>
        <v>105</v>
      </c>
      <c r="J1173" t="str">
        <f>VLOOKUP(INDEX(Jugadores!$A$2:$H$346,MATCH(Partidos!D1173,Jugadores!$A$2:$A$346,0),8),Condados!A:B,2,FALSE)</f>
        <v>Juniata</v>
      </c>
      <c r="K1173" t="str">
        <f>VLOOKUP(INDEX(Jugadores!$A$2:$H$346,MATCH(Partidos!E1173,Jugadores!$A$2:$A$346,0),8),Condados!A:B,2,FALSE)</f>
        <v>McKean</v>
      </c>
      <c r="L1173">
        <v>113</v>
      </c>
    </row>
    <row r="1174" spans="1:12" x14ac:dyDescent="0.25">
      <c r="A1174" t="s">
        <v>27</v>
      </c>
      <c r="B1174">
        <v>332</v>
      </c>
      <c r="C1174">
        <v>105</v>
      </c>
      <c r="D1174">
        <v>13807</v>
      </c>
      <c r="E1174">
        <v>11716</v>
      </c>
      <c r="F1174" t="str">
        <f>+VLOOKUP(D1174,Jugadores!A:B,2,FALSE)</f>
        <v>John E. McCoy</v>
      </c>
      <c r="G1174" t="str">
        <f>+VLOOKUP(E1174,Jugadores!A:B,2,FALSE)</f>
        <v>James M. Schreiber</v>
      </c>
      <c r="H1174">
        <f>+INDEX(Jugadores!$A$2:$H$346,MATCH(Partidos!D1174,Jugadores!$A$2:$A$346,0),7)</f>
        <v>105</v>
      </c>
      <c r="I1174">
        <f>+INDEX(Jugadores!$A$2:$H$346,MATCH(Partidos!E1174,Jugadores!$A$2:$A$346,0),7)</f>
        <v>106</v>
      </c>
      <c r="J1174" t="str">
        <f>VLOOKUP(INDEX(Jugadores!$A$2:$H$346,MATCH(Partidos!D1174,Jugadores!$A$2:$A$346,0),8),Condados!A:B,2,FALSE)</f>
        <v>McKean</v>
      </c>
      <c r="K1174" t="str">
        <f>VLOOKUP(INDEX(Jugadores!$A$2:$H$346,MATCH(Partidos!E1174,Jugadores!$A$2:$A$346,0),8),Condados!A:B,2,FALSE)</f>
        <v>Huntingdon</v>
      </c>
      <c r="L1174">
        <v>52</v>
      </c>
    </row>
    <row r="1175" spans="1:12" x14ac:dyDescent="0.25">
      <c r="A1175" t="s">
        <v>27</v>
      </c>
      <c r="B1175">
        <v>331</v>
      </c>
      <c r="C1175">
        <v>135</v>
      </c>
      <c r="D1175">
        <v>48908</v>
      </c>
      <c r="E1175">
        <v>29285</v>
      </c>
      <c r="F1175" t="str">
        <f>+VLOOKUP(D1175,Jugadores!A:B,2,FALSE)</f>
        <v>Ronald M. Kennedy</v>
      </c>
      <c r="G1175" t="str">
        <f>+VLOOKUP(E1175,Jugadores!A:B,2,FALSE)</f>
        <v>Sean B. Vanatta</v>
      </c>
      <c r="H1175">
        <f>+INDEX(Jugadores!$A$2:$H$346,MATCH(Partidos!D1175,Jugadores!$A$2:$A$346,0),7)</f>
        <v>40</v>
      </c>
      <c r="I1175">
        <f>+INDEX(Jugadores!$A$2:$H$346,MATCH(Partidos!E1175,Jugadores!$A$2:$A$346,0),7)</f>
        <v>127</v>
      </c>
      <c r="J1175" t="str">
        <f>VLOOKUP(INDEX(Jugadores!$A$2:$H$346,MATCH(Partidos!D1175,Jugadores!$A$2:$A$346,0),8),Condados!A:B,2,FALSE)</f>
        <v>Juniata</v>
      </c>
      <c r="K1175" t="str">
        <f>VLOOKUP(INDEX(Jugadores!$A$2:$H$346,MATCH(Partidos!E1175,Jugadores!$A$2:$A$346,0),8),Condados!A:B,2,FALSE)</f>
        <v>Monroe</v>
      </c>
      <c r="L1175">
        <v>81</v>
      </c>
    </row>
    <row r="1176" spans="1:12" x14ac:dyDescent="0.25">
      <c r="A1176" t="s">
        <v>27</v>
      </c>
      <c r="B1176">
        <v>330</v>
      </c>
      <c r="C1176">
        <v>88</v>
      </c>
      <c r="D1176">
        <v>11716</v>
      </c>
      <c r="E1176">
        <v>20616</v>
      </c>
      <c r="F1176" t="str">
        <f>+VLOOKUP(D1176,Jugadores!A:B,2,FALSE)</f>
        <v>James M. Schreiber</v>
      </c>
      <c r="G1176" t="str">
        <f>+VLOOKUP(E1176,Jugadores!A:B,2,FALSE)</f>
        <v>Paul L. Leyva</v>
      </c>
      <c r="H1176">
        <f>+INDEX(Jugadores!$A$2:$H$346,MATCH(Partidos!D1176,Jugadores!$A$2:$A$346,0),7)</f>
        <v>106</v>
      </c>
      <c r="I1176">
        <f>+INDEX(Jugadores!$A$2:$H$346,MATCH(Partidos!E1176,Jugadores!$A$2:$A$346,0),7)</f>
        <v>54</v>
      </c>
      <c r="J1176" t="str">
        <f>VLOOKUP(INDEX(Jugadores!$A$2:$H$346,MATCH(Partidos!D1176,Jugadores!$A$2:$A$346,0),8),Condados!A:B,2,FALSE)</f>
        <v>Huntingdon</v>
      </c>
      <c r="K1176" t="str">
        <f>VLOOKUP(INDEX(Jugadores!$A$2:$H$346,MATCH(Partidos!E1176,Jugadores!$A$2:$A$346,0),8),Condados!A:B,2,FALSE)</f>
        <v>Clearfield</v>
      </c>
      <c r="L1176">
        <v>104</v>
      </c>
    </row>
    <row r="1177" spans="1:12" x14ac:dyDescent="0.25">
      <c r="A1177" t="s">
        <v>27</v>
      </c>
      <c r="B1177">
        <v>329</v>
      </c>
      <c r="C1177">
        <v>95</v>
      </c>
      <c r="D1177">
        <v>13807</v>
      </c>
      <c r="E1177">
        <v>11585</v>
      </c>
      <c r="F1177" t="str">
        <f>+VLOOKUP(D1177,Jugadores!A:B,2,FALSE)</f>
        <v>John E. McCoy</v>
      </c>
      <c r="G1177" t="str">
        <f>+VLOOKUP(E1177,Jugadores!A:B,2,FALSE)</f>
        <v>Steven S. Davis</v>
      </c>
      <c r="H1177">
        <f>+INDEX(Jugadores!$A$2:$H$346,MATCH(Partidos!D1177,Jugadores!$A$2:$A$346,0),7)</f>
        <v>105</v>
      </c>
      <c r="I1177">
        <f>+INDEX(Jugadores!$A$2:$H$346,MATCH(Partidos!E1177,Jugadores!$A$2:$A$346,0),7)</f>
        <v>131</v>
      </c>
      <c r="J1177" t="str">
        <f>VLOOKUP(INDEX(Jugadores!$A$2:$H$346,MATCH(Partidos!D1177,Jugadores!$A$2:$A$346,0),8),Condados!A:B,2,FALSE)</f>
        <v>McKean</v>
      </c>
      <c r="K1177" t="str">
        <f>VLOOKUP(INDEX(Jugadores!$A$2:$H$346,MATCH(Partidos!E1177,Jugadores!$A$2:$A$346,0),8),Condados!A:B,2,FALSE)</f>
        <v>Wyoming</v>
      </c>
      <c r="L1177">
        <v>49</v>
      </c>
    </row>
    <row r="1178" spans="1:12" x14ac:dyDescent="0.25">
      <c r="A1178" t="s">
        <v>27</v>
      </c>
      <c r="B1178">
        <v>328</v>
      </c>
      <c r="C1178">
        <v>183</v>
      </c>
      <c r="D1178">
        <v>48908</v>
      </c>
      <c r="E1178">
        <v>10145</v>
      </c>
      <c r="F1178" t="str">
        <f>+VLOOKUP(D1178,Jugadores!A:B,2,FALSE)</f>
        <v>Ronald M. Kennedy</v>
      </c>
      <c r="G1178" t="str">
        <f>+VLOOKUP(E1178,Jugadores!A:B,2,FALSE)</f>
        <v>Reinaldo L. Stines</v>
      </c>
      <c r="H1178">
        <f>+INDEX(Jugadores!$A$2:$H$346,MATCH(Partidos!D1178,Jugadores!$A$2:$A$346,0),7)</f>
        <v>40</v>
      </c>
      <c r="I1178">
        <f>+INDEX(Jugadores!$A$2:$H$346,MATCH(Partidos!E1178,Jugadores!$A$2:$A$346,0),7)</f>
        <v>55</v>
      </c>
      <c r="J1178" t="str">
        <f>VLOOKUP(INDEX(Jugadores!$A$2:$H$346,MATCH(Partidos!D1178,Jugadores!$A$2:$A$346,0),8),Condados!A:B,2,FALSE)</f>
        <v>Juniata</v>
      </c>
      <c r="K1178" t="str">
        <f>VLOOKUP(INDEX(Jugadores!$A$2:$H$346,MATCH(Partidos!E1178,Jugadores!$A$2:$A$346,0),8),Condados!A:B,2,FALSE)</f>
        <v>Northumberland</v>
      </c>
      <c r="L1178">
        <v>52</v>
      </c>
    </row>
    <row r="1179" spans="1:12" x14ac:dyDescent="0.25">
      <c r="A1179" t="s">
        <v>27</v>
      </c>
      <c r="B1179">
        <v>327</v>
      </c>
      <c r="C1179">
        <v>152</v>
      </c>
      <c r="D1179">
        <v>29285</v>
      </c>
      <c r="E1179">
        <v>20473</v>
      </c>
      <c r="F1179" t="str">
        <f>+VLOOKUP(D1179,Jugadores!A:B,2,FALSE)</f>
        <v>Sean B. Vanatta</v>
      </c>
      <c r="G1179" t="str">
        <f>+VLOOKUP(E1179,Jugadores!A:B,2,FALSE)</f>
        <v>Michael M. Portillo</v>
      </c>
      <c r="H1179">
        <f>+INDEX(Jugadores!$A$2:$H$346,MATCH(Partidos!D1179,Jugadores!$A$2:$A$346,0),7)</f>
        <v>127</v>
      </c>
      <c r="I1179">
        <f>+INDEX(Jugadores!$A$2:$H$346,MATCH(Partidos!E1179,Jugadores!$A$2:$A$346,0),7)</f>
        <v>81</v>
      </c>
      <c r="J1179" t="str">
        <f>VLOOKUP(INDEX(Jugadores!$A$2:$H$346,MATCH(Partidos!D1179,Jugadores!$A$2:$A$346,0),8),Condados!A:B,2,FALSE)</f>
        <v>Monroe</v>
      </c>
      <c r="K1179" t="str">
        <f>VLOOKUP(INDEX(Jugadores!$A$2:$H$346,MATCH(Partidos!E1179,Jugadores!$A$2:$A$346,0),8),Condados!A:B,2,FALSE)</f>
        <v>Washington</v>
      </c>
      <c r="L1179">
        <v>62</v>
      </c>
    </row>
    <row r="1180" spans="1:12" x14ac:dyDescent="0.25">
      <c r="A1180" t="s">
        <v>27</v>
      </c>
      <c r="B1180">
        <v>326</v>
      </c>
      <c r="C1180">
        <v>137</v>
      </c>
      <c r="D1180">
        <v>20616</v>
      </c>
      <c r="E1180">
        <v>28128</v>
      </c>
      <c r="F1180" t="str">
        <f>+VLOOKUP(D1180,Jugadores!A:B,2,FALSE)</f>
        <v>Paul L. Leyva</v>
      </c>
      <c r="G1180" t="str">
        <f>+VLOOKUP(E1180,Jugadores!A:B,2,FALSE)</f>
        <v>James M. Manuel</v>
      </c>
      <c r="H1180">
        <f>+INDEX(Jugadores!$A$2:$H$346,MATCH(Partidos!D1180,Jugadores!$A$2:$A$346,0),7)</f>
        <v>54</v>
      </c>
      <c r="I1180">
        <f>+INDEX(Jugadores!$A$2:$H$346,MATCH(Partidos!E1180,Jugadores!$A$2:$A$346,0),7)</f>
        <v>10</v>
      </c>
      <c r="J1180" t="str">
        <f>VLOOKUP(INDEX(Jugadores!$A$2:$H$346,MATCH(Partidos!D1180,Jugadores!$A$2:$A$346,0),8),Condados!A:B,2,FALSE)</f>
        <v>Clearfield</v>
      </c>
      <c r="K1180" t="str">
        <f>VLOOKUP(INDEX(Jugadores!$A$2:$H$346,MATCH(Partidos!E1180,Jugadores!$A$2:$A$346,0),8),Condados!A:B,2,FALSE)</f>
        <v>Washington</v>
      </c>
      <c r="L1180">
        <v>95</v>
      </c>
    </row>
    <row r="1181" spans="1:12" x14ac:dyDescent="0.25">
      <c r="A1181" t="s">
        <v>27</v>
      </c>
      <c r="B1181">
        <v>325</v>
      </c>
      <c r="C1181">
        <v>113</v>
      </c>
      <c r="D1181">
        <v>11716</v>
      </c>
      <c r="E1181">
        <v>17656</v>
      </c>
      <c r="F1181" t="str">
        <f>+VLOOKUP(D1181,Jugadores!A:B,2,FALSE)</f>
        <v>James M. Schreiber</v>
      </c>
      <c r="G1181" t="str">
        <f>+VLOOKUP(E1181,Jugadores!A:B,2,FALSE)</f>
        <v>James V. Fudge</v>
      </c>
      <c r="H1181">
        <f>+INDEX(Jugadores!$A$2:$H$346,MATCH(Partidos!D1181,Jugadores!$A$2:$A$346,0),7)</f>
        <v>106</v>
      </c>
      <c r="I1181">
        <f>+INDEX(Jugadores!$A$2:$H$346,MATCH(Partidos!E1181,Jugadores!$A$2:$A$346,0),7)</f>
        <v>86</v>
      </c>
      <c r="J1181" t="str">
        <f>VLOOKUP(INDEX(Jugadores!$A$2:$H$346,MATCH(Partidos!D1181,Jugadores!$A$2:$A$346,0),8),Condados!A:B,2,FALSE)</f>
        <v>Huntingdon</v>
      </c>
      <c r="K1181" t="str">
        <f>VLOOKUP(INDEX(Jugadores!$A$2:$H$346,MATCH(Partidos!E1181,Jugadores!$A$2:$A$346,0),8),Condados!A:B,2,FALSE)</f>
        <v>Bedford</v>
      </c>
      <c r="L1181">
        <v>121</v>
      </c>
    </row>
    <row r="1182" spans="1:12" x14ac:dyDescent="0.25">
      <c r="A1182" t="s">
        <v>27</v>
      </c>
      <c r="B1182">
        <v>324</v>
      </c>
      <c r="C1182">
        <v>61</v>
      </c>
      <c r="D1182">
        <v>13807</v>
      </c>
      <c r="E1182">
        <v>49688</v>
      </c>
      <c r="F1182" t="str">
        <f>+VLOOKUP(D1182,Jugadores!A:B,2,FALSE)</f>
        <v>John E. McCoy</v>
      </c>
      <c r="G1182" t="str">
        <f>+VLOOKUP(E1182,Jugadores!A:B,2,FALSE)</f>
        <v>James J. Herring</v>
      </c>
      <c r="H1182">
        <f>+INDEX(Jugadores!$A$2:$H$346,MATCH(Partidos!D1182,Jugadores!$A$2:$A$346,0),7)</f>
        <v>105</v>
      </c>
      <c r="I1182">
        <f>+INDEX(Jugadores!$A$2:$H$346,MATCH(Partidos!E1182,Jugadores!$A$2:$A$346,0),7)</f>
        <v>80</v>
      </c>
      <c r="J1182" t="str">
        <f>VLOOKUP(INDEX(Jugadores!$A$2:$H$346,MATCH(Partidos!D1182,Jugadores!$A$2:$A$346,0),8),Condados!A:B,2,FALSE)</f>
        <v>McKean</v>
      </c>
      <c r="K1182" t="str">
        <f>VLOOKUP(INDEX(Jugadores!$A$2:$H$346,MATCH(Partidos!E1182,Jugadores!$A$2:$A$346,0),8),Condados!A:B,2,FALSE)</f>
        <v>Pike</v>
      </c>
      <c r="L1182">
        <v>126</v>
      </c>
    </row>
    <row r="1183" spans="1:12" x14ac:dyDescent="0.25">
      <c r="A1183" t="s">
        <v>27</v>
      </c>
      <c r="B1183">
        <v>323</v>
      </c>
      <c r="C1183">
        <v>124</v>
      </c>
      <c r="D1183">
        <v>11585</v>
      </c>
      <c r="E1183">
        <v>48728</v>
      </c>
      <c r="F1183" t="str">
        <f>+VLOOKUP(D1183,Jugadores!A:B,2,FALSE)</f>
        <v>Steven S. Davis</v>
      </c>
      <c r="G1183" t="str">
        <f>+VLOOKUP(E1183,Jugadores!A:B,2,FALSE)</f>
        <v>Terrance D. Ortiz</v>
      </c>
      <c r="H1183">
        <f>+INDEX(Jugadores!$A$2:$H$346,MATCH(Partidos!D1183,Jugadores!$A$2:$A$346,0),7)</f>
        <v>131</v>
      </c>
      <c r="I1183">
        <f>+INDEX(Jugadores!$A$2:$H$346,MATCH(Partidos!E1183,Jugadores!$A$2:$A$346,0),7)</f>
        <v>68</v>
      </c>
      <c r="J1183" t="str">
        <f>VLOOKUP(INDEX(Jugadores!$A$2:$H$346,MATCH(Partidos!D1183,Jugadores!$A$2:$A$346,0),8),Condados!A:B,2,FALSE)</f>
        <v>Wyoming</v>
      </c>
      <c r="K1183" t="str">
        <f>VLOOKUP(INDEX(Jugadores!$A$2:$H$346,MATCH(Partidos!E1183,Jugadores!$A$2:$A$346,0),8),Condados!A:B,2,FALSE)</f>
        <v>Bucks</v>
      </c>
      <c r="L1183">
        <v>53</v>
      </c>
    </row>
    <row r="1184" spans="1:12" x14ac:dyDescent="0.25">
      <c r="A1184" t="s">
        <v>27</v>
      </c>
      <c r="B1184">
        <v>322</v>
      </c>
      <c r="C1184">
        <v>78</v>
      </c>
      <c r="D1184">
        <v>10145</v>
      </c>
      <c r="E1184">
        <v>3500</v>
      </c>
      <c r="F1184" t="str">
        <f>+VLOOKUP(D1184,Jugadores!A:B,2,FALSE)</f>
        <v>Reinaldo L. Stines</v>
      </c>
      <c r="G1184" t="str">
        <f>+VLOOKUP(E1184,Jugadores!A:B,2,FALSE)</f>
        <v>David M. Prewitt</v>
      </c>
      <c r="H1184">
        <f>+INDEX(Jugadores!$A$2:$H$346,MATCH(Partidos!D1184,Jugadores!$A$2:$A$346,0),7)</f>
        <v>55</v>
      </c>
      <c r="I1184">
        <f>+INDEX(Jugadores!$A$2:$H$346,MATCH(Partidos!E1184,Jugadores!$A$2:$A$346,0),7)</f>
        <v>159</v>
      </c>
      <c r="J1184" t="str">
        <f>VLOOKUP(INDEX(Jugadores!$A$2:$H$346,MATCH(Partidos!D1184,Jugadores!$A$2:$A$346,0),8),Condados!A:B,2,FALSE)</f>
        <v>Northumberland</v>
      </c>
      <c r="K1184" t="str">
        <f>VLOOKUP(INDEX(Jugadores!$A$2:$H$346,MATCH(Partidos!E1184,Jugadores!$A$2:$A$346,0),8),Condados!A:B,2,FALSE)</f>
        <v>Beaver</v>
      </c>
      <c r="L1184">
        <v>61</v>
      </c>
    </row>
    <row r="1185" spans="1:12" x14ac:dyDescent="0.25">
      <c r="A1185" t="s">
        <v>27</v>
      </c>
      <c r="B1185">
        <v>321</v>
      </c>
      <c r="C1185">
        <v>81</v>
      </c>
      <c r="D1185">
        <v>48908</v>
      </c>
      <c r="E1185">
        <v>8735</v>
      </c>
      <c r="F1185" t="str">
        <f>+VLOOKUP(D1185,Jugadores!A:B,2,FALSE)</f>
        <v>Ronald M. Kennedy</v>
      </c>
      <c r="G1185" t="str">
        <f>+VLOOKUP(E1185,Jugadores!A:B,2,FALSE)</f>
        <v>Ronald J. Pardo</v>
      </c>
      <c r="H1185">
        <f>+INDEX(Jugadores!$A$2:$H$346,MATCH(Partidos!D1185,Jugadores!$A$2:$A$346,0),7)</f>
        <v>40</v>
      </c>
      <c r="I1185">
        <f>+INDEX(Jugadores!$A$2:$H$346,MATCH(Partidos!E1185,Jugadores!$A$2:$A$346,0),7)</f>
        <v>46</v>
      </c>
      <c r="J1185" t="str">
        <f>VLOOKUP(INDEX(Jugadores!$A$2:$H$346,MATCH(Partidos!D1185,Jugadores!$A$2:$A$346,0),8),Condados!A:B,2,FALSE)</f>
        <v>Juniata</v>
      </c>
      <c r="K1185" t="str">
        <f>VLOOKUP(INDEX(Jugadores!$A$2:$H$346,MATCH(Partidos!E1185,Jugadores!$A$2:$A$346,0),8),Condados!A:B,2,FALSE)</f>
        <v>Mifflin</v>
      </c>
      <c r="L1185">
        <v>79</v>
      </c>
    </row>
    <row r="1186" spans="1:12" x14ac:dyDescent="0.25">
      <c r="A1186" t="s">
        <v>27</v>
      </c>
      <c r="B1186">
        <v>320</v>
      </c>
      <c r="C1186">
        <v>104</v>
      </c>
      <c r="D1186">
        <v>20473</v>
      </c>
      <c r="E1186">
        <v>26064</v>
      </c>
      <c r="F1186" t="str">
        <f>+VLOOKUP(D1186,Jugadores!A:B,2,FALSE)</f>
        <v>Michael M. Portillo</v>
      </c>
      <c r="G1186" t="str">
        <f>+VLOOKUP(E1186,Jugadores!A:B,2,FALSE)</f>
        <v>Glenn S. Barrett</v>
      </c>
      <c r="H1186">
        <f>+INDEX(Jugadores!$A$2:$H$346,MATCH(Partidos!D1186,Jugadores!$A$2:$A$346,0),7)</f>
        <v>81</v>
      </c>
      <c r="I1186">
        <f>+INDEX(Jugadores!$A$2:$H$346,MATCH(Partidos!E1186,Jugadores!$A$2:$A$346,0),7)</f>
        <v>107</v>
      </c>
      <c r="J1186" t="str">
        <f>VLOOKUP(INDEX(Jugadores!$A$2:$H$346,MATCH(Partidos!D1186,Jugadores!$A$2:$A$346,0),8),Condados!A:B,2,FALSE)</f>
        <v>Washington</v>
      </c>
      <c r="K1186" t="str">
        <f>VLOOKUP(INDEX(Jugadores!$A$2:$H$346,MATCH(Partidos!E1186,Jugadores!$A$2:$A$346,0),8),Condados!A:B,2,FALSE)</f>
        <v>Philadelphia</v>
      </c>
      <c r="L1186">
        <v>98</v>
      </c>
    </row>
    <row r="1187" spans="1:12" x14ac:dyDescent="0.25">
      <c r="A1187" t="s">
        <v>27</v>
      </c>
      <c r="B1187">
        <v>319</v>
      </c>
      <c r="C1187">
        <v>77</v>
      </c>
      <c r="D1187">
        <v>29285</v>
      </c>
      <c r="E1187">
        <v>29138</v>
      </c>
      <c r="F1187" t="str">
        <f>+VLOOKUP(D1187,Jugadores!A:B,2,FALSE)</f>
        <v>Sean B. Vanatta</v>
      </c>
      <c r="G1187" t="str">
        <f>+VLOOKUP(E1187,Jugadores!A:B,2,FALSE)</f>
        <v>David A. Bell</v>
      </c>
      <c r="H1187">
        <f>+INDEX(Jugadores!$A$2:$H$346,MATCH(Partidos!D1187,Jugadores!$A$2:$A$346,0),7)</f>
        <v>127</v>
      </c>
      <c r="I1187">
        <f>+INDEX(Jugadores!$A$2:$H$346,MATCH(Partidos!E1187,Jugadores!$A$2:$A$346,0),7)</f>
        <v>44</v>
      </c>
      <c r="J1187" t="str">
        <f>VLOOKUP(INDEX(Jugadores!$A$2:$H$346,MATCH(Partidos!D1187,Jugadores!$A$2:$A$346,0),8),Condados!A:B,2,FALSE)</f>
        <v>Monroe</v>
      </c>
      <c r="K1187" t="str">
        <f>VLOOKUP(INDEX(Jugadores!$A$2:$H$346,MATCH(Partidos!E1187,Jugadores!$A$2:$A$346,0),8),Condados!A:B,2,FALSE)</f>
        <v>Lackawanna</v>
      </c>
      <c r="L1187">
        <v>112</v>
      </c>
    </row>
    <row r="1188" spans="1:12" x14ac:dyDescent="0.25">
      <c r="A1188" t="s">
        <v>27</v>
      </c>
      <c r="B1188">
        <v>317</v>
      </c>
      <c r="C1188">
        <v>142</v>
      </c>
      <c r="D1188">
        <v>20616</v>
      </c>
      <c r="E1188">
        <v>4758</v>
      </c>
      <c r="F1188" t="str">
        <f>+VLOOKUP(D1188,Jugadores!A:B,2,FALSE)</f>
        <v>Paul L. Leyva</v>
      </c>
      <c r="G1188" t="str">
        <f>+VLOOKUP(E1188,Jugadores!A:B,2,FALSE)</f>
        <v>Eric L. Benavidez</v>
      </c>
      <c r="H1188">
        <f>+INDEX(Jugadores!$A$2:$H$346,MATCH(Partidos!D1188,Jugadores!$A$2:$A$346,0),7)</f>
        <v>54</v>
      </c>
      <c r="I1188">
        <f>+INDEX(Jugadores!$A$2:$H$346,MATCH(Partidos!E1188,Jugadores!$A$2:$A$346,0),7)</f>
        <v>72</v>
      </c>
      <c r="J1188" t="str">
        <f>VLOOKUP(INDEX(Jugadores!$A$2:$H$346,MATCH(Partidos!D1188,Jugadores!$A$2:$A$346,0),8),Condados!A:B,2,FALSE)</f>
        <v>Clearfield</v>
      </c>
      <c r="K1188" t="str">
        <f>VLOOKUP(INDEX(Jugadores!$A$2:$H$346,MATCH(Partidos!E1188,Jugadores!$A$2:$A$346,0),8),Condados!A:B,2,FALSE)</f>
        <v>Schuylkill</v>
      </c>
      <c r="L1188">
        <v>117</v>
      </c>
    </row>
    <row r="1189" spans="1:12" x14ac:dyDescent="0.25">
      <c r="A1189" t="s">
        <v>27</v>
      </c>
      <c r="B1189">
        <v>316</v>
      </c>
      <c r="C1189">
        <v>57</v>
      </c>
      <c r="D1189">
        <v>11716</v>
      </c>
      <c r="E1189">
        <v>43692</v>
      </c>
      <c r="F1189" t="str">
        <f>+VLOOKUP(D1189,Jugadores!A:B,2,FALSE)</f>
        <v>James M. Schreiber</v>
      </c>
      <c r="G1189" t="str">
        <f>+VLOOKUP(E1189,Jugadores!A:B,2,FALSE)</f>
        <v>Willie P. Auer</v>
      </c>
      <c r="H1189">
        <f>+INDEX(Jugadores!$A$2:$H$346,MATCH(Partidos!D1189,Jugadores!$A$2:$A$346,0),7)</f>
        <v>106</v>
      </c>
      <c r="I1189">
        <f>+INDEX(Jugadores!$A$2:$H$346,MATCH(Partidos!E1189,Jugadores!$A$2:$A$346,0),7)</f>
        <v>284</v>
      </c>
      <c r="J1189" t="str">
        <f>VLOOKUP(INDEX(Jugadores!$A$2:$H$346,MATCH(Partidos!D1189,Jugadores!$A$2:$A$346,0),8),Condados!A:B,2,FALSE)</f>
        <v>Huntingdon</v>
      </c>
      <c r="K1189" t="str">
        <f>VLOOKUP(INDEX(Jugadores!$A$2:$H$346,MATCH(Partidos!E1189,Jugadores!$A$2:$A$346,0),8),Condados!A:B,2,FALSE)</f>
        <v>York</v>
      </c>
      <c r="L1189">
        <v>186</v>
      </c>
    </row>
    <row r="1190" spans="1:12" x14ac:dyDescent="0.25">
      <c r="A1190" t="s">
        <v>27</v>
      </c>
      <c r="B1190">
        <v>315</v>
      </c>
      <c r="C1190">
        <v>169</v>
      </c>
      <c r="D1190">
        <v>17656</v>
      </c>
      <c r="E1190">
        <v>15448</v>
      </c>
      <c r="F1190" t="str">
        <f>+VLOOKUP(D1190,Jugadores!A:B,2,FALSE)</f>
        <v>James V. Fudge</v>
      </c>
      <c r="G1190" t="str">
        <f>+VLOOKUP(E1190,Jugadores!A:B,2,FALSE)</f>
        <v>Rocco T. Hayden</v>
      </c>
      <c r="H1190">
        <f>+INDEX(Jugadores!$A$2:$H$346,MATCH(Partidos!D1190,Jugadores!$A$2:$A$346,0),7)</f>
        <v>86</v>
      </c>
      <c r="I1190">
        <f>+INDEX(Jugadores!$A$2:$H$346,MATCH(Partidos!E1190,Jugadores!$A$2:$A$346,0),7)</f>
        <v>22</v>
      </c>
      <c r="J1190" t="str">
        <f>VLOOKUP(INDEX(Jugadores!$A$2:$H$346,MATCH(Partidos!D1190,Jugadores!$A$2:$A$346,0),8),Condados!A:B,2,FALSE)</f>
        <v>Bedford</v>
      </c>
      <c r="K1190" t="str">
        <f>VLOOKUP(INDEX(Jugadores!$A$2:$H$346,MATCH(Partidos!E1190,Jugadores!$A$2:$A$346,0),8),Condados!A:B,2,FALSE)</f>
        <v>Tioga</v>
      </c>
      <c r="L1190">
        <v>51</v>
      </c>
    </row>
    <row r="1191" spans="1:12" x14ac:dyDescent="0.25">
      <c r="A1191" t="s">
        <v>27</v>
      </c>
      <c r="B1191">
        <v>313</v>
      </c>
      <c r="C1191">
        <v>119</v>
      </c>
      <c r="D1191">
        <v>49688</v>
      </c>
      <c r="E1191">
        <v>28244</v>
      </c>
      <c r="F1191" t="str">
        <f>+VLOOKUP(D1191,Jugadores!A:B,2,FALSE)</f>
        <v>James J. Herring</v>
      </c>
      <c r="G1191" t="str">
        <f>+VLOOKUP(E1191,Jugadores!A:B,2,FALSE)</f>
        <v>Ethan E. Palumbo</v>
      </c>
      <c r="H1191">
        <f>+INDEX(Jugadores!$A$2:$H$346,MATCH(Partidos!D1191,Jugadores!$A$2:$A$346,0),7)</f>
        <v>80</v>
      </c>
      <c r="I1191">
        <f>+INDEX(Jugadores!$A$2:$H$346,MATCH(Partidos!E1191,Jugadores!$A$2:$A$346,0),7)</f>
        <v>180</v>
      </c>
      <c r="J1191" t="str">
        <f>VLOOKUP(INDEX(Jugadores!$A$2:$H$346,MATCH(Partidos!D1191,Jugadores!$A$2:$A$346,0),8),Condados!A:B,2,FALSE)</f>
        <v>Pike</v>
      </c>
      <c r="K1191" t="str">
        <f>VLOOKUP(INDEX(Jugadores!$A$2:$H$346,MATCH(Partidos!E1191,Jugadores!$A$2:$A$346,0),8),Condados!A:B,2,FALSE)</f>
        <v>Greene</v>
      </c>
      <c r="L1191">
        <v>53</v>
      </c>
    </row>
    <row r="1192" spans="1:12" x14ac:dyDescent="0.25">
      <c r="A1192" t="s">
        <v>27</v>
      </c>
      <c r="B1192">
        <v>312</v>
      </c>
      <c r="C1192">
        <v>106</v>
      </c>
      <c r="D1192">
        <v>48728</v>
      </c>
      <c r="E1192">
        <v>46801</v>
      </c>
      <c r="F1192" t="str">
        <f>+VLOOKUP(D1192,Jugadores!A:B,2,FALSE)</f>
        <v>Terrance D. Ortiz</v>
      </c>
      <c r="G1192" t="str">
        <f>+VLOOKUP(E1192,Jugadores!A:B,2,FALSE)</f>
        <v>Ryan E. Jones</v>
      </c>
      <c r="H1192">
        <f>+INDEX(Jugadores!$A$2:$H$346,MATCH(Partidos!D1192,Jugadores!$A$2:$A$346,0),7)</f>
        <v>68</v>
      </c>
      <c r="I1192">
        <f>+INDEX(Jugadores!$A$2:$H$346,MATCH(Partidos!E1192,Jugadores!$A$2:$A$346,0),7)</f>
        <v>171</v>
      </c>
      <c r="J1192" t="str">
        <f>VLOOKUP(INDEX(Jugadores!$A$2:$H$346,MATCH(Partidos!D1192,Jugadores!$A$2:$A$346,0),8),Condados!A:B,2,FALSE)</f>
        <v>Bucks</v>
      </c>
      <c r="K1192" t="str">
        <f>VLOOKUP(INDEX(Jugadores!$A$2:$H$346,MATCH(Partidos!E1192,Jugadores!$A$2:$A$346,0),8),Condados!A:B,2,FALSE)</f>
        <v>Cumberland</v>
      </c>
      <c r="L1192">
        <v>55</v>
      </c>
    </row>
    <row r="1193" spans="1:12" x14ac:dyDescent="0.25">
      <c r="A1193" t="s">
        <v>27</v>
      </c>
      <c r="B1193">
        <v>311</v>
      </c>
      <c r="C1193">
        <v>71</v>
      </c>
      <c r="D1193">
        <v>11585</v>
      </c>
      <c r="E1193">
        <v>44152</v>
      </c>
      <c r="F1193" t="str">
        <f>+VLOOKUP(D1193,Jugadores!A:B,2,FALSE)</f>
        <v>Steven S. Davis</v>
      </c>
      <c r="G1193" t="str">
        <f>+VLOOKUP(E1193,Jugadores!A:B,2,FALSE)</f>
        <v>William V. Phillips</v>
      </c>
      <c r="H1193">
        <f>+INDEX(Jugadores!$A$2:$H$346,MATCH(Partidos!D1193,Jugadores!$A$2:$A$346,0),7)</f>
        <v>131</v>
      </c>
      <c r="I1193">
        <f>+INDEX(Jugadores!$A$2:$H$346,MATCH(Partidos!E1193,Jugadores!$A$2:$A$346,0),7)</f>
        <v>50</v>
      </c>
      <c r="J1193" t="str">
        <f>VLOOKUP(INDEX(Jugadores!$A$2:$H$346,MATCH(Partidos!D1193,Jugadores!$A$2:$A$346,0),8),Condados!A:B,2,FALSE)</f>
        <v>Wyoming</v>
      </c>
      <c r="K1193" t="str">
        <f>VLOOKUP(INDEX(Jugadores!$A$2:$H$346,MATCH(Partidos!E1193,Jugadores!$A$2:$A$346,0),8),Condados!A:B,2,FALSE)</f>
        <v>Chester</v>
      </c>
      <c r="L1193">
        <v>59</v>
      </c>
    </row>
    <row r="1194" spans="1:12" x14ac:dyDescent="0.25">
      <c r="A1194" t="s">
        <v>27</v>
      </c>
      <c r="B1194">
        <v>310</v>
      </c>
      <c r="C1194">
        <v>101</v>
      </c>
      <c r="D1194">
        <v>10145</v>
      </c>
      <c r="E1194">
        <v>11736</v>
      </c>
      <c r="F1194" t="str">
        <f>+VLOOKUP(D1194,Jugadores!A:B,2,FALSE)</f>
        <v>Reinaldo L. Stines</v>
      </c>
      <c r="G1194" t="str">
        <f>+VLOOKUP(E1194,Jugadores!A:B,2,FALSE)</f>
        <v>Rodney D. Payne</v>
      </c>
      <c r="H1194">
        <f>+INDEX(Jugadores!$A$2:$H$346,MATCH(Partidos!D1194,Jugadores!$A$2:$A$346,0),7)</f>
        <v>55</v>
      </c>
      <c r="I1194">
        <f>+INDEX(Jugadores!$A$2:$H$346,MATCH(Partidos!E1194,Jugadores!$A$2:$A$346,0),7)</f>
        <v>24</v>
      </c>
      <c r="J1194" t="str">
        <f>VLOOKUP(INDEX(Jugadores!$A$2:$H$346,MATCH(Partidos!D1194,Jugadores!$A$2:$A$346,0),8),Condados!A:B,2,FALSE)</f>
        <v>Northumberland</v>
      </c>
      <c r="K1194" t="str">
        <f>VLOOKUP(INDEX(Jugadores!$A$2:$H$346,MATCH(Partidos!E1194,Jugadores!$A$2:$A$346,0),8),Condados!A:B,2,FALSE)</f>
        <v>Sullivan</v>
      </c>
      <c r="L1194">
        <v>70</v>
      </c>
    </row>
    <row r="1195" spans="1:12" x14ac:dyDescent="0.25">
      <c r="A1195" t="s">
        <v>27</v>
      </c>
      <c r="B1195">
        <v>309</v>
      </c>
      <c r="C1195">
        <v>156</v>
      </c>
      <c r="D1195">
        <v>3500</v>
      </c>
      <c r="E1195">
        <v>8464</v>
      </c>
      <c r="F1195" t="str">
        <f>+VLOOKUP(D1195,Jugadores!A:B,2,FALSE)</f>
        <v>David M. Prewitt</v>
      </c>
      <c r="G1195" t="str">
        <f>+VLOOKUP(E1195,Jugadores!A:B,2,FALSE)</f>
        <v>Richard P. Andrews</v>
      </c>
      <c r="H1195">
        <f>+INDEX(Jugadores!$A$2:$H$346,MATCH(Partidos!D1195,Jugadores!$A$2:$A$346,0),7)</f>
        <v>159</v>
      </c>
      <c r="I1195">
        <f>+INDEX(Jugadores!$A$2:$H$346,MATCH(Partidos!E1195,Jugadores!$A$2:$A$346,0),7)</f>
        <v>285</v>
      </c>
      <c r="J1195" t="str">
        <f>VLOOKUP(INDEX(Jugadores!$A$2:$H$346,MATCH(Partidos!D1195,Jugadores!$A$2:$A$346,0),8),Condados!A:B,2,FALSE)</f>
        <v>Beaver</v>
      </c>
      <c r="K1195" t="str">
        <f>VLOOKUP(INDEX(Jugadores!$A$2:$H$346,MATCH(Partidos!E1195,Jugadores!$A$2:$A$346,0),8),Condados!A:B,2,FALSE)</f>
        <v>Tioga</v>
      </c>
      <c r="L1195">
        <v>71</v>
      </c>
    </row>
    <row r="1196" spans="1:12" x14ac:dyDescent="0.25">
      <c r="A1196" t="s">
        <v>27</v>
      </c>
      <c r="B1196">
        <v>308</v>
      </c>
      <c r="C1196">
        <v>114</v>
      </c>
      <c r="D1196">
        <v>8735</v>
      </c>
      <c r="E1196">
        <v>45159</v>
      </c>
      <c r="F1196" t="str">
        <f>+VLOOKUP(D1196,Jugadores!A:B,2,FALSE)</f>
        <v>Ronald J. Pardo</v>
      </c>
      <c r="G1196" t="str">
        <f>+VLOOKUP(E1196,Jugadores!A:B,2,FALSE)</f>
        <v>Christopher N. Jones</v>
      </c>
      <c r="H1196">
        <f>+INDEX(Jugadores!$A$2:$H$346,MATCH(Partidos!D1196,Jugadores!$A$2:$A$346,0),7)</f>
        <v>46</v>
      </c>
      <c r="I1196">
        <f>+INDEX(Jugadores!$A$2:$H$346,MATCH(Partidos!E1196,Jugadores!$A$2:$A$346,0),7)</f>
        <v>61</v>
      </c>
      <c r="J1196" t="str">
        <f>VLOOKUP(INDEX(Jugadores!$A$2:$H$346,MATCH(Partidos!D1196,Jugadores!$A$2:$A$346,0),8),Condados!A:B,2,FALSE)</f>
        <v>Mifflin</v>
      </c>
      <c r="K1196" t="str">
        <f>VLOOKUP(INDEX(Jugadores!$A$2:$H$346,MATCH(Partidos!E1196,Jugadores!$A$2:$A$346,0),8),Condados!A:B,2,FALSE)</f>
        <v>Greene</v>
      </c>
      <c r="L1196">
        <v>99</v>
      </c>
    </row>
    <row r="1197" spans="1:12" x14ac:dyDescent="0.25">
      <c r="A1197" t="s">
        <v>27</v>
      </c>
      <c r="B1197">
        <v>306</v>
      </c>
      <c r="C1197">
        <v>100</v>
      </c>
      <c r="D1197">
        <v>26064</v>
      </c>
      <c r="E1197">
        <v>10505</v>
      </c>
      <c r="F1197" t="str">
        <f>+VLOOKUP(D1197,Jugadores!A:B,2,FALSE)</f>
        <v>Glenn S. Barrett</v>
      </c>
      <c r="G1197" t="str">
        <f>+VLOOKUP(E1197,Jugadores!A:B,2,FALSE)</f>
        <v>Mark K. Roque</v>
      </c>
      <c r="H1197">
        <f>+INDEX(Jugadores!$A$2:$H$346,MATCH(Partidos!D1197,Jugadores!$A$2:$A$346,0),7)</f>
        <v>107</v>
      </c>
      <c r="I1197">
        <f>+INDEX(Jugadores!$A$2:$H$346,MATCH(Partidos!E1197,Jugadores!$A$2:$A$346,0),7)</f>
        <v>69</v>
      </c>
      <c r="J1197" t="str">
        <f>VLOOKUP(INDEX(Jugadores!$A$2:$H$346,MATCH(Partidos!D1197,Jugadores!$A$2:$A$346,0),8),Condados!A:B,2,FALSE)</f>
        <v>Philadelphia</v>
      </c>
      <c r="K1197" t="str">
        <f>VLOOKUP(INDEX(Jugadores!$A$2:$H$346,MATCH(Partidos!E1197,Jugadores!$A$2:$A$346,0),8),Condados!A:B,2,FALSE)</f>
        <v>Dauphin</v>
      </c>
      <c r="L1197">
        <v>108</v>
      </c>
    </row>
    <row r="1198" spans="1:12" x14ac:dyDescent="0.25">
      <c r="A1198" t="s">
        <v>27</v>
      </c>
      <c r="B1198">
        <v>305</v>
      </c>
      <c r="C1198">
        <v>115</v>
      </c>
      <c r="D1198">
        <v>20473</v>
      </c>
      <c r="E1198">
        <v>48848</v>
      </c>
      <c r="F1198" t="str">
        <f>+VLOOKUP(D1198,Jugadores!A:B,2,FALSE)</f>
        <v>Michael M. Portillo</v>
      </c>
      <c r="G1198" t="str">
        <f>+VLOOKUP(E1198,Jugadores!A:B,2,FALSE)</f>
        <v>Genaro D. Sampson</v>
      </c>
      <c r="H1198">
        <f>+INDEX(Jugadores!$A$2:$H$346,MATCH(Partidos!D1198,Jugadores!$A$2:$A$346,0),7)</f>
        <v>81</v>
      </c>
      <c r="I1198">
        <f>+INDEX(Jugadores!$A$2:$H$346,MATCH(Partidos!E1198,Jugadores!$A$2:$A$346,0),7)</f>
        <v>14</v>
      </c>
      <c r="J1198" t="str">
        <f>VLOOKUP(INDEX(Jugadores!$A$2:$H$346,MATCH(Partidos!D1198,Jugadores!$A$2:$A$346,0),8),Condados!A:B,2,FALSE)</f>
        <v>Washington</v>
      </c>
      <c r="K1198" t="str">
        <f>VLOOKUP(INDEX(Jugadores!$A$2:$H$346,MATCH(Partidos!E1198,Jugadores!$A$2:$A$346,0),8),Condados!A:B,2,FALSE)</f>
        <v>Philadelphia</v>
      </c>
      <c r="L1198">
        <v>110</v>
      </c>
    </row>
    <row r="1199" spans="1:12" x14ac:dyDescent="0.25">
      <c r="A1199" t="s">
        <v>27</v>
      </c>
      <c r="B1199">
        <v>304</v>
      </c>
      <c r="C1199">
        <v>86</v>
      </c>
      <c r="D1199">
        <v>29285</v>
      </c>
      <c r="E1199">
        <v>15937</v>
      </c>
      <c r="F1199" t="str">
        <f>+VLOOKUP(D1199,Jugadores!A:B,2,FALSE)</f>
        <v>Sean B. Vanatta</v>
      </c>
      <c r="G1199" t="str">
        <f>+VLOOKUP(E1199,Jugadores!A:B,2,FALSE)</f>
        <v>Philip S. Rome</v>
      </c>
      <c r="H1199">
        <f>+INDEX(Jugadores!$A$2:$H$346,MATCH(Partidos!D1199,Jugadores!$A$2:$A$346,0),7)</f>
        <v>127</v>
      </c>
      <c r="I1199">
        <f>+INDEX(Jugadores!$A$2:$H$346,MATCH(Partidos!E1199,Jugadores!$A$2:$A$346,0),7)</f>
        <v>42</v>
      </c>
      <c r="J1199" t="str">
        <f>VLOOKUP(INDEX(Jugadores!$A$2:$H$346,MATCH(Partidos!D1199,Jugadores!$A$2:$A$346,0),8),Condados!A:B,2,FALSE)</f>
        <v>Monroe</v>
      </c>
      <c r="K1199" t="str">
        <f>VLOOKUP(INDEX(Jugadores!$A$2:$H$346,MATCH(Partidos!E1199,Jugadores!$A$2:$A$346,0),8),Condados!A:B,2,FALSE)</f>
        <v>Beaver</v>
      </c>
      <c r="L1199">
        <v>55</v>
      </c>
    </row>
    <row r="1200" spans="1:12" x14ac:dyDescent="0.25">
      <c r="A1200" t="s">
        <v>27</v>
      </c>
      <c r="B1200">
        <v>333</v>
      </c>
      <c r="C1200">
        <v>75</v>
      </c>
      <c r="D1200">
        <v>46356</v>
      </c>
      <c r="E1200">
        <v>1727</v>
      </c>
      <c r="F1200" t="str">
        <f>+VLOOKUP(D1200,Jugadores!A:B,2,FALSE)</f>
        <v>Robert A. Vath</v>
      </c>
      <c r="G1200" t="str">
        <f>+VLOOKUP(E1200,Jugadores!A:B,2,FALSE)</f>
        <v>Leland T. Moore</v>
      </c>
      <c r="H1200">
        <f>+INDEX(Jugadores!$A$2:$H$346,MATCH(Partidos!D1200,Jugadores!$A$2:$A$346,0),7)</f>
        <v>41</v>
      </c>
      <c r="I1200">
        <f>+INDEX(Jugadores!$A$2:$H$346,MATCH(Partidos!E1200,Jugadores!$A$2:$A$346,0),7)</f>
        <v>134</v>
      </c>
      <c r="J1200" t="str">
        <f>VLOOKUP(INDEX(Jugadores!$A$2:$H$346,MATCH(Partidos!D1200,Jugadores!$A$2:$A$346,0),8),Condados!A:B,2,FALSE)</f>
        <v>Huntingdon</v>
      </c>
      <c r="K1200" t="str">
        <f>VLOOKUP(INDEX(Jugadores!$A$2:$H$346,MATCH(Partidos!E1200,Jugadores!$A$2:$A$346,0),8),Condados!A:B,2,FALSE)</f>
        <v>Union</v>
      </c>
      <c r="L1200">
        <v>71</v>
      </c>
    </row>
    <row r="1201" spans="1:12" x14ac:dyDescent="0.25">
      <c r="A1201" t="s">
        <v>27</v>
      </c>
      <c r="B1201">
        <v>332</v>
      </c>
      <c r="C1201">
        <v>80</v>
      </c>
      <c r="D1201">
        <v>1727</v>
      </c>
      <c r="E1201">
        <v>13729</v>
      </c>
      <c r="F1201" t="str">
        <f>+VLOOKUP(D1201,Jugadores!A:B,2,FALSE)</f>
        <v>Leland T. Moore</v>
      </c>
      <c r="G1201" t="str">
        <f>+VLOOKUP(E1201,Jugadores!A:B,2,FALSE)</f>
        <v>Christian G. Chang</v>
      </c>
      <c r="H1201">
        <f>+INDEX(Jugadores!$A$2:$H$346,MATCH(Partidos!D1201,Jugadores!$A$2:$A$346,0),7)</f>
        <v>134</v>
      </c>
      <c r="I1201">
        <f>+INDEX(Jugadores!$A$2:$H$346,MATCH(Partidos!E1201,Jugadores!$A$2:$A$346,0),7)</f>
        <v>7</v>
      </c>
      <c r="J1201" t="str">
        <f>VLOOKUP(INDEX(Jugadores!$A$2:$H$346,MATCH(Partidos!D1201,Jugadores!$A$2:$A$346,0),8),Condados!A:B,2,FALSE)</f>
        <v>Union</v>
      </c>
      <c r="K1201" t="str">
        <f>VLOOKUP(INDEX(Jugadores!$A$2:$H$346,MATCH(Partidos!E1201,Jugadores!$A$2:$A$346,0),8),Condados!A:B,2,FALSE)</f>
        <v>Indiana</v>
      </c>
      <c r="L1201">
        <v>77</v>
      </c>
    </row>
    <row r="1202" spans="1:12" x14ac:dyDescent="0.25">
      <c r="A1202" t="s">
        <v>27</v>
      </c>
      <c r="B1202">
        <v>331</v>
      </c>
      <c r="C1202">
        <v>62</v>
      </c>
      <c r="D1202">
        <v>46356</v>
      </c>
      <c r="E1202">
        <v>27965</v>
      </c>
      <c r="F1202" t="str">
        <f>+VLOOKUP(D1202,Jugadores!A:B,2,FALSE)</f>
        <v>Robert A. Vath</v>
      </c>
      <c r="G1202" t="str">
        <f>+VLOOKUP(E1202,Jugadores!A:B,2,FALSE)</f>
        <v>Santiago E. Dvorak</v>
      </c>
      <c r="H1202">
        <f>+INDEX(Jugadores!$A$2:$H$346,MATCH(Partidos!D1202,Jugadores!$A$2:$A$346,0),7)</f>
        <v>41</v>
      </c>
      <c r="I1202">
        <f>+INDEX(Jugadores!$A$2:$H$346,MATCH(Partidos!E1202,Jugadores!$A$2:$A$346,0),7)</f>
        <v>11</v>
      </c>
      <c r="J1202" t="str">
        <f>VLOOKUP(INDEX(Jugadores!$A$2:$H$346,MATCH(Partidos!D1202,Jugadores!$A$2:$A$346,0),8),Condados!A:B,2,FALSE)</f>
        <v>Huntingdon</v>
      </c>
      <c r="K1202" t="str">
        <f>VLOOKUP(INDEX(Jugadores!$A$2:$H$346,MATCH(Partidos!E1202,Jugadores!$A$2:$A$346,0),8),Condados!A:B,2,FALSE)</f>
        <v>Venango</v>
      </c>
      <c r="L1202">
        <v>88</v>
      </c>
    </row>
    <row r="1203" spans="1:12" x14ac:dyDescent="0.25">
      <c r="A1203" t="s">
        <v>27</v>
      </c>
      <c r="B1203">
        <v>330</v>
      </c>
      <c r="C1203">
        <v>74</v>
      </c>
      <c r="D1203">
        <v>1727</v>
      </c>
      <c r="E1203">
        <v>14970</v>
      </c>
      <c r="F1203" t="str">
        <f>+VLOOKUP(D1203,Jugadores!A:B,2,FALSE)</f>
        <v>Leland T. Moore</v>
      </c>
      <c r="G1203" t="str">
        <f>+VLOOKUP(E1203,Jugadores!A:B,2,FALSE)</f>
        <v>James J. Spears</v>
      </c>
      <c r="H1203">
        <f>+INDEX(Jugadores!$A$2:$H$346,MATCH(Partidos!D1203,Jugadores!$A$2:$A$346,0),7)</f>
        <v>134</v>
      </c>
      <c r="I1203">
        <f>+INDEX(Jugadores!$A$2:$H$346,MATCH(Partidos!E1203,Jugadores!$A$2:$A$346,0),7)</f>
        <v>1</v>
      </c>
      <c r="J1203" t="str">
        <f>VLOOKUP(INDEX(Jugadores!$A$2:$H$346,MATCH(Partidos!D1203,Jugadores!$A$2:$A$346,0),8),Condados!A:B,2,FALSE)</f>
        <v>Union</v>
      </c>
      <c r="K1203" t="str">
        <f>VLOOKUP(INDEX(Jugadores!$A$2:$H$346,MATCH(Partidos!E1203,Jugadores!$A$2:$A$346,0),8),Condados!A:B,2,FALSE)</f>
        <v>Bradford</v>
      </c>
      <c r="L1203">
        <v>119</v>
      </c>
    </row>
    <row r="1204" spans="1:12" x14ac:dyDescent="0.25">
      <c r="A1204" t="s">
        <v>27</v>
      </c>
      <c r="B1204">
        <v>329</v>
      </c>
      <c r="C1204">
        <v>177</v>
      </c>
      <c r="D1204">
        <v>13729</v>
      </c>
      <c r="E1204">
        <v>36159</v>
      </c>
      <c r="F1204" t="str">
        <f>+VLOOKUP(D1204,Jugadores!A:B,2,FALSE)</f>
        <v>Christian G. Chang</v>
      </c>
      <c r="G1204" t="str">
        <f>+VLOOKUP(E1204,Jugadores!A:B,2,FALSE)</f>
        <v>Victor S. Casteel</v>
      </c>
      <c r="H1204">
        <f>+INDEX(Jugadores!$A$2:$H$346,MATCH(Partidos!D1204,Jugadores!$A$2:$A$346,0),7)</f>
        <v>7</v>
      </c>
      <c r="I1204">
        <f>+INDEX(Jugadores!$A$2:$H$346,MATCH(Partidos!E1204,Jugadores!$A$2:$A$346,0),7)</f>
        <v>21</v>
      </c>
      <c r="J1204" t="str">
        <f>VLOOKUP(INDEX(Jugadores!$A$2:$H$346,MATCH(Partidos!D1204,Jugadores!$A$2:$A$346,0),8),Condados!A:B,2,FALSE)</f>
        <v>Indiana</v>
      </c>
      <c r="K1204" t="str">
        <f>VLOOKUP(INDEX(Jugadores!$A$2:$H$346,MATCH(Partidos!E1204,Jugadores!$A$2:$A$346,0),8),Condados!A:B,2,FALSE)</f>
        <v>Delaware</v>
      </c>
      <c r="L1204">
        <v>156</v>
      </c>
    </row>
    <row r="1205" spans="1:12" x14ac:dyDescent="0.25">
      <c r="A1205" t="s">
        <v>27</v>
      </c>
      <c r="B1205">
        <v>328</v>
      </c>
      <c r="C1205">
        <v>80</v>
      </c>
      <c r="D1205">
        <v>27965</v>
      </c>
      <c r="E1205">
        <v>12744</v>
      </c>
      <c r="F1205" t="str">
        <f>+VLOOKUP(D1205,Jugadores!A:B,2,FALSE)</f>
        <v>Santiago E. Dvorak</v>
      </c>
      <c r="G1205" t="str">
        <f>+VLOOKUP(E1205,Jugadores!A:B,2,FALSE)</f>
        <v>James A. Kirk</v>
      </c>
      <c r="H1205">
        <f>+INDEX(Jugadores!$A$2:$H$346,MATCH(Partidos!D1205,Jugadores!$A$2:$A$346,0),7)</f>
        <v>11</v>
      </c>
      <c r="I1205">
        <f>+INDEX(Jugadores!$A$2:$H$346,MATCH(Partidos!E1205,Jugadores!$A$2:$A$346,0),7)</f>
        <v>5</v>
      </c>
      <c r="J1205" t="str">
        <f>VLOOKUP(INDEX(Jugadores!$A$2:$H$346,MATCH(Partidos!D1205,Jugadores!$A$2:$A$346,0),8),Condados!A:B,2,FALSE)</f>
        <v>Venango</v>
      </c>
      <c r="K1205" t="str">
        <f>VLOOKUP(INDEX(Jugadores!$A$2:$H$346,MATCH(Partidos!E1205,Jugadores!$A$2:$A$346,0),8),Condados!A:B,2,FALSE)</f>
        <v>Lehigh</v>
      </c>
      <c r="L1205">
        <v>201</v>
      </c>
    </row>
    <row r="1206" spans="1:12" x14ac:dyDescent="0.25">
      <c r="A1206" t="s">
        <v>27</v>
      </c>
      <c r="B1206">
        <v>327</v>
      </c>
      <c r="C1206">
        <v>98</v>
      </c>
      <c r="D1206">
        <v>46356</v>
      </c>
      <c r="E1206">
        <v>43571</v>
      </c>
      <c r="F1206" t="str">
        <f>+VLOOKUP(D1206,Jugadores!A:B,2,FALSE)</f>
        <v>Robert A. Vath</v>
      </c>
      <c r="G1206" t="str">
        <f>+VLOOKUP(E1206,Jugadores!A:B,2,FALSE)</f>
        <v>Edward D. Piper</v>
      </c>
      <c r="H1206">
        <f>+INDEX(Jugadores!$A$2:$H$346,MATCH(Partidos!D1206,Jugadores!$A$2:$A$346,0),7)</f>
        <v>41</v>
      </c>
      <c r="I1206">
        <f>+INDEX(Jugadores!$A$2:$H$346,MATCH(Partidos!E1206,Jugadores!$A$2:$A$346,0),7)</f>
        <v>29</v>
      </c>
      <c r="J1206" t="str">
        <f>VLOOKUP(INDEX(Jugadores!$A$2:$H$346,MATCH(Partidos!D1206,Jugadores!$A$2:$A$346,0),8),Condados!A:B,2,FALSE)</f>
        <v>Huntingdon</v>
      </c>
      <c r="K1206" t="str">
        <f>VLOOKUP(INDEX(Jugadores!$A$2:$H$346,MATCH(Partidos!E1206,Jugadores!$A$2:$A$346,0),8),Condados!A:B,2,FALSE)</f>
        <v>Cambria</v>
      </c>
      <c r="L1206">
        <v>50</v>
      </c>
    </row>
    <row r="1207" spans="1:12" x14ac:dyDescent="0.25">
      <c r="A1207" t="s">
        <v>27</v>
      </c>
      <c r="B1207">
        <v>326</v>
      </c>
      <c r="C1207">
        <v>128</v>
      </c>
      <c r="D1207">
        <v>14970</v>
      </c>
      <c r="E1207">
        <v>41198</v>
      </c>
      <c r="F1207" t="str">
        <f>+VLOOKUP(D1207,Jugadores!A:B,2,FALSE)</f>
        <v>James J. Spears</v>
      </c>
      <c r="G1207" t="str">
        <f>+VLOOKUP(E1207,Jugadores!A:B,2,FALSE)</f>
        <v>Mike L. Ginn</v>
      </c>
      <c r="H1207">
        <f>+INDEX(Jugadores!$A$2:$H$346,MATCH(Partidos!D1207,Jugadores!$A$2:$A$346,0),7)</f>
        <v>1</v>
      </c>
      <c r="I1207">
        <f>+INDEX(Jugadores!$A$2:$H$346,MATCH(Partidos!E1207,Jugadores!$A$2:$A$346,0),7)</f>
        <v>27</v>
      </c>
      <c r="J1207" t="str">
        <f>VLOOKUP(INDEX(Jugadores!$A$2:$H$346,MATCH(Partidos!D1207,Jugadores!$A$2:$A$346,0),8),Condados!A:B,2,FALSE)</f>
        <v>Bradford</v>
      </c>
      <c r="K1207" t="str">
        <f>VLOOKUP(INDEX(Jugadores!$A$2:$H$346,MATCH(Partidos!E1207,Jugadores!$A$2:$A$346,0),8),Condados!A:B,2,FALSE)</f>
        <v>Allegheny</v>
      </c>
      <c r="L1207">
        <v>55</v>
      </c>
    </row>
    <row r="1208" spans="1:12" x14ac:dyDescent="0.25">
      <c r="A1208" t="s">
        <v>27</v>
      </c>
      <c r="B1208">
        <v>325</v>
      </c>
      <c r="C1208">
        <v>108</v>
      </c>
      <c r="D1208">
        <v>1727</v>
      </c>
      <c r="E1208">
        <v>21858</v>
      </c>
      <c r="F1208" t="str">
        <f>+VLOOKUP(D1208,Jugadores!A:B,2,FALSE)</f>
        <v>Leland T. Moore</v>
      </c>
      <c r="G1208" t="str">
        <f>+VLOOKUP(E1208,Jugadores!A:B,2,FALSE)</f>
        <v>Eddie A. Caison</v>
      </c>
      <c r="H1208">
        <f>+INDEX(Jugadores!$A$2:$H$346,MATCH(Partidos!D1208,Jugadores!$A$2:$A$346,0),7)</f>
        <v>134</v>
      </c>
      <c r="I1208">
        <f>+INDEX(Jugadores!$A$2:$H$346,MATCH(Partidos!E1208,Jugadores!$A$2:$A$346,0),7)</f>
        <v>31</v>
      </c>
      <c r="J1208" t="str">
        <f>VLOOKUP(INDEX(Jugadores!$A$2:$H$346,MATCH(Partidos!D1208,Jugadores!$A$2:$A$346,0),8),Condados!A:B,2,FALSE)</f>
        <v>Union</v>
      </c>
      <c r="K1208" t="str">
        <f>VLOOKUP(INDEX(Jugadores!$A$2:$H$346,MATCH(Partidos!E1208,Jugadores!$A$2:$A$346,0),8),Condados!A:B,2,FALSE)</f>
        <v>Centre</v>
      </c>
      <c r="L1208">
        <v>57</v>
      </c>
    </row>
    <row r="1209" spans="1:12" x14ac:dyDescent="0.25">
      <c r="A1209" t="s">
        <v>27</v>
      </c>
      <c r="B1209">
        <v>324</v>
      </c>
      <c r="C1209">
        <v>128</v>
      </c>
      <c r="D1209">
        <v>36159</v>
      </c>
      <c r="E1209">
        <v>16745</v>
      </c>
      <c r="F1209" t="str">
        <f>+VLOOKUP(D1209,Jugadores!A:B,2,FALSE)</f>
        <v>Victor S. Casteel</v>
      </c>
      <c r="G1209" t="str">
        <f>+VLOOKUP(E1209,Jugadores!A:B,2,FALSE)</f>
        <v>John A. Palmer</v>
      </c>
      <c r="H1209">
        <f>+INDEX(Jugadores!$A$2:$H$346,MATCH(Partidos!D1209,Jugadores!$A$2:$A$346,0),7)</f>
        <v>21</v>
      </c>
      <c r="I1209">
        <f>+INDEX(Jugadores!$A$2:$H$346,MATCH(Partidos!E1209,Jugadores!$A$2:$A$346,0),7)</f>
        <v>35</v>
      </c>
      <c r="J1209" t="str">
        <f>VLOOKUP(INDEX(Jugadores!$A$2:$H$346,MATCH(Partidos!D1209,Jugadores!$A$2:$A$346,0),8),Condados!A:B,2,FALSE)</f>
        <v>Delaware</v>
      </c>
      <c r="K1209" t="str">
        <f>VLOOKUP(INDEX(Jugadores!$A$2:$H$346,MATCH(Partidos!E1209,Jugadores!$A$2:$A$346,0),8),Condados!A:B,2,FALSE)</f>
        <v>Jefferson</v>
      </c>
      <c r="L1209">
        <v>75</v>
      </c>
    </row>
    <row r="1210" spans="1:12" x14ac:dyDescent="0.25">
      <c r="A1210" t="s">
        <v>27</v>
      </c>
      <c r="B1210">
        <v>323</v>
      </c>
      <c r="C1210">
        <v>93</v>
      </c>
      <c r="D1210">
        <v>13729</v>
      </c>
      <c r="E1210">
        <v>3504</v>
      </c>
      <c r="F1210" t="str">
        <f>+VLOOKUP(D1210,Jugadores!A:B,2,FALSE)</f>
        <v>Christian G. Chang</v>
      </c>
      <c r="G1210" t="str">
        <f>+VLOOKUP(E1210,Jugadores!A:B,2,FALSE)</f>
        <v>Carlton B. Lehr</v>
      </c>
      <c r="H1210">
        <f>+INDEX(Jugadores!$A$2:$H$346,MATCH(Partidos!D1210,Jugadores!$A$2:$A$346,0),7)</f>
        <v>7</v>
      </c>
      <c r="I1210">
        <f>+INDEX(Jugadores!$A$2:$H$346,MATCH(Partidos!E1210,Jugadores!$A$2:$A$346,0),7)</f>
        <v>160</v>
      </c>
      <c r="J1210" t="str">
        <f>VLOOKUP(INDEX(Jugadores!$A$2:$H$346,MATCH(Partidos!D1210,Jugadores!$A$2:$A$346,0),8),Condados!A:B,2,FALSE)</f>
        <v>Indiana</v>
      </c>
      <c r="K1210" t="str">
        <f>VLOOKUP(INDEX(Jugadores!$A$2:$H$346,MATCH(Partidos!E1210,Jugadores!$A$2:$A$346,0),8),Condados!A:B,2,FALSE)</f>
        <v>Cameron</v>
      </c>
      <c r="L1210">
        <v>130</v>
      </c>
    </row>
    <row r="1211" spans="1:12" x14ac:dyDescent="0.25">
      <c r="A1211" t="s">
        <v>27</v>
      </c>
      <c r="B1211">
        <v>322</v>
      </c>
      <c r="C1211">
        <v>80</v>
      </c>
      <c r="D1211">
        <v>27965</v>
      </c>
      <c r="E1211">
        <v>29457</v>
      </c>
      <c r="F1211" t="str">
        <f>+VLOOKUP(D1211,Jugadores!A:B,2,FALSE)</f>
        <v>Santiago E. Dvorak</v>
      </c>
      <c r="G1211" t="str">
        <f>+VLOOKUP(E1211,Jugadores!A:B,2,FALSE)</f>
        <v>Juan M. Drake</v>
      </c>
      <c r="H1211">
        <f>+INDEX(Jugadores!$A$2:$H$346,MATCH(Partidos!D1211,Jugadores!$A$2:$A$346,0),7)</f>
        <v>11</v>
      </c>
      <c r="I1211">
        <f>+INDEX(Jugadores!$A$2:$H$346,MATCH(Partidos!E1211,Jugadores!$A$2:$A$346,0),7)</f>
        <v>57</v>
      </c>
      <c r="J1211" t="str">
        <f>VLOOKUP(INDEX(Jugadores!$A$2:$H$346,MATCH(Partidos!D1211,Jugadores!$A$2:$A$346,0),8),Condados!A:B,2,FALSE)</f>
        <v>Venango</v>
      </c>
      <c r="K1211" t="str">
        <f>VLOOKUP(INDEX(Jugadores!$A$2:$H$346,MATCH(Partidos!E1211,Jugadores!$A$2:$A$346,0),8),Condados!A:B,2,FALSE)</f>
        <v>Lycoming</v>
      </c>
      <c r="L1211">
        <v>43</v>
      </c>
    </row>
    <row r="1212" spans="1:12" x14ac:dyDescent="0.25">
      <c r="A1212" t="s">
        <v>27</v>
      </c>
      <c r="B1212">
        <v>321</v>
      </c>
      <c r="C1212">
        <v>117</v>
      </c>
      <c r="D1212">
        <v>12744</v>
      </c>
      <c r="E1212">
        <v>37031</v>
      </c>
      <c r="F1212" t="str">
        <f>+VLOOKUP(D1212,Jugadores!A:B,2,FALSE)</f>
        <v>James A. Kirk</v>
      </c>
      <c r="G1212" t="str">
        <f>+VLOOKUP(E1212,Jugadores!A:B,2,FALSE)</f>
        <v>Henry M. McCue</v>
      </c>
      <c r="H1212">
        <f>+INDEX(Jugadores!$A$2:$H$346,MATCH(Partidos!D1212,Jugadores!$A$2:$A$346,0),7)</f>
        <v>5</v>
      </c>
      <c r="I1212">
        <f>+INDEX(Jugadores!$A$2:$H$346,MATCH(Partidos!E1212,Jugadores!$A$2:$A$346,0),7)</f>
        <v>71</v>
      </c>
      <c r="J1212" t="str">
        <f>VLOOKUP(INDEX(Jugadores!$A$2:$H$346,MATCH(Partidos!D1212,Jugadores!$A$2:$A$346,0),8),Condados!A:B,2,FALSE)</f>
        <v>Lehigh</v>
      </c>
      <c r="K1212" t="str">
        <f>VLOOKUP(INDEX(Jugadores!$A$2:$H$346,MATCH(Partidos!E1212,Jugadores!$A$2:$A$346,0),8),Condados!A:B,2,FALSE)</f>
        <v>Greene</v>
      </c>
      <c r="L1212">
        <v>52</v>
      </c>
    </row>
    <row r="1213" spans="1:12" x14ac:dyDescent="0.25">
      <c r="A1213" t="s">
        <v>27</v>
      </c>
      <c r="B1213">
        <v>320</v>
      </c>
      <c r="C1213">
        <v>7</v>
      </c>
      <c r="D1213">
        <v>46356</v>
      </c>
      <c r="E1213">
        <v>46171</v>
      </c>
      <c r="F1213" t="str">
        <f>+VLOOKUP(D1213,Jugadores!A:B,2,FALSE)</f>
        <v>Robert A. Vath</v>
      </c>
      <c r="G1213" t="str">
        <f>+VLOOKUP(E1213,Jugadores!A:B,2,FALSE)</f>
        <v>William C. Cohen</v>
      </c>
      <c r="H1213">
        <f>+INDEX(Jugadores!$A$2:$H$346,MATCH(Partidos!D1213,Jugadores!$A$2:$A$346,0),7)</f>
        <v>41</v>
      </c>
      <c r="I1213">
        <f>+INDEX(Jugadores!$A$2:$H$346,MATCH(Partidos!E1213,Jugadores!$A$2:$A$346,0),7)</f>
        <v>87</v>
      </c>
      <c r="J1213" t="str">
        <f>VLOOKUP(INDEX(Jugadores!$A$2:$H$346,MATCH(Partidos!D1213,Jugadores!$A$2:$A$346,0),8),Condados!A:B,2,FALSE)</f>
        <v>Huntingdon</v>
      </c>
      <c r="K1213" t="str">
        <f>VLOOKUP(INDEX(Jugadores!$A$2:$H$346,MATCH(Partidos!E1213,Jugadores!$A$2:$A$346,0),8),Condados!A:B,2,FALSE)</f>
        <v>Jefferson</v>
      </c>
      <c r="L1213">
        <v>59</v>
      </c>
    </row>
    <row r="1214" spans="1:12" x14ac:dyDescent="0.25">
      <c r="A1214" t="s">
        <v>27</v>
      </c>
      <c r="B1214">
        <v>319</v>
      </c>
      <c r="C1214">
        <v>68</v>
      </c>
      <c r="D1214">
        <v>43571</v>
      </c>
      <c r="E1214">
        <v>16817</v>
      </c>
      <c r="F1214" t="str">
        <f>+VLOOKUP(D1214,Jugadores!A:B,2,FALSE)</f>
        <v>Edward D. Piper</v>
      </c>
      <c r="G1214" t="str">
        <f>+VLOOKUP(E1214,Jugadores!A:B,2,FALSE)</f>
        <v>Charles B. Bernstein</v>
      </c>
      <c r="H1214">
        <f>+INDEX(Jugadores!$A$2:$H$346,MATCH(Partidos!D1214,Jugadores!$A$2:$A$346,0),7)</f>
        <v>29</v>
      </c>
      <c r="I1214">
        <f>+INDEX(Jugadores!$A$2:$H$346,MATCH(Partidos!E1214,Jugadores!$A$2:$A$346,0),7)</f>
        <v>90</v>
      </c>
      <c r="J1214" t="str">
        <f>VLOOKUP(INDEX(Jugadores!$A$2:$H$346,MATCH(Partidos!D1214,Jugadores!$A$2:$A$346,0),8),Condados!A:B,2,FALSE)</f>
        <v>Cambria</v>
      </c>
      <c r="K1214" t="str">
        <f>VLOOKUP(INDEX(Jugadores!$A$2:$H$346,MATCH(Partidos!E1214,Jugadores!$A$2:$A$346,0),8),Condados!A:B,2,FALSE)</f>
        <v>Clinton</v>
      </c>
      <c r="L1214">
        <v>66</v>
      </c>
    </row>
    <row r="1215" spans="1:12" x14ac:dyDescent="0.25">
      <c r="A1215" t="s">
        <v>27</v>
      </c>
      <c r="B1215">
        <v>318</v>
      </c>
      <c r="C1215">
        <v>118</v>
      </c>
      <c r="D1215">
        <v>14970</v>
      </c>
      <c r="E1215">
        <v>1939</v>
      </c>
      <c r="F1215" t="str">
        <f>+VLOOKUP(D1215,Jugadores!A:B,2,FALSE)</f>
        <v>James J. Spears</v>
      </c>
      <c r="G1215" t="str">
        <f>+VLOOKUP(E1215,Jugadores!A:B,2,FALSE)</f>
        <v>John E. McElwain</v>
      </c>
      <c r="H1215">
        <f>+INDEX(Jugadores!$A$2:$H$346,MATCH(Partidos!D1215,Jugadores!$A$2:$A$346,0),7)</f>
        <v>1</v>
      </c>
      <c r="I1215">
        <f>+INDEX(Jugadores!$A$2:$H$346,MATCH(Partidos!E1215,Jugadores!$A$2:$A$346,0),7)</f>
        <v>51</v>
      </c>
      <c r="J1215" t="str">
        <f>VLOOKUP(INDEX(Jugadores!$A$2:$H$346,MATCH(Partidos!D1215,Jugadores!$A$2:$A$346,0),8),Condados!A:B,2,FALSE)</f>
        <v>Bradford</v>
      </c>
      <c r="K1215" t="str">
        <f>VLOOKUP(INDEX(Jugadores!$A$2:$H$346,MATCH(Partidos!E1215,Jugadores!$A$2:$A$346,0),8),Condados!A:B,2,FALSE)</f>
        <v>Pike</v>
      </c>
      <c r="L1215">
        <v>83</v>
      </c>
    </row>
    <row r="1216" spans="1:12" x14ac:dyDescent="0.25">
      <c r="A1216" t="s">
        <v>27</v>
      </c>
      <c r="B1216">
        <v>317</v>
      </c>
      <c r="C1216">
        <v>85</v>
      </c>
      <c r="D1216">
        <v>41198</v>
      </c>
      <c r="E1216">
        <v>18113</v>
      </c>
      <c r="F1216" t="str">
        <f>+VLOOKUP(D1216,Jugadores!A:B,2,FALSE)</f>
        <v>Mike L. Ginn</v>
      </c>
      <c r="G1216" t="str">
        <f>+VLOOKUP(E1216,Jugadores!A:B,2,FALSE)</f>
        <v>John M. Link</v>
      </c>
      <c r="H1216">
        <f>+INDEX(Jugadores!$A$2:$H$346,MATCH(Partidos!D1216,Jugadores!$A$2:$A$346,0),7)</f>
        <v>27</v>
      </c>
      <c r="I1216">
        <f>+INDEX(Jugadores!$A$2:$H$346,MATCH(Partidos!E1216,Jugadores!$A$2:$A$346,0),7)</f>
        <v>26</v>
      </c>
      <c r="J1216" t="str">
        <f>VLOOKUP(INDEX(Jugadores!$A$2:$H$346,MATCH(Partidos!D1216,Jugadores!$A$2:$A$346,0),8),Condados!A:B,2,FALSE)</f>
        <v>Allegheny</v>
      </c>
      <c r="K1216" t="str">
        <f>VLOOKUP(INDEX(Jugadores!$A$2:$H$346,MATCH(Partidos!E1216,Jugadores!$A$2:$A$346,0),8),Condados!A:B,2,FALSE)</f>
        <v>Clinton</v>
      </c>
      <c r="L1216">
        <v>106</v>
      </c>
    </row>
    <row r="1217" spans="1:12" x14ac:dyDescent="0.25">
      <c r="A1217" t="s">
        <v>27</v>
      </c>
      <c r="B1217">
        <v>316</v>
      </c>
      <c r="C1217">
        <v>80</v>
      </c>
      <c r="D1217">
        <v>21858</v>
      </c>
      <c r="E1217">
        <v>28445</v>
      </c>
      <c r="F1217" t="str">
        <f>+VLOOKUP(D1217,Jugadores!A:B,2,FALSE)</f>
        <v>Eddie A. Caison</v>
      </c>
      <c r="G1217" t="str">
        <f>+VLOOKUP(E1217,Jugadores!A:B,2,FALSE)</f>
        <v>Craig H. Walsh</v>
      </c>
      <c r="H1217">
        <f>+INDEX(Jugadores!$A$2:$H$346,MATCH(Partidos!D1217,Jugadores!$A$2:$A$346,0),7)</f>
        <v>31</v>
      </c>
      <c r="I1217">
        <f>+INDEX(Jugadores!$A$2:$H$346,MATCH(Partidos!E1217,Jugadores!$A$2:$A$346,0),7)</f>
        <v>101</v>
      </c>
      <c r="J1217" t="str">
        <f>VLOOKUP(INDEX(Jugadores!$A$2:$H$346,MATCH(Partidos!D1217,Jugadores!$A$2:$A$346,0),8),Condados!A:B,2,FALSE)</f>
        <v>Centre</v>
      </c>
      <c r="K1217" t="str">
        <f>VLOOKUP(INDEX(Jugadores!$A$2:$H$346,MATCH(Partidos!E1217,Jugadores!$A$2:$A$346,0),8),Condados!A:B,2,FALSE)</f>
        <v>Forest</v>
      </c>
      <c r="L1217">
        <v>193</v>
      </c>
    </row>
    <row r="1218" spans="1:12" x14ac:dyDescent="0.25">
      <c r="A1218" t="s">
        <v>27</v>
      </c>
      <c r="B1218">
        <v>315</v>
      </c>
      <c r="C1218">
        <v>75</v>
      </c>
      <c r="D1218">
        <v>1727</v>
      </c>
      <c r="E1218">
        <v>30486</v>
      </c>
      <c r="F1218" t="str">
        <f>+VLOOKUP(D1218,Jugadores!A:B,2,FALSE)</f>
        <v>Leland T. Moore</v>
      </c>
      <c r="G1218" t="str">
        <f>+VLOOKUP(E1218,Jugadores!A:B,2,FALSE)</f>
        <v>Glenn W. Cunningham</v>
      </c>
      <c r="H1218">
        <f>+INDEX(Jugadores!$A$2:$H$346,MATCH(Partidos!D1218,Jugadores!$A$2:$A$346,0),7)</f>
        <v>134</v>
      </c>
      <c r="I1218">
        <f>+INDEX(Jugadores!$A$2:$H$346,MATCH(Partidos!E1218,Jugadores!$A$2:$A$346,0),7)</f>
        <v>3</v>
      </c>
      <c r="J1218" t="str">
        <f>VLOOKUP(INDEX(Jugadores!$A$2:$H$346,MATCH(Partidos!D1218,Jugadores!$A$2:$A$346,0),8),Condados!A:B,2,FALSE)</f>
        <v>Union</v>
      </c>
      <c r="K1218" t="str">
        <f>VLOOKUP(INDEX(Jugadores!$A$2:$H$346,MATCH(Partidos!E1218,Jugadores!$A$2:$A$346,0),8),Condados!A:B,2,FALSE)</f>
        <v>Lawrence</v>
      </c>
      <c r="L1218">
        <v>66</v>
      </c>
    </row>
    <row r="1219" spans="1:12" x14ac:dyDescent="0.25">
      <c r="A1219" t="s">
        <v>27</v>
      </c>
      <c r="B1219">
        <v>314</v>
      </c>
      <c r="C1219">
        <v>108</v>
      </c>
      <c r="D1219">
        <v>16745</v>
      </c>
      <c r="E1219">
        <v>15164</v>
      </c>
      <c r="F1219" t="str">
        <f>+VLOOKUP(D1219,Jugadores!A:B,2,FALSE)</f>
        <v>John A. Palmer</v>
      </c>
      <c r="G1219" t="str">
        <f>+VLOOKUP(E1219,Jugadores!A:B,2,FALSE)</f>
        <v>Stephen D. Stoll</v>
      </c>
      <c r="H1219">
        <f>+INDEX(Jugadores!$A$2:$H$346,MATCH(Partidos!D1219,Jugadores!$A$2:$A$346,0),7)</f>
        <v>35</v>
      </c>
      <c r="I1219">
        <f>+INDEX(Jugadores!$A$2:$H$346,MATCH(Partidos!E1219,Jugadores!$A$2:$A$346,0),7)</f>
        <v>36</v>
      </c>
      <c r="J1219" t="str">
        <f>VLOOKUP(INDEX(Jugadores!$A$2:$H$346,MATCH(Partidos!D1219,Jugadores!$A$2:$A$346,0),8),Condados!A:B,2,FALSE)</f>
        <v>Jefferson</v>
      </c>
      <c r="K1219" t="str">
        <f>VLOOKUP(INDEX(Jugadores!$A$2:$H$346,MATCH(Partidos!E1219,Jugadores!$A$2:$A$346,0),8),Condados!A:B,2,FALSE)</f>
        <v>Cumberland</v>
      </c>
      <c r="L1219">
        <v>72</v>
      </c>
    </row>
    <row r="1220" spans="1:12" x14ac:dyDescent="0.25">
      <c r="A1220" t="s">
        <v>27</v>
      </c>
      <c r="B1220">
        <v>313</v>
      </c>
      <c r="C1220">
        <v>79</v>
      </c>
      <c r="D1220">
        <v>36159</v>
      </c>
      <c r="E1220">
        <v>49008</v>
      </c>
      <c r="F1220" t="str">
        <f>+VLOOKUP(D1220,Jugadores!A:B,2,FALSE)</f>
        <v>Victor S. Casteel</v>
      </c>
      <c r="G1220" t="str">
        <f>+VLOOKUP(E1220,Jugadores!A:B,2,FALSE)</f>
        <v>Anthony A. Rodriguez</v>
      </c>
      <c r="H1220">
        <f>+INDEX(Jugadores!$A$2:$H$346,MATCH(Partidos!D1220,Jugadores!$A$2:$A$346,0),7)</f>
        <v>21</v>
      </c>
      <c r="I1220">
        <f>+INDEX(Jugadores!$A$2:$H$346,MATCH(Partidos!E1220,Jugadores!$A$2:$A$346,0),7)</f>
        <v>6</v>
      </c>
      <c r="J1220" t="str">
        <f>VLOOKUP(INDEX(Jugadores!$A$2:$H$346,MATCH(Partidos!D1220,Jugadores!$A$2:$A$346,0),8),Condados!A:B,2,FALSE)</f>
        <v>Delaware</v>
      </c>
      <c r="K1220" t="str">
        <f>VLOOKUP(INDEX(Jugadores!$A$2:$H$346,MATCH(Partidos!E1220,Jugadores!$A$2:$A$346,0),8),Condados!A:B,2,FALSE)</f>
        <v>Forest</v>
      </c>
      <c r="L1220">
        <v>151</v>
      </c>
    </row>
    <row r="1221" spans="1:12" x14ac:dyDescent="0.25">
      <c r="A1221" t="s">
        <v>27</v>
      </c>
      <c r="B1221">
        <v>312</v>
      </c>
      <c r="C1221">
        <v>71</v>
      </c>
      <c r="D1221">
        <v>13729</v>
      </c>
      <c r="E1221">
        <v>37462</v>
      </c>
      <c r="F1221" t="str">
        <f>+VLOOKUP(D1221,Jugadores!A:B,2,FALSE)</f>
        <v>Christian G. Chang</v>
      </c>
      <c r="G1221" t="str">
        <f>+VLOOKUP(E1221,Jugadores!A:B,2,FALSE)</f>
        <v>Ronnie C. Sparks</v>
      </c>
      <c r="H1221">
        <f>+INDEX(Jugadores!$A$2:$H$346,MATCH(Partidos!D1221,Jugadores!$A$2:$A$346,0),7)</f>
        <v>7</v>
      </c>
      <c r="I1221">
        <f>+INDEX(Jugadores!$A$2:$H$346,MATCH(Partidos!E1221,Jugadores!$A$2:$A$346,0),7)</f>
        <v>45</v>
      </c>
      <c r="J1221" t="str">
        <f>VLOOKUP(INDEX(Jugadores!$A$2:$H$346,MATCH(Partidos!D1221,Jugadores!$A$2:$A$346,0),8),Condados!A:B,2,FALSE)</f>
        <v>Indiana</v>
      </c>
      <c r="K1221" t="str">
        <f>VLOOKUP(INDEX(Jugadores!$A$2:$H$346,MATCH(Partidos!E1221,Jugadores!$A$2:$A$346,0),8),Condados!A:B,2,FALSE)</f>
        <v>Fulton</v>
      </c>
      <c r="L1221">
        <v>168</v>
      </c>
    </row>
    <row r="1222" spans="1:12" x14ac:dyDescent="0.25">
      <c r="A1222" t="s">
        <v>27</v>
      </c>
      <c r="B1222">
        <v>311</v>
      </c>
      <c r="C1222">
        <v>88</v>
      </c>
      <c r="D1222">
        <v>3504</v>
      </c>
      <c r="E1222">
        <v>962</v>
      </c>
      <c r="F1222" t="str">
        <f>+VLOOKUP(D1222,Jugadores!A:B,2,FALSE)</f>
        <v>Carlton B. Lehr</v>
      </c>
      <c r="G1222" t="str">
        <f>+VLOOKUP(E1222,Jugadores!A:B,2,FALSE)</f>
        <v>Andrew M. Shanklin</v>
      </c>
      <c r="H1222">
        <f>+INDEX(Jugadores!$A$2:$H$346,MATCH(Partidos!D1222,Jugadores!$A$2:$A$346,0),7)</f>
        <v>160</v>
      </c>
      <c r="I1222">
        <f>+INDEX(Jugadores!$A$2:$H$346,MATCH(Partidos!E1222,Jugadores!$A$2:$A$346,0),7)</f>
        <v>37</v>
      </c>
      <c r="J1222" t="str">
        <f>VLOOKUP(INDEX(Jugadores!$A$2:$H$346,MATCH(Partidos!D1222,Jugadores!$A$2:$A$346,0),8),Condados!A:B,2,FALSE)</f>
        <v>Cameron</v>
      </c>
      <c r="K1222" t="str">
        <f>VLOOKUP(INDEX(Jugadores!$A$2:$H$346,MATCH(Partidos!E1222,Jugadores!$A$2:$A$346,0),8),Condados!A:B,2,FALSE)</f>
        <v>Snyder</v>
      </c>
      <c r="L1222">
        <v>88</v>
      </c>
    </row>
    <row r="1223" spans="1:12" x14ac:dyDescent="0.25">
      <c r="A1223" t="s">
        <v>27</v>
      </c>
      <c r="B1223">
        <v>310</v>
      </c>
      <c r="C1223">
        <v>42</v>
      </c>
      <c r="D1223">
        <v>29457</v>
      </c>
      <c r="E1223">
        <v>1866</v>
      </c>
      <c r="F1223" t="str">
        <f>+VLOOKUP(D1223,Jugadores!A:B,2,FALSE)</f>
        <v>Juan M. Drake</v>
      </c>
      <c r="G1223" t="str">
        <f>+VLOOKUP(E1223,Jugadores!A:B,2,FALSE)</f>
        <v>Milton M. Warren</v>
      </c>
      <c r="H1223">
        <f>+INDEX(Jugadores!$A$2:$H$346,MATCH(Partidos!D1223,Jugadores!$A$2:$A$346,0),7)</f>
        <v>57</v>
      </c>
      <c r="I1223">
        <f>+INDEX(Jugadores!$A$2:$H$346,MATCH(Partidos!E1223,Jugadores!$A$2:$A$346,0),7)</f>
        <v>13</v>
      </c>
      <c r="J1223" t="str">
        <f>VLOOKUP(INDEX(Jugadores!$A$2:$H$346,MATCH(Partidos!D1223,Jugadores!$A$2:$A$346,0),8),Condados!A:B,2,FALSE)</f>
        <v>Lycoming</v>
      </c>
      <c r="K1223" t="str">
        <f>VLOOKUP(INDEX(Jugadores!$A$2:$H$346,MATCH(Partidos!E1223,Jugadores!$A$2:$A$346,0),8),Condados!A:B,2,FALSE)</f>
        <v>Butler</v>
      </c>
      <c r="L1223">
        <v>91</v>
      </c>
    </row>
    <row r="1224" spans="1:12" x14ac:dyDescent="0.25">
      <c r="A1224" t="s">
        <v>27</v>
      </c>
      <c r="B1224">
        <v>309</v>
      </c>
      <c r="C1224">
        <v>148</v>
      </c>
      <c r="D1224">
        <v>27965</v>
      </c>
      <c r="E1224">
        <v>32108</v>
      </c>
      <c r="F1224" t="str">
        <f>+VLOOKUP(D1224,Jugadores!A:B,2,FALSE)</f>
        <v>Santiago E. Dvorak</v>
      </c>
      <c r="G1224" t="str">
        <f>+VLOOKUP(E1224,Jugadores!A:B,2,FALSE)</f>
        <v>Steve L. Messner</v>
      </c>
      <c r="H1224">
        <f>+INDEX(Jugadores!$A$2:$H$346,MATCH(Partidos!D1224,Jugadores!$A$2:$A$346,0),7)</f>
        <v>11</v>
      </c>
      <c r="I1224">
        <f>+INDEX(Jugadores!$A$2:$H$346,MATCH(Partidos!E1224,Jugadores!$A$2:$A$346,0),7)</f>
        <v>30</v>
      </c>
      <c r="J1224" t="str">
        <f>VLOOKUP(INDEX(Jugadores!$A$2:$H$346,MATCH(Partidos!D1224,Jugadores!$A$2:$A$346,0),8),Condados!A:B,2,FALSE)</f>
        <v>Venango</v>
      </c>
      <c r="K1224" t="str">
        <f>VLOOKUP(INDEX(Jugadores!$A$2:$H$346,MATCH(Partidos!E1224,Jugadores!$A$2:$A$346,0),8),Condados!A:B,2,FALSE)</f>
        <v>Warren</v>
      </c>
      <c r="L1224">
        <v>96</v>
      </c>
    </row>
    <row r="1225" spans="1:12" x14ac:dyDescent="0.25">
      <c r="A1225" t="s">
        <v>27</v>
      </c>
      <c r="B1225">
        <v>308</v>
      </c>
      <c r="C1225">
        <v>99</v>
      </c>
      <c r="D1225">
        <v>37031</v>
      </c>
      <c r="E1225">
        <v>3867</v>
      </c>
      <c r="F1225" t="str">
        <f>+VLOOKUP(D1225,Jugadores!A:B,2,FALSE)</f>
        <v>Henry M. McCue</v>
      </c>
      <c r="G1225" t="str">
        <f>+VLOOKUP(E1225,Jugadores!A:B,2,FALSE)</f>
        <v>Kenneth J. Broyles</v>
      </c>
      <c r="H1225">
        <f>+INDEX(Jugadores!$A$2:$H$346,MATCH(Partidos!D1225,Jugadores!$A$2:$A$346,0),7)</f>
        <v>71</v>
      </c>
      <c r="I1225">
        <f>+INDEX(Jugadores!$A$2:$H$346,MATCH(Partidos!E1225,Jugadores!$A$2:$A$346,0),7)</f>
        <v>39</v>
      </c>
      <c r="J1225" t="str">
        <f>VLOOKUP(INDEX(Jugadores!$A$2:$H$346,MATCH(Partidos!D1225,Jugadores!$A$2:$A$346,0),8),Condados!A:B,2,FALSE)</f>
        <v>Greene</v>
      </c>
      <c r="K1225" t="str">
        <f>VLOOKUP(INDEX(Jugadores!$A$2:$H$346,MATCH(Partidos!E1225,Jugadores!$A$2:$A$346,0),8),Condados!A:B,2,FALSE)</f>
        <v>York</v>
      </c>
      <c r="L1225">
        <v>37</v>
      </c>
    </row>
    <row r="1226" spans="1:12" x14ac:dyDescent="0.25">
      <c r="A1226" t="s">
        <v>27</v>
      </c>
      <c r="B1226">
        <v>307</v>
      </c>
      <c r="C1226">
        <v>71</v>
      </c>
      <c r="D1226">
        <v>12744</v>
      </c>
      <c r="E1226">
        <v>21784</v>
      </c>
      <c r="F1226" t="str">
        <f>+VLOOKUP(D1226,Jugadores!A:B,2,FALSE)</f>
        <v>James A. Kirk</v>
      </c>
      <c r="G1226" t="str">
        <f>+VLOOKUP(E1226,Jugadores!A:B,2,FALSE)</f>
        <v>Andrew K. Perez</v>
      </c>
      <c r="H1226">
        <f>+INDEX(Jugadores!$A$2:$H$346,MATCH(Partidos!D1226,Jugadores!$A$2:$A$346,0),7)</f>
        <v>5</v>
      </c>
      <c r="I1226">
        <f>+INDEX(Jugadores!$A$2:$H$346,MATCH(Partidos!E1226,Jugadores!$A$2:$A$346,0),7)</f>
        <v>121</v>
      </c>
      <c r="J1226" t="str">
        <f>VLOOKUP(INDEX(Jugadores!$A$2:$H$346,MATCH(Partidos!D1226,Jugadores!$A$2:$A$346,0),8),Condados!A:B,2,FALSE)</f>
        <v>Lehigh</v>
      </c>
      <c r="K1226" t="str">
        <f>VLOOKUP(INDEX(Jugadores!$A$2:$H$346,MATCH(Partidos!E1226,Jugadores!$A$2:$A$346,0),8),Condados!A:B,2,FALSE)</f>
        <v>Bucks</v>
      </c>
      <c r="L1226">
        <v>53</v>
      </c>
    </row>
    <row r="1227" spans="1:12" x14ac:dyDescent="0.25">
      <c r="A1227" t="s">
        <v>27</v>
      </c>
      <c r="B1227">
        <v>306</v>
      </c>
      <c r="C1227">
        <v>66</v>
      </c>
      <c r="D1227">
        <v>46356</v>
      </c>
      <c r="E1227">
        <v>12929</v>
      </c>
      <c r="F1227" t="str">
        <f>+VLOOKUP(D1227,Jugadores!A:B,2,FALSE)</f>
        <v>Robert A. Vath</v>
      </c>
      <c r="G1227" t="str">
        <f>+VLOOKUP(E1227,Jugadores!A:B,2,FALSE)</f>
        <v>James S. Evans</v>
      </c>
      <c r="H1227">
        <f>+INDEX(Jugadores!$A$2:$H$346,MATCH(Partidos!D1227,Jugadores!$A$2:$A$346,0),7)</f>
        <v>41</v>
      </c>
      <c r="I1227">
        <f>+INDEX(Jugadores!$A$2:$H$346,MATCH(Partidos!E1227,Jugadores!$A$2:$A$346,0),7)</f>
        <v>103</v>
      </c>
      <c r="J1227" t="str">
        <f>VLOOKUP(INDEX(Jugadores!$A$2:$H$346,MATCH(Partidos!D1227,Jugadores!$A$2:$A$346,0),8),Condados!A:B,2,FALSE)</f>
        <v>Huntingdon</v>
      </c>
      <c r="K1227" t="str">
        <f>VLOOKUP(INDEX(Jugadores!$A$2:$H$346,MATCH(Partidos!E1227,Jugadores!$A$2:$A$346,0),8),Condados!A:B,2,FALSE)</f>
        <v>Lebanon</v>
      </c>
      <c r="L1227">
        <v>57</v>
      </c>
    </row>
    <row r="1228" spans="1:12" x14ac:dyDescent="0.25">
      <c r="A1228" t="s">
        <v>27</v>
      </c>
      <c r="B1228">
        <v>305</v>
      </c>
      <c r="C1228">
        <v>106</v>
      </c>
      <c r="D1228">
        <v>46171</v>
      </c>
      <c r="E1228">
        <v>38385</v>
      </c>
      <c r="F1228" t="str">
        <f>+VLOOKUP(D1228,Jugadores!A:B,2,FALSE)</f>
        <v>William C. Cohen</v>
      </c>
      <c r="G1228" t="str">
        <f>+VLOOKUP(E1228,Jugadores!A:B,2,FALSE)</f>
        <v>Jason M. Ross</v>
      </c>
      <c r="H1228">
        <f>+INDEX(Jugadores!$A$2:$H$346,MATCH(Partidos!D1228,Jugadores!$A$2:$A$346,0),7)</f>
        <v>87</v>
      </c>
      <c r="I1228">
        <f>+INDEX(Jugadores!$A$2:$H$346,MATCH(Partidos!E1228,Jugadores!$A$2:$A$346,0),7)</f>
        <v>25</v>
      </c>
      <c r="J1228" t="str">
        <f>VLOOKUP(INDEX(Jugadores!$A$2:$H$346,MATCH(Partidos!D1228,Jugadores!$A$2:$A$346,0),8),Condados!A:B,2,FALSE)</f>
        <v>Jefferson</v>
      </c>
      <c r="K1228" t="str">
        <f>VLOOKUP(INDEX(Jugadores!$A$2:$H$346,MATCH(Partidos!E1228,Jugadores!$A$2:$A$346,0),8),Condados!A:B,2,FALSE)</f>
        <v>Cameron</v>
      </c>
      <c r="L1228">
        <v>61</v>
      </c>
    </row>
    <row r="1229" spans="1:12" x14ac:dyDescent="0.25">
      <c r="A1229" t="s">
        <v>27</v>
      </c>
      <c r="B1229">
        <v>304</v>
      </c>
      <c r="C1229">
        <v>129</v>
      </c>
      <c r="D1229">
        <v>16817</v>
      </c>
      <c r="E1229">
        <v>3097</v>
      </c>
      <c r="F1229" t="str">
        <f>+VLOOKUP(D1229,Jugadores!A:B,2,FALSE)</f>
        <v>Charles B. Bernstein</v>
      </c>
      <c r="G1229" t="str">
        <f>+VLOOKUP(E1229,Jugadores!A:B,2,FALSE)</f>
        <v>Troy M. Johnson</v>
      </c>
      <c r="H1229">
        <f>+INDEX(Jugadores!$A$2:$H$346,MATCH(Partidos!D1229,Jugadores!$A$2:$A$346,0),7)</f>
        <v>90</v>
      </c>
      <c r="I1229">
        <f>+INDEX(Jugadores!$A$2:$H$346,MATCH(Partidos!E1229,Jugadores!$A$2:$A$346,0),7)</f>
        <v>43</v>
      </c>
      <c r="J1229" t="str">
        <f>VLOOKUP(INDEX(Jugadores!$A$2:$H$346,MATCH(Partidos!D1229,Jugadores!$A$2:$A$346,0),8),Condados!A:B,2,FALSE)</f>
        <v>Clinton</v>
      </c>
      <c r="K1229" t="str">
        <f>VLOOKUP(INDEX(Jugadores!$A$2:$H$346,MATCH(Partidos!E1229,Jugadores!$A$2:$A$346,0),8),Condados!A:B,2,FALSE)</f>
        <v>Columbia</v>
      </c>
      <c r="L1229">
        <v>61</v>
      </c>
    </row>
    <row r="1230" spans="1:12" x14ac:dyDescent="0.25">
      <c r="A1230" t="s">
        <v>27</v>
      </c>
      <c r="B1230">
        <v>303</v>
      </c>
      <c r="C1230">
        <v>103</v>
      </c>
      <c r="D1230">
        <v>43571</v>
      </c>
      <c r="E1230">
        <v>44365</v>
      </c>
      <c r="F1230" t="str">
        <f>+VLOOKUP(D1230,Jugadores!A:B,2,FALSE)</f>
        <v>Edward D. Piper</v>
      </c>
      <c r="G1230" t="str">
        <f>+VLOOKUP(E1230,Jugadores!A:B,2,FALSE)</f>
        <v>Robert L. Hughes</v>
      </c>
      <c r="H1230">
        <f>+INDEX(Jugadores!$A$2:$H$346,MATCH(Partidos!D1230,Jugadores!$A$2:$A$346,0),7)</f>
        <v>29</v>
      </c>
      <c r="I1230">
        <f>+INDEX(Jugadores!$A$2:$H$346,MATCH(Partidos!E1230,Jugadores!$A$2:$A$346,0),7)</f>
        <v>53</v>
      </c>
      <c r="J1230" t="str">
        <f>VLOOKUP(INDEX(Jugadores!$A$2:$H$346,MATCH(Partidos!D1230,Jugadores!$A$2:$A$346,0),8),Condados!A:B,2,FALSE)</f>
        <v>Cambria</v>
      </c>
      <c r="K1230" t="str">
        <f>VLOOKUP(INDEX(Jugadores!$A$2:$H$346,MATCH(Partidos!E1230,Jugadores!$A$2:$A$346,0),8),Condados!A:B,2,FALSE)</f>
        <v>Erie</v>
      </c>
      <c r="L1230">
        <v>74</v>
      </c>
    </row>
    <row r="1231" spans="1:12" x14ac:dyDescent="0.25">
      <c r="A1231" t="s">
        <v>28</v>
      </c>
      <c r="B1231">
        <v>333</v>
      </c>
      <c r="C1231">
        <v>116</v>
      </c>
      <c r="D1231">
        <v>12744</v>
      </c>
      <c r="E1231">
        <v>3227</v>
      </c>
      <c r="F1231" t="str">
        <f>+VLOOKUP(D1231,Jugadores!A:B,2,FALSE)</f>
        <v>James A. Kirk</v>
      </c>
      <c r="G1231" t="str">
        <f>+VLOOKUP(E1231,Jugadores!A:B,2,FALSE)</f>
        <v>Billie M. Baskin</v>
      </c>
      <c r="H1231">
        <f>+INDEX(Jugadores!$A$2:$H$346,MATCH(Partidos!D1231,Jugadores!$A$2:$A$346,0),7)</f>
        <v>5</v>
      </c>
      <c r="I1231">
        <f>+INDEX(Jugadores!$A$2:$H$346,MATCH(Partidos!E1231,Jugadores!$A$2:$A$346,0),7)</f>
        <v>82</v>
      </c>
      <c r="J1231" t="str">
        <f>VLOOKUP(INDEX(Jugadores!$A$2:$H$346,MATCH(Partidos!D1231,Jugadores!$A$2:$A$346,0),8),Condados!A:B,2,FALSE)</f>
        <v>Lehigh</v>
      </c>
      <c r="K1231" t="str">
        <f>VLOOKUP(INDEX(Jugadores!$A$2:$H$346,MATCH(Partidos!E1231,Jugadores!$A$2:$A$346,0),8),Condados!A:B,2,FALSE)</f>
        <v>Westmoreland</v>
      </c>
      <c r="L1231">
        <v>77</v>
      </c>
    </row>
    <row r="1232" spans="1:12" x14ac:dyDescent="0.25">
      <c r="A1232" t="s">
        <v>28</v>
      </c>
      <c r="B1232">
        <v>332</v>
      </c>
      <c r="C1232">
        <v>105</v>
      </c>
      <c r="D1232">
        <v>3227</v>
      </c>
      <c r="E1232">
        <v>45415</v>
      </c>
      <c r="F1232" t="str">
        <f>+VLOOKUP(D1232,Jugadores!A:B,2,FALSE)</f>
        <v>Billie M. Baskin</v>
      </c>
      <c r="G1232" t="str">
        <f>+VLOOKUP(E1232,Jugadores!A:B,2,FALSE)</f>
        <v>Bradley T. Peace</v>
      </c>
      <c r="H1232">
        <f>+INDEX(Jugadores!$A$2:$H$346,MATCH(Partidos!D1232,Jugadores!$A$2:$A$346,0),7)</f>
        <v>82</v>
      </c>
      <c r="I1232">
        <f>+INDEX(Jugadores!$A$2:$H$346,MATCH(Partidos!E1232,Jugadores!$A$2:$A$346,0),7)</f>
        <v>4</v>
      </c>
      <c r="J1232" t="str">
        <f>VLOOKUP(INDEX(Jugadores!$A$2:$H$346,MATCH(Partidos!D1232,Jugadores!$A$2:$A$346,0),8),Condados!A:B,2,FALSE)</f>
        <v>Westmoreland</v>
      </c>
      <c r="K1232" t="str">
        <f>VLOOKUP(INDEX(Jugadores!$A$2:$H$346,MATCH(Partidos!E1232,Jugadores!$A$2:$A$346,0),8),Condados!A:B,2,FALSE)</f>
        <v>Perry</v>
      </c>
      <c r="L1232">
        <v>78</v>
      </c>
    </row>
    <row r="1233" spans="1:12" x14ac:dyDescent="0.25">
      <c r="A1233" t="s">
        <v>28</v>
      </c>
      <c r="B1233">
        <v>331</v>
      </c>
      <c r="C1233">
        <v>89</v>
      </c>
      <c r="D1233">
        <v>12744</v>
      </c>
      <c r="E1233">
        <v>48987</v>
      </c>
      <c r="F1233" t="str">
        <f>+VLOOKUP(D1233,Jugadores!A:B,2,FALSE)</f>
        <v>James A. Kirk</v>
      </c>
      <c r="G1233" t="str">
        <f>+VLOOKUP(E1233,Jugadores!A:B,2,FALSE)</f>
        <v>Patrick P. Taylor</v>
      </c>
      <c r="H1233">
        <f>+INDEX(Jugadores!$A$2:$H$346,MATCH(Partidos!D1233,Jugadores!$A$2:$A$346,0),7)</f>
        <v>5</v>
      </c>
      <c r="I1233">
        <f>+INDEX(Jugadores!$A$2:$H$346,MATCH(Partidos!E1233,Jugadores!$A$2:$A$346,0),7)</f>
        <v>91</v>
      </c>
      <c r="J1233" t="str">
        <f>VLOOKUP(INDEX(Jugadores!$A$2:$H$346,MATCH(Partidos!D1233,Jugadores!$A$2:$A$346,0),8),Condados!A:B,2,FALSE)</f>
        <v>Lehigh</v>
      </c>
      <c r="K1233" t="str">
        <f>VLOOKUP(INDEX(Jugadores!$A$2:$H$346,MATCH(Partidos!E1233,Jugadores!$A$2:$A$346,0),8),Condados!A:B,2,FALSE)</f>
        <v>Columbia</v>
      </c>
      <c r="L1233">
        <v>83</v>
      </c>
    </row>
    <row r="1234" spans="1:12" x14ac:dyDescent="0.25">
      <c r="A1234" t="s">
        <v>28</v>
      </c>
      <c r="B1234">
        <v>330</v>
      </c>
      <c r="C1234">
        <v>134</v>
      </c>
      <c r="D1234">
        <v>45415</v>
      </c>
      <c r="E1234">
        <v>29457</v>
      </c>
      <c r="F1234" t="str">
        <f>+VLOOKUP(D1234,Jugadores!A:B,2,FALSE)</f>
        <v>Bradley T. Peace</v>
      </c>
      <c r="G1234" t="str">
        <f>+VLOOKUP(E1234,Jugadores!A:B,2,FALSE)</f>
        <v>Juan M. Drake</v>
      </c>
      <c r="H1234">
        <f>+INDEX(Jugadores!$A$2:$H$346,MATCH(Partidos!D1234,Jugadores!$A$2:$A$346,0),7)</f>
        <v>4</v>
      </c>
      <c r="I1234">
        <f>+INDEX(Jugadores!$A$2:$H$346,MATCH(Partidos!E1234,Jugadores!$A$2:$A$346,0),7)</f>
        <v>57</v>
      </c>
      <c r="J1234" t="str">
        <f>VLOOKUP(INDEX(Jugadores!$A$2:$H$346,MATCH(Partidos!D1234,Jugadores!$A$2:$A$346,0),8),Condados!A:B,2,FALSE)</f>
        <v>Perry</v>
      </c>
      <c r="K1234" t="str">
        <f>VLOOKUP(INDEX(Jugadores!$A$2:$H$346,MATCH(Partidos!E1234,Jugadores!$A$2:$A$346,0),8),Condados!A:B,2,FALSE)</f>
        <v>Lycoming</v>
      </c>
      <c r="L1234">
        <v>110</v>
      </c>
    </row>
    <row r="1235" spans="1:12" x14ac:dyDescent="0.25">
      <c r="A1235" t="s">
        <v>28</v>
      </c>
      <c r="B1235">
        <v>329</v>
      </c>
      <c r="C1235">
        <v>81</v>
      </c>
      <c r="D1235">
        <v>3227</v>
      </c>
      <c r="E1235">
        <v>3097</v>
      </c>
      <c r="F1235" t="str">
        <f>+VLOOKUP(D1235,Jugadores!A:B,2,FALSE)</f>
        <v>Billie M. Baskin</v>
      </c>
      <c r="G1235" t="str">
        <f>+VLOOKUP(E1235,Jugadores!A:B,2,FALSE)</f>
        <v>Troy M. Johnson</v>
      </c>
      <c r="H1235">
        <f>+INDEX(Jugadores!$A$2:$H$346,MATCH(Partidos!D1235,Jugadores!$A$2:$A$346,0),7)</f>
        <v>82</v>
      </c>
      <c r="I1235">
        <f>+INDEX(Jugadores!$A$2:$H$346,MATCH(Partidos!E1235,Jugadores!$A$2:$A$346,0),7)</f>
        <v>43</v>
      </c>
      <c r="J1235" t="str">
        <f>VLOOKUP(INDEX(Jugadores!$A$2:$H$346,MATCH(Partidos!D1235,Jugadores!$A$2:$A$346,0),8),Condados!A:B,2,FALSE)</f>
        <v>Westmoreland</v>
      </c>
      <c r="K1235" t="str">
        <f>VLOOKUP(INDEX(Jugadores!$A$2:$H$346,MATCH(Partidos!E1235,Jugadores!$A$2:$A$346,0),8),Condados!A:B,2,FALSE)</f>
        <v>Columbia</v>
      </c>
      <c r="L1235">
        <v>116</v>
      </c>
    </row>
    <row r="1236" spans="1:12" x14ac:dyDescent="0.25">
      <c r="A1236" t="s">
        <v>28</v>
      </c>
      <c r="B1236">
        <v>328</v>
      </c>
      <c r="C1236">
        <v>67</v>
      </c>
      <c r="D1236">
        <v>12744</v>
      </c>
      <c r="E1236">
        <v>25105</v>
      </c>
      <c r="F1236" t="str">
        <f>+VLOOKUP(D1236,Jugadores!A:B,2,FALSE)</f>
        <v>James A. Kirk</v>
      </c>
      <c r="G1236" t="str">
        <f>+VLOOKUP(E1236,Jugadores!A:B,2,FALSE)</f>
        <v>Donald M. West</v>
      </c>
      <c r="H1236">
        <f>+INDEX(Jugadores!$A$2:$H$346,MATCH(Partidos!D1236,Jugadores!$A$2:$A$346,0),7)</f>
        <v>5</v>
      </c>
      <c r="I1236">
        <f>+INDEX(Jugadores!$A$2:$H$346,MATCH(Partidos!E1236,Jugadores!$A$2:$A$346,0),7)</f>
        <v>33</v>
      </c>
      <c r="J1236" t="str">
        <f>VLOOKUP(INDEX(Jugadores!$A$2:$H$346,MATCH(Partidos!D1236,Jugadores!$A$2:$A$346,0),8),Condados!A:B,2,FALSE)</f>
        <v>Lehigh</v>
      </c>
      <c r="K1236" t="str">
        <f>VLOOKUP(INDEX(Jugadores!$A$2:$H$346,MATCH(Partidos!E1236,Jugadores!$A$2:$A$346,0),8),Condados!A:B,2,FALSE)</f>
        <v>Northampton</v>
      </c>
      <c r="L1236">
        <v>55</v>
      </c>
    </row>
    <row r="1237" spans="1:12" x14ac:dyDescent="0.25">
      <c r="A1237" t="s">
        <v>28</v>
      </c>
      <c r="B1237">
        <v>327</v>
      </c>
      <c r="C1237">
        <v>151</v>
      </c>
      <c r="D1237">
        <v>48987</v>
      </c>
      <c r="E1237">
        <v>15447</v>
      </c>
      <c r="F1237" t="str">
        <f>+VLOOKUP(D1237,Jugadores!A:B,2,FALSE)</f>
        <v>Patrick P. Taylor</v>
      </c>
      <c r="G1237" t="str">
        <f>+VLOOKUP(E1237,Jugadores!A:B,2,FALSE)</f>
        <v>Avery M. Morgan</v>
      </c>
      <c r="H1237">
        <f>+INDEX(Jugadores!$A$2:$H$346,MATCH(Partidos!D1237,Jugadores!$A$2:$A$346,0),7)</f>
        <v>91</v>
      </c>
      <c r="I1237">
        <f>+INDEX(Jugadores!$A$2:$H$346,MATCH(Partidos!E1237,Jugadores!$A$2:$A$346,0),7)</f>
        <v>62</v>
      </c>
      <c r="J1237" t="str">
        <f>VLOOKUP(INDEX(Jugadores!$A$2:$H$346,MATCH(Partidos!D1237,Jugadores!$A$2:$A$346,0),8),Condados!A:B,2,FALSE)</f>
        <v>Columbia</v>
      </c>
      <c r="K1237" t="str">
        <f>VLOOKUP(INDEX(Jugadores!$A$2:$H$346,MATCH(Partidos!E1237,Jugadores!$A$2:$A$346,0),8),Condados!A:B,2,FALSE)</f>
        <v>Susquehanna</v>
      </c>
      <c r="L1237">
        <v>59</v>
      </c>
    </row>
    <row r="1238" spans="1:12" x14ac:dyDescent="0.25">
      <c r="A1238" t="s">
        <v>28</v>
      </c>
      <c r="B1238">
        <v>326</v>
      </c>
      <c r="C1238">
        <v>87</v>
      </c>
      <c r="D1238">
        <v>45415</v>
      </c>
      <c r="E1238">
        <v>17656</v>
      </c>
      <c r="F1238" t="str">
        <f>+VLOOKUP(D1238,Jugadores!A:B,2,FALSE)</f>
        <v>Bradley T. Peace</v>
      </c>
      <c r="G1238" t="str">
        <f>+VLOOKUP(E1238,Jugadores!A:B,2,FALSE)</f>
        <v>James V. Fudge</v>
      </c>
      <c r="H1238">
        <f>+INDEX(Jugadores!$A$2:$H$346,MATCH(Partidos!D1238,Jugadores!$A$2:$A$346,0),7)</f>
        <v>4</v>
      </c>
      <c r="I1238">
        <f>+INDEX(Jugadores!$A$2:$H$346,MATCH(Partidos!E1238,Jugadores!$A$2:$A$346,0),7)</f>
        <v>86</v>
      </c>
      <c r="J1238" t="str">
        <f>VLOOKUP(INDEX(Jugadores!$A$2:$H$346,MATCH(Partidos!D1238,Jugadores!$A$2:$A$346,0),8),Condados!A:B,2,FALSE)</f>
        <v>Perry</v>
      </c>
      <c r="K1238" t="str">
        <f>VLOOKUP(INDEX(Jugadores!$A$2:$H$346,MATCH(Partidos!E1238,Jugadores!$A$2:$A$346,0),8),Condados!A:B,2,FALSE)</f>
        <v>Bedford</v>
      </c>
      <c r="L1238">
        <v>71</v>
      </c>
    </row>
    <row r="1239" spans="1:12" x14ac:dyDescent="0.25">
      <c r="A1239" t="s">
        <v>28</v>
      </c>
      <c r="B1239">
        <v>325</v>
      </c>
      <c r="C1239">
        <v>82</v>
      </c>
      <c r="D1239">
        <v>29457</v>
      </c>
      <c r="E1239">
        <v>12929</v>
      </c>
      <c r="F1239" t="str">
        <f>+VLOOKUP(D1239,Jugadores!A:B,2,FALSE)</f>
        <v>Juan M. Drake</v>
      </c>
      <c r="G1239" t="str">
        <f>+VLOOKUP(E1239,Jugadores!A:B,2,FALSE)</f>
        <v>James S. Evans</v>
      </c>
      <c r="H1239">
        <f>+INDEX(Jugadores!$A$2:$H$346,MATCH(Partidos!D1239,Jugadores!$A$2:$A$346,0),7)</f>
        <v>57</v>
      </c>
      <c r="I1239">
        <f>+INDEX(Jugadores!$A$2:$H$346,MATCH(Partidos!E1239,Jugadores!$A$2:$A$346,0),7)</f>
        <v>103</v>
      </c>
      <c r="J1239" t="str">
        <f>VLOOKUP(INDEX(Jugadores!$A$2:$H$346,MATCH(Partidos!D1239,Jugadores!$A$2:$A$346,0),8),Condados!A:B,2,FALSE)</f>
        <v>Lycoming</v>
      </c>
      <c r="K1239" t="str">
        <f>VLOOKUP(INDEX(Jugadores!$A$2:$H$346,MATCH(Partidos!E1239,Jugadores!$A$2:$A$346,0),8),Condados!A:B,2,FALSE)</f>
        <v>Lebanon</v>
      </c>
      <c r="L1239">
        <v>73</v>
      </c>
    </row>
    <row r="1240" spans="1:12" x14ac:dyDescent="0.25">
      <c r="A1240" t="s">
        <v>28</v>
      </c>
      <c r="B1240">
        <v>324</v>
      </c>
      <c r="C1240">
        <v>176</v>
      </c>
      <c r="D1240">
        <v>3227</v>
      </c>
      <c r="E1240">
        <v>13807</v>
      </c>
      <c r="F1240" t="str">
        <f>+VLOOKUP(D1240,Jugadores!A:B,2,FALSE)</f>
        <v>Billie M. Baskin</v>
      </c>
      <c r="G1240" t="str">
        <f>+VLOOKUP(E1240,Jugadores!A:B,2,FALSE)</f>
        <v>John E. McCoy</v>
      </c>
      <c r="H1240">
        <f>+INDEX(Jugadores!$A$2:$H$346,MATCH(Partidos!D1240,Jugadores!$A$2:$A$346,0),7)</f>
        <v>82</v>
      </c>
      <c r="I1240">
        <f>+INDEX(Jugadores!$A$2:$H$346,MATCH(Partidos!E1240,Jugadores!$A$2:$A$346,0),7)</f>
        <v>105</v>
      </c>
      <c r="J1240" t="str">
        <f>VLOOKUP(INDEX(Jugadores!$A$2:$H$346,MATCH(Partidos!D1240,Jugadores!$A$2:$A$346,0),8),Condados!A:B,2,FALSE)</f>
        <v>Westmoreland</v>
      </c>
      <c r="K1240" t="str">
        <f>VLOOKUP(INDEX(Jugadores!$A$2:$H$346,MATCH(Partidos!E1240,Jugadores!$A$2:$A$346,0),8),Condados!A:B,2,FALSE)</f>
        <v>McKean</v>
      </c>
      <c r="L1240">
        <v>85</v>
      </c>
    </row>
    <row r="1241" spans="1:12" x14ac:dyDescent="0.25">
      <c r="A1241" t="s">
        <v>28</v>
      </c>
      <c r="B1241">
        <v>323</v>
      </c>
      <c r="C1241">
        <v>102</v>
      </c>
      <c r="D1241">
        <v>3097</v>
      </c>
      <c r="E1241">
        <v>46356</v>
      </c>
      <c r="F1241" t="str">
        <f>+VLOOKUP(D1241,Jugadores!A:B,2,FALSE)</f>
        <v>Troy M. Johnson</v>
      </c>
      <c r="G1241" t="str">
        <f>+VLOOKUP(E1241,Jugadores!A:B,2,FALSE)</f>
        <v>Robert A. Vath</v>
      </c>
      <c r="H1241">
        <f>+INDEX(Jugadores!$A$2:$H$346,MATCH(Partidos!D1241,Jugadores!$A$2:$A$346,0),7)</f>
        <v>43</v>
      </c>
      <c r="I1241">
        <f>+INDEX(Jugadores!$A$2:$H$346,MATCH(Partidos!E1241,Jugadores!$A$2:$A$346,0),7)</f>
        <v>41</v>
      </c>
      <c r="J1241" t="str">
        <f>VLOOKUP(INDEX(Jugadores!$A$2:$H$346,MATCH(Partidos!D1241,Jugadores!$A$2:$A$346,0),8),Condados!A:B,2,FALSE)</f>
        <v>Columbia</v>
      </c>
      <c r="K1241" t="str">
        <f>VLOOKUP(INDEX(Jugadores!$A$2:$H$346,MATCH(Partidos!E1241,Jugadores!$A$2:$A$346,0),8),Condados!A:B,2,FALSE)</f>
        <v>Huntingdon</v>
      </c>
      <c r="L1241">
        <v>91</v>
      </c>
    </row>
    <row r="1242" spans="1:12" x14ac:dyDescent="0.25">
      <c r="A1242" t="s">
        <v>28</v>
      </c>
      <c r="B1242">
        <v>322</v>
      </c>
      <c r="C1242">
        <v>66</v>
      </c>
      <c r="D1242">
        <v>25105</v>
      </c>
      <c r="E1242">
        <v>4496</v>
      </c>
      <c r="F1242" t="str">
        <f>+VLOOKUP(D1242,Jugadores!A:B,2,FALSE)</f>
        <v>Donald M. West</v>
      </c>
      <c r="G1242" t="str">
        <f>+VLOOKUP(E1242,Jugadores!A:B,2,FALSE)</f>
        <v>Carlos L. Grier</v>
      </c>
      <c r="H1242">
        <f>+INDEX(Jugadores!$A$2:$H$346,MATCH(Partidos!D1242,Jugadores!$A$2:$A$346,0),7)</f>
        <v>33</v>
      </c>
      <c r="I1242">
        <f>+INDEX(Jugadores!$A$2:$H$346,MATCH(Partidos!E1242,Jugadores!$A$2:$A$346,0),7)</f>
        <v>93</v>
      </c>
      <c r="J1242" t="str">
        <f>VLOOKUP(INDEX(Jugadores!$A$2:$H$346,MATCH(Partidos!D1242,Jugadores!$A$2:$A$346,0),8),Condados!A:B,2,FALSE)</f>
        <v>Northampton</v>
      </c>
      <c r="K1242" t="str">
        <f>VLOOKUP(INDEX(Jugadores!$A$2:$H$346,MATCH(Partidos!E1242,Jugadores!$A$2:$A$346,0),8),Condados!A:B,2,FALSE)</f>
        <v>Cameron</v>
      </c>
      <c r="L1242">
        <v>108</v>
      </c>
    </row>
    <row r="1243" spans="1:12" x14ac:dyDescent="0.25">
      <c r="A1243" t="s">
        <v>28</v>
      </c>
      <c r="B1243">
        <v>321</v>
      </c>
      <c r="C1243">
        <v>109</v>
      </c>
      <c r="D1243">
        <v>12744</v>
      </c>
      <c r="E1243">
        <v>31665</v>
      </c>
      <c r="F1243" t="str">
        <f>+VLOOKUP(D1243,Jugadores!A:B,2,FALSE)</f>
        <v>James A. Kirk</v>
      </c>
      <c r="G1243" t="str">
        <f>+VLOOKUP(E1243,Jugadores!A:B,2,FALSE)</f>
        <v>Walter J. Parker</v>
      </c>
      <c r="H1243">
        <f>+INDEX(Jugadores!$A$2:$H$346,MATCH(Partidos!D1243,Jugadores!$A$2:$A$346,0),7)</f>
        <v>5</v>
      </c>
      <c r="I1243">
        <f>+INDEX(Jugadores!$A$2:$H$346,MATCH(Partidos!E1243,Jugadores!$A$2:$A$346,0),7)</f>
        <v>38</v>
      </c>
      <c r="J1243" t="str">
        <f>VLOOKUP(INDEX(Jugadores!$A$2:$H$346,MATCH(Partidos!D1243,Jugadores!$A$2:$A$346,0),8),Condados!A:B,2,FALSE)</f>
        <v>Lehigh</v>
      </c>
      <c r="K1243" t="str">
        <f>VLOOKUP(INDEX(Jugadores!$A$2:$H$346,MATCH(Partidos!E1243,Jugadores!$A$2:$A$346,0),8),Condados!A:B,2,FALSE)</f>
        <v>Huntingdon</v>
      </c>
      <c r="L1243">
        <v>70</v>
      </c>
    </row>
    <row r="1244" spans="1:12" x14ac:dyDescent="0.25">
      <c r="A1244" t="s">
        <v>28</v>
      </c>
      <c r="B1244">
        <v>320</v>
      </c>
      <c r="C1244">
        <v>87</v>
      </c>
      <c r="D1244">
        <v>48987</v>
      </c>
      <c r="E1244">
        <v>27430</v>
      </c>
      <c r="F1244" t="str">
        <f>+VLOOKUP(D1244,Jugadores!A:B,2,FALSE)</f>
        <v>Patrick P. Taylor</v>
      </c>
      <c r="G1244" t="str">
        <f>+VLOOKUP(E1244,Jugadores!A:B,2,FALSE)</f>
        <v>Brad S. Torres</v>
      </c>
      <c r="H1244">
        <f>+INDEX(Jugadores!$A$2:$H$346,MATCH(Partidos!D1244,Jugadores!$A$2:$A$346,0),7)</f>
        <v>91</v>
      </c>
      <c r="I1244">
        <f>+INDEX(Jugadores!$A$2:$H$346,MATCH(Partidos!E1244,Jugadores!$A$2:$A$346,0),7)</f>
        <v>98</v>
      </c>
      <c r="J1244" t="str">
        <f>VLOOKUP(INDEX(Jugadores!$A$2:$H$346,MATCH(Partidos!D1244,Jugadores!$A$2:$A$346,0),8),Condados!A:B,2,FALSE)</f>
        <v>Columbia</v>
      </c>
      <c r="K1244" t="str">
        <f>VLOOKUP(INDEX(Jugadores!$A$2:$H$346,MATCH(Partidos!E1244,Jugadores!$A$2:$A$346,0),8),Condados!A:B,2,FALSE)</f>
        <v>Bradford</v>
      </c>
      <c r="L1244">
        <v>74</v>
      </c>
    </row>
    <row r="1245" spans="1:12" x14ac:dyDescent="0.25">
      <c r="A1245" t="s">
        <v>28</v>
      </c>
      <c r="B1245">
        <v>319</v>
      </c>
      <c r="C1245">
        <v>132</v>
      </c>
      <c r="D1245">
        <v>15447</v>
      </c>
      <c r="E1245">
        <v>4013</v>
      </c>
      <c r="F1245" t="str">
        <f>+VLOOKUP(D1245,Jugadores!A:B,2,FALSE)</f>
        <v>Avery M. Morgan</v>
      </c>
      <c r="G1245" t="str">
        <f>+VLOOKUP(E1245,Jugadores!A:B,2,FALSE)</f>
        <v>Homer C. Funderburk</v>
      </c>
      <c r="H1245">
        <f>+INDEX(Jugadores!$A$2:$H$346,MATCH(Partidos!D1245,Jugadores!$A$2:$A$346,0),7)</f>
        <v>62</v>
      </c>
      <c r="I1245">
        <f>+INDEX(Jugadores!$A$2:$H$346,MATCH(Partidos!E1245,Jugadores!$A$2:$A$346,0),7)</f>
        <v>28</v>
      </c>
      <c r="J1245" t="str">
        <f>VLOOKUP(INDEX(Jugadores!$A$2:$H$346,MATCH(Partidos!D1245,Jugadores!$A$2:$A$346,0),8),Condados!A:B,2,FALSE)</f>
        <v>Susquehanna</v>
      </c>
      <c r="K1245" t="str">
        <f>VLOOKUP(INDEX(Jugadores!$A$2:$H$346,MATCH(Partidos!E1245,Jugadores!$A$2:$A$346,0),8),Condados!A:B,2,FALSE)</f>
        <v>Wayne</v>
      </c>
      <c r="L1245">
        <v>82</v>
      </c>
    </row>
    <row r="1246" spans="1:12" x14ac:dyDescent="0.25">
      <c r="A1246" t="s">
        <v>28</v>
      </c>
      <c r="B1246">
        <v>318</v>
      </c>
      <c r="C1246">
        <v>162</v>
      </c>
      <c r="D1246">
        <v>45415</v>
      </c>
      <c r="E1246">
        <v>34648</v>
      </c>
      <c r="F1246" t="str">
        <f>+VLOOKUP(D1246,Jugadores!A:B,2,FALSE)</f>
        <v>Bradley T. Peace</v>
      </c>
      <c r="G1246" t="str">
        <f>+VLOOKUP(E1246,Jugadores!A:B,2,FALSE)</f>
        <v>Jack E. Clark</v>
      </c>
      <c r="H1246">
        <f>+INDEX(Jugadores!$A$2:$H$346,MATCH(Partidos!D1246,Jugadores!$A$2:$A$346,0),7)</f>
        <v>4</v>
      </c>
      <c r="I1246">
        <f>+INDEX(Jugadores!$A$2:$H$346,MATCH(Partidos!E1246,Jugadores!$A$2:$A$346,0),7)</f>
        <v>64</v>
      </c>
      <c r="J1246" t="str">
        <f>VLOOKUP(INDEX(Jugadores!$A$2:$H$346,MATCH(Partidos!D1246,Jugadores!$A$2:$A$346,0),8),Condados!A:B,2,FALSE)</f>
        <v>Perry</v>
      </c>
      <c r="K1246" t="str">
        <f>VLOOKUP(INDEX(Jugadores!$A$2:$H$346,MATCH(Partidos!E1246,Jugadores!$A$2:$A$346,0),8),Condados!A:B,2,FALSE)</f>
        <v>Schuylkill</v>
      </c>
      <c r="L1246">
        <v>86</v>
      </c>
    </row>
    <row r="1247" spans="1:12" x14ac:dyDescent="0.25">
      <c r="A1247" t="s">
        <v>28</v>
      </c>
      <c r="B1247">
        <v>317</v>
      </c>
      <c r="C1247">
        <v>145</v>
      </c>
      <c r="D1247">
        <v>17656</v>
      </c>
      <c r="E1247">
        <v>41198</v>
      </c>
      <c r="F1247" t="str">
        <f>+VLOOKUP(D1247,Jugadores!A:B,2,FALSE)</f>
        <v>James V. Fudge</v>
      </c>
      <c r="G1247" t="str">
        <f>+VLOOKUP(E1247,Jugadores!A:B,2,FALSE)</f>
        <v>Mike L. Ginn</v>
      </c>
      <c r="H1247">
        <f>+INDEX(Jugadores!$A$2:$H$346,MATCH(Partidos!D1247,Jugadores!$A$2:$A$346,0),7)</f>
        <v>86</v>
      </c>
      <c r="I1247">
        <f>+INDEX(Jugadores!$A$2:$H$346,MATCH(Partidos!E1247,Jugadores!$A$2:$A$346,0),7)</f>
        <v>27</v>
      </c>
      <c r="J1247" t="str">
        <f>VLOOKUP(INDEX(Jugadores!$A$2:$H$346,MATCH(Partidos!D1247,Jugadores!$A$2:$A$346,0),8),Condados!A:B,2,FALSE)</f>
        <v>Bedford</v>
      </c>
      <c r="K1247" t="str">
        <f>VLOOKUP(INDEX(Jugadores!$A$2:$H$346,MATCH(Partidos!E1247,Jugadores!$A$2:$A$346,0),8),Condados!A:B,2,FALSE)</f>
        <v>Allegheny</v>
      </c>
      <c r="L1247">
        <v>99</v>
      </c>
    </row>
    <row r="1248" spans="1:12" x14ac:dyDescent="0.25">
      <c r="A1248" t="s">
        <v>28</v>
      </c>
      <c r="B1248">
        <v>316</v>
      </c>
      <c r="C1248">
        <v>74</v>
      </c>
      <c r="D1248">
        <v>29457</v>
      </c>
      <c r="E1248">
        <v>15164</v>
      </c>
      <c r="F1248" t="str">
        <f>+VLOOKUP(D1248,Jugadores!A:B,2,FALSE)</f>
        <v>Juan M. Drake</v>
      </c>
      <c r="G1248" t="str">
        <f>+VLOOKUP(E1248,Jugadores!A:B,2,FALSE)</f>
        <v>Stephen D. Stoll</v>
      </c>
      <c r="H1248">
        <f>+INDEX(Jugadores!$A$2:$H$346,MATCH(Partidos!D1248,Jugadores!$A$2:$A$346,0),7)</f>
        <v>57</v>
      </c>
      <c r="I1248">
        <f>+INDEX(Jugadores!$A$2:$H$346,MATCH(Partidos!E1248,Jugadores!$A$2:$A$346,0),7)</f>
        <v>36</v>
      </c>
      <c r="J1248" t="str">
        <f>VLOOKUP(INDEX(Jugadores!$A$2:$H$346,MATCH(Partidos!D1248,Jugadores!$A$2:$A$346,0),8),Condados!A:B,2,FALSE)</f>
        <v>Lycoming</v>
      </c>
      <c r="K1248" t="str">
        <f>VLOOKUP(INDEX(Jugadores!$A$2:$H$346,MATCH(Partidos!E1248,Jugadores!$A$2:$A$346,0),8),Condados!A:B,2,FALSE)</f>
        <v>Cumberland</v>
      </c>
      <c r="L1248">
        <v>118</v>
      </c>
    </row>
    <row r="1249" spans="1:12" x14ac:dyDescent="0.25">
      <c r="A1249" t="s">
        <v>28</v>
      </c>
      <c r="B1249">
        <v>315</v>
      </c>
      <c r="C1249">
        <v>99</v>
      </c>
      <c r="D1249">
        <v>12929</v>
      </c>
      <c r="E1249">
        <v>15688</v>
      </c>
      <c r="F1249" t="str">
        <f>+VLOOKUP(D1249,Jugadores!A:B,2,FALSE)</f>
        <v>James S. Evans</v>
      </c>
      <c r="G1249" t="str">
        <f>+VLOOKUP(E1249,Jugadores!A:B,2,FALSE)</f>
        <v>Dennis H. Burt</v>
      </c>
      <c r="H1249">
        <f>+INDEX(Jugadores!$A$2:$H$346,MATCH(Partidos!D1249,Jugadores!$A$2:$A$346,0),7)</f>
        <v>103</v>
      </c>
      <c r="I1249">
        <f>+INDEX(Jugadores!$A$2:$H$346,MATCH(Partidos!E1249,Jugadores!$A$2:$A$346,0),7)</f>
        <v>9</v>
      </c>
      <c r="J1249" t="str">
        <f>VLOOKUP(INDEX(Jugadores!$A$2:$H$346,MATCH(Partidos!D1249,Jugadores!$A$2:$A$346,0),8),Condados!A:B,2,FALSE)</f>
        <v>Lebanon</v>
      </c>
      <c r="K1249" t="str">
        <f>VLOOKUP(INDEX(Jugadores!$A$2:$H$346,MATCH(Partidos!E1249,Jugadores!$A$2:$A$346,0),8),Condados!A:B,2,FALSE)</f>
        <v>Lancaster</v>
      </c>
      <c r="L1249">
        <v>37</v>
      </c>
    </row>
    <row r="1250" spans="1:12" x14ac:dyDescent="0.25">
      <c r="A1250" t="s">
        <v>28</v>
      </c>
      <c r="B1250">
        <v>314</v>
      </c>
      <c r="C1250">
        <v>57</v>
      </c>
      <c r="D1250">
        <v>3227</v>
      </c>
      <c r="E1250">
        <v>29138</v>
      </c>
      <c r="F1250" t="str">
        <f>+VLOOKUP(D1250,Jugadores!A:B,2,FALSE)</f>
        <v>Billie M. Baskin</v>
      </c>
      <c r="G1250" t="str">
        <f>+VLOOKUP(E1250,Jugadores!A:B,2,FALSE)</f>
        <v>David A. Bell</v>
      </c>
      <c r="H1250">
        <f>+INDEX(Jugadores!$A$2:$H$346,MATCH(Partidos!D1250,Jugadores!$A$2:$A$346,0),7)</f>
        <v>82</v>
      </c>
      <c r="I1250">
        <f>+INDEX(Jugadores!$A$2:$H$346,MATCH(Partidos!E1250,Jugadores!$A$2:$A$346,0),7)</f>
        <v>44</v>
      </c>
      <c r="J1250" t="str">
        <f>VLOOKUP(INDEX(Jugadores!$A$2:$H$346,MATCH(Partidos!D1250,Jugadores!$A$2:$A$346,0),8),Condados!A:B,2,FALSE)</f>
        <v>Westmoreland</v>
      </c>
      <c r="K1250" t="str">
        <f>VLOOKUP(INDEX(Jugadores!$A$2:$H$346,MATCH(Partidos!E1250,Jugadores!$A$2:$A$346,0),8),Condados!A:B,2,FALSE)</f>
        <v>Lackawanna</v>
      </c>
      <c r="L1250">
        <v>46</v>
      </c>
    </row>
    <row r="1251" spans="1:12" x14ac:dyDescent="0.25">
      <c r="A1251" t="s">
        <v>28</v>
      </c>
      <c r="B1251">
        <v>313</v>
      </c>
      <c r="C1251">
        <v>169</v>
      </c>
      <c r="D1251">
        <v>13807</v>
      </c>
      <c r="E1251">
        <v>7630</v>
      </c>
      <c r="F1251" t="str">
        <f>+VLOOKUP(D1251,Jugadores!A:B,2,FALSE)</f>
        <v>John E. McCoy</v>
      </c>
      <c r="G1251" t="str">
        <f>+VLOOKUP(E1251,Jugadores!A:B,2,FALSE)</f>
        <v>Charlie M. Downey</v>
      </c>
      <c r="H1251">
        <f>+INDEX(Jugadores!$A$2:$H$346,MATCH(Partidos!D1251,Jugadores!$A$2:$A$346,0),7)</f>
        <v>105</v>
      </c>
      <c r="I1251">
        <f>+INDEX(Jugadores!$A$2:$H$346,MATCH(Partidos!E1251,Jugadores!$A$2:$A$346,0),7)</f>
        <v>15</v>
      </c>
      <c r="J1251" t="str">
        <f>VLOOKUP(INDEX(Jugadores!$A$2:$H$346,MATCH(Partidos!D1251,Jugadores!$A$2:$A$346,0),8),Condados!A:B,2,FALSE)</f>
        <v>McKean</v>
      </c>
      <c r="K1251" t="str">
        <f>VLOOKUP(INDEX(Jugadores!$A$2:$H$346,MATCH(Partidos!E1251,Jugadores!$A$2:$A$346,0),8),Condados!A:B,2,FALSE)</f>
        <v>Berks</v>
      </c>
      <c r="L1251">
        <v>51</v>
      </c>
    </row>
    <row r="1252" spans="1:12" x14ac:dyDescent="0.25">
      <c r="A1252" t="s">
        <v>28</v>
      </c>
      <c r="B1252">
        <v>312</v>
      </c>
      <c r="C1252">
        <v>155</v>
      </c>
      <c r="D1252">
        <v>3097</v>
      </c>
      <c r="E1252">
        <v>10145</v>
      </c>
      <c r="F1252" t="str">
        <f>+VLOOKUP(D1252,Jugadores!A:B,2,FALSE)</f>
        <v>Troy M. Johnson</v>
      </c>
      <c r="G1252" t="str">
        <f>+VLOOKUP(E1252,Jugadores!A:B,2,FALSE)</f>
        <v>Reinaldo L. Stines</v>
      </c>
      <c r="H1252">
        <f>+INDEX(Jugadores!$A$2:$H$346,MATCH(Partidos!D1252,Jugadores!$A$2:$A$346,0),7)</f>
        <v>43</v>
      </c>
      <c r="I1252">
        <f>+INDEX(Jugadores!$A$2:$H$346,MATCH(Partidos!E1252,Jugadores!$A$2:$A$346,0),7)</f>
        <v>55</v>
      </c>
      <c r="J1252" t="str">
        <f>VLOOKUP(INDEX(Jugadores!$A$2:$H$346,MATCH(Partidos!D1252,Jugadores!$A$2:$A$346,0),8),Condados!A:B,2,FALSE)</f>
        <v>Columbia</v>
      </c>
      <c r="K1252" t="str">
        <f>VLOOKUP(INDEX(Jugadores!$A$2:$H$346,MATCH(Partidos!E1252,Jugadores!$A$2:$A$346,0),8),Condados!A:B,2,FALSE)</f>
        <v>Northumberland</v>
      </c>
      <c r="L1252">
        <v>60</v>
      </c>
    </row>
    <row r="1253" spans="1:12" x14ac:dyDescent="0.25">
      <c r="A1253" t="s">
        <v>28</v>
      </c>
      <c r="B1253">
        <v>311</v>
      </c>
      <c r="C1253">
        <v>56</v>
      </c>
      <c r="D1253">
        <v>46356</v>
      </c>
      <c r="E1253">
        <v>3500</v>
      </c>
      <c r="F1253" t="str">
        <f>+VLOOKUP(D1253,Jugadores!A:B,2,FALSE)</f>
        <v>Robert A. Vath</v>
      </c>
      <c r="G1253" t="str">
        <f>+VLOOKUP(E1253,Jugadores!A:B,2,FALSE)</f>
        <v>David M. Prewitt</v>
      </c>
      <c r="H1253">
        <f>+INDEX(Jugadores!$A$2:$H$346,MATCH(Partidos!D1253,Jugadores!$A$2:$A$346,0),7)</f>
        <v>41</v>
      </c>
      <c r="I1253">
        <f>+INDEX(Jugadores!$A$2:$H$346,MATCH(Partidos!E1253,Jugadores!$A$2:$A$346,0),7)</f>
        <v>159</v>
      </c>
      <c r="J1253" t="str">
        <f>VLOOKUP(INDEX(Jugadores!$A$2:$H$346,MATCH(Partidos!D1253,Jugadores!$A$2:$A$346,0),8),Condados!A:B,2,FALSE)</f>
        <v>Huntingdon</v>
      </c>
      <c r="K1253" t="str">
        <f>VLOOKUP(INDEX(Jugadores!$A$2:$H$346,MATCH(Partidos!E1253,Jugadores!$A$2:$A$346,0),8),Condados!A:B,2,FALSE)</f>
        <v>Beaver</v>
      </c>
      <c r="L1253">
        <v>75</v>
      </c>
    </row>
    <row r="1254" spans="1:12" x14ac:dyDescent="0.25">
      <c r="A1254" t="s">
        <v>28</v>
      </c>
      <c r="B1254">
        <v>310</v>
      </c>
      <c r="C1254">
        <v>92</v>
      </c>
      <c r="D1254">
        <v>25105</v>
      </c>
      <c r="E1254">
        <v>35769</v>
      </c>
      <c r="F1254" t="str">
        <f>+VLOOKUP(D1254,Jugadores!A:B,2,FALSE)</f>
        <v>Donald M. West</v>
      </c>
      <c r="G1254" t="str">
        <f>+VLOOKUP(E1254,Jugadores!A:B,2,FALSE)</f>
        <v>Dave T. Gowins</v>
      </c>
      <c r="H1254">
        <f>+INDEX(Jugadores!$A$2:$H$346,MATCH(Partidos!D1254,Jugadores!$A$2:$A$346,0),7)</f>
        <v>33</v>
      </c>
      <c r="I1254">
        <f>+INDEX(Jugadores!$A$2:$H$346,MATCH(Partidos!E1254,Jugadores!$A$2:$A$346,0),7)</f>
        <v>104</v>
      </c>
      <c r="J1254" t="str">
        <f>VLOOKUP(INDEX(Jugadores!$A$2:$H$346,MATCH(Partidos!D1254,Jugadores!$A$2:$A$346,0),8),Condados!A:B,2,FALSE)</f>
        <v>Northampton</v>
      </c>
      <c r="K1254" t="str">
        <f>VLOOKUP(INDEX(Jugadores!$A$2:$H$346,MATCH(Partidos!E1254,Jugadores!$A$2:$A$346,0),8),Condados!A:B,2,FALSE)</f>
        <v>Cumberland</v>
      </c>
      <c r="L1254">
        <v>60</v>
      </c>
    </row>
    <row r="1255" spans="1:12" x14ac:dyDescent="0.25">
      <c r="A1255" t="s">
        <v>28</v>
      </c>
      <c r="B1255">
        <v>309</v>
      </c>
      <c r="C1255">
        <v>72</v>
      </c>
      <c r="D1255">
        <v>4496</v>
      </c>
      <c r="E1255">
        <v>34847</v>
      </c>
      <c r="F1255" t="str">
        <f>+VLOOKUP(D1255,Jugadores!A:B,2,FALSE)</f>
        <v>Carlos L. Grier</v>
      </c>
      <c r="G1255" t="str">
        <f>+VLOOKUP(E1255,Jugadores!A:B,2,FALSE)</f>
        <v>Paul S. Carter</v>
      </c>
      <c r="H1255">
        <f>+INDEX(Jugadores!$A$2:$H$346,MATCH(Partidos!D1255,Jugadores!$A$2:$A$346,0),7)</f>
        <v>93</v>
      </c>
      <c r="I1255">
        <f>+INDEX(Jugadores!$A$2:$H$346,MATCH(Partidos!E1255,Jugadores!$A$2:$A$346,0),7)</f>
        <v>163</v>
      </c>
      <c r="J1255" t="str">
        <f>VLOOKUP(INDEX(Jugadores!$A$2:$H$346,MATCH(Partidos!D1255,Jugadores!$A$2:$A$346,0),8),Condados!A:B,2,FALSE)</f>
        <v>Cameron</v>
      </c>
      <c r="K1255" t="str">
        <f>VLOOKUP(INDEX(Jugadores!$A$2:$H$346,MATCH(Partidos!E1255,Jugadores!$A$2:$A$346,0),8),Condados!A:B,2,FALSE)</f>
        <v>Franklin</v>
      </c>
      <c r="L1255">
        <v>74</v>
      </c>
    </row>
    <row r="1256" spans="1:12" x14ac:dyDescent="0.25">
      <c r="A1256" t="s">
        <v>28</v>
      </c>
      <c r="B1256">
        <v>308</v>
      </c>
      <c r="C1256">
        <v>86</v>
      </c>
      <c r="D1256">
        <v>31665</v>
      </c>
      <c r="E1256">
        <v>1727</v>
      </c>
      <c r="F1256" t="str">
        <f>+VLOOKUP(D1256,Jugadores!A:B,2,FALSE)</f>
        <v>Walter J. Parker</v>
      </c>
      <c r="G1256" t="str">
        <f>+VLOOKUP(E1256,Jugadores!A:B,2,FALSE)</f>
        <v>Leland T. Moore</v>
      </c>
      <c r="H1256">
        <f>+INDEX(Jugadores!$A$2:$H$346,MATCH(Partidos!D1256,Jugadores!$A$2:$A$346,0),7)</f>
        <v>38</v>
      </c>
      <c r="I1256">
        <f>+INDEX(Jugadores!$A$2:$H$346,MATCH(Partidos!E1256,Jugadores!$A$2:$A$346,0),7)</f>
        <v>134</v>
      </c>
      <c r="J1256" t="str">
        <f>VLOOKUP(INDEX(Jugadores!$A$2:$H$346,MATCH(Partidos!D1256,Jugadores!$A$2:$A$346,0),8),Condados!A:B,2,FALSE)</f>
        <v>Huntingdon</v>
      </c>
      <c r="K1256" t="str">
        <f>VLOOKUP(INDEX(Jugadores!$A$2:$H$346,MATCH(Partidos!E1256,Jugadores!$A$2:$A$346,0),8),Condados!A:B,2,FALSE)</f>
        <v>Union</v>
      </c>
      <c r="L1256">
        <v>81</v>
      </c>
    </row>
    <row r="1257" spans="1:12" x14ac:dyDescent="0.25">
      <c r="A1257" t="s">
        <v>28</v>
      </c>
      <c r="B1257">
        <v>307</v>
      </c>
      <c r="C1257">
        <v>47</v>
      </c>
      <c r="D1257">
        <v>12744</v>
      </c>
      <c r="E1257">
        <v>27965</v>
      </c>
      <c r="F1257" t="str">
        <f>+VLOOKUP(D1257,Jugadores!A:B,2,FALSE)</f>
        <v>James A. Kirk</v>
      </c>
      <c r="G1257" t="str">
        <f>+VLOOKUP(E1257,Jugadores!A:B,2,FALSE)</f>
        <v>Santiago E. Dvorak</v>
      </c>
      <c r="H1257">
        <f>+INDEX(Jugadores!$A$2:$H$346,MATCH(Partidos!D1257,Jugadores!$A$2:$A$346,0),7)</f>
        <v>5</v>
      </c>
      <c r="I1257">
        <f>+INDEX(Jugadores!$A$2:$H$346,MATCH(Partidos!E1257,Jugadores!$A$2:$A$346,0),7)</f>
        <v>11</v>
      </c>
      <c r="J1257" t="str">
        <f>VLOOKUP(INDEX(Jugadores!$A$2:$H$346,MATCH(Partidos!D1257,Jugadores!$A$2:$A$346,0),8),Condados!A:B,2,FALSE)</f>
        <v>Lehigh</v>
      </c>
      <c r="K1257" t="str">
        <f>VLOOKUP(INDEX(Jugadores!$A$2:$H$346,MATCH(Partidos!E1257,Jugadores!$A$2:$A$346,0),8),Condados!A:B,2,FALSE)</f>
        <v>Venango</v>
      </c>
      <c r="L1257">
        <v>94</v>
      </c>
    </row>
    <row r="1258" spans="1:12" x14ac:dyDescent="0.25">
      <c r="A1258" t="s">
        <v>28</v>
      </c>
      <c r="B1258">
        <v>306</v>
      </c>
      <c r="C1258">
        <v>153</v>
      </c>
      <c r="D1258">
        <v>27430</v>
      </c>
      <c r="E1258">
        <v>43424</v>
      </c>
      <c r="F1258" t="str">
        <f>+VLOOKUP(D1258,Jugadores!A:B,2,FALSE)</f>
        <v>Brad S. Torres</v>
      </c>
      <c r="G1258" t="str">
        <f>+VLOOKUP(E1258,Jugadores!A:B,2,FALSE)</f>
        <v>Bertram C. Carson</v>
      </c>
      <c r="H1258">
        <f>+INDEX(Jugadores!$A$2:$H$346,MATCH(Partidos!D1258,Jugadores!$A$2:$A$346,0),7)</f>
        <v>98</v>
      </c>
      <c r="I1258">
        <f>+INDEX(Jugadores!$A$2:$H$346,MATCH(Partidos!E1258,Jugadores!$A$2:$A$346,0),7)</f>
        <v>83</v>
      </c>
      <c r="J1258" t="str">
        <f>VLOOKUP(INDEX(Jugadores!$A$2:$H$346,MATCH(Partidos!D1258,Jugadores!$A$2:$A$346,0),8),Condados!A:B,2,FALSE)</f>
        <v>Bradford</v>
      </c>
      <c r="K1258" t="str">
        <f>VLOOKUP(INDEX(Jugadores!$A$2:$H$346,MATCH(Partidos!E1258,Jugadores!$A$2:$A$346,0),8),Condados!A:B,2,FALSE)</f>
        <v>Blair</v>
      </c>
      <c r="L1258">
        <v>95</v>
      </c>
    </row>
    <row r="1259" spans="1:12" x14ac:dyDescent="0.25">
      <c r="A1259" t="s">
        <v>28</v>
      </c>
      <c r="B1259">
        <v>305</v>
      </c>
      <c r="C1259">
        <v>96</v>
      </c>
      <c r="D1259">
        <v>48987</v>
      </c>
      <c r="E1259">
        <v>34631</v>
      </c>
      <c r="F1259" t="str">
        <f>+VLOOKUP(D1259,Jugadores!A:B,2,FALSE)</f>
        <v>Patrick P. Taylor</v>
      </c>
      <c r="G1259" t="str">
        <f>+VLOOKUP(E1259,Jugadores!A:B,2,FALSE)</f>
        <v>Anthony A. McDermott</v>
      </c>
      <c r="H1259">
        <f>+INDEX(Jugadores!$A$2:$H$346,MATCH(Partidos!D1259,Jugadores!$A$2:$A$346,0),7)</f>
        <v>91</v>
      </c>
      <c r="I1259">
        <f>+INDEX(Jugadores!$A$2:$H$346,MATCH(Partidos!E1259,Jugadores!$A$2:$A$346,0),7)</f>
        <v>48</v>
      </c>
      <c r="J1259" t="str">
        <f>VLOOKUP(INDEX(Jugadores!$A$2:$H$346,MATCH(Partidos!D1259,Jugadores!$A$2:$A$346,0),8),Condados!A:B,2,FALSE)</f>
        <v>Columbia</v>
      </c>
      <c r="K1259" t="str">
        <f>VLOOKUP(INDEX(Jugadores!$A$2:$H$346,MATCH(Partidos!E1259,Jugadores!$A$2:$A$346,0),8),Condados!A:B,2,FALSE)</f>
        <v>Potter</v>
      </c>
      <c r="L1259">
        <v>53</v>
      </c>
    </row>
    <row r="1260" spans="1:12" x14ac:dyDescent="0.25">
      <c r="A1260" t="s">
        <v>28</v>
      </c>
      <c r="B1260">
        <v>304</v>
      </c>
      <c r="C1260">
        <v>9</v>
      </c>
      <c r="D1260">
        <v>4013</v>
      </c>
      <c r="E1260">
        <v>15937</v>
      </c>
      <c r="F1260" t="str">
        <f>+VLOOKUP(D1260,Jugadores!A:B,2,FALSE)</f>
        <v>Homer C. Funderburk</v>
      </c>
      <c r="G1260" t="str">
        <f>+VLOOKUP(E1260,Jugadores!A:B,2,FALSE)</f>
        <v>Philip S. Rome</v>
      </c>
      <c r="H1260">
        <f>+INDEX(Jugadores!$A$2:$H$346,MATCH(Partidos!D1260,Jugadores!$A$2:$A$346,0),7)</f>
        <v>28</v>
      </c>
      <c r="I1260">
        <f>+INDEX(Jugadores!$A$2:$H$346,MATCH(Partidos!E1260,Jugadores!$A$2:$A$346,0),7)</f>
        <v>42</v>
      </c>
      <c r="J1260" t="str">
        <f>VLOOKUP(INDEX(Jugadores!$A$2:$H$346,MATCH(Partidos!D1260,Jugadores!$A$2:$A$346,0),8),Condados!A:B,2,FALSE)</f>
        <v>Wayne</v>
      </c>
      <c r="K1260" t="str">
        <f>VLOOKUP(INDEX(Jugadores!$A$2:$H$346,MATCH(Partidos!E1260,Jugadores!$A$2:$A$346,0),8),Condados!A:B,2,FALSE)</f>
        <v>Beaver</v>
      </c>
      <c r="L1260">
        <v>128</v>
      </c>
    </row>
    <row r="1261" spans="1:12" x14ac:dyDescent="0.25">
      <c r="A1261" t="s">
        <v>28</v>
      </c>
      <c r="B1261">
        <v>303</v>
      </c>
      <c r="C1261">
        <v>199</v>
      </c>
      <c r="D1261">
        <v>15447</v>
      </c>
      <c r="E1261">
        <v>16745</v>
      </c>
      <c r="F1261" t="str">
        <f>+VLOOKUP(D1261,Jugadores!A:B,2,FALSE)</f>
        <v>Avery M. Morgan</v>
      </c>
      <c r="G1261" t="str">
        <f>+VLOOKUP(E1261,Jugadores!A:B,2,FALSE)</f>
        <v>John A. Palmer</v>
      </c>
      <c r="H1261">
        <f>+INDEX(Jugadores!$A$2:$H$346,MATCH(Partidos!D1261,Jugadores!$A$2:$A$346,0),7)</f>
        <v>62</v>
      </c>
      <c r="I1261">
        <f>+INDEX(Jugadores!$A$2:$H$346,MATCH(Partidos!E1261,Jugadores!$A$2:$A$346,0),7)</f>
        <v>35</v>
      </c>
      <c r="J1261" t="str">
        <f>VLOOKUP(INDEX(Jugadores!$A$2:$H$346,MATCH(Partidos!D1261,Jugadores!$A$2:$A$346,0),8),Condados!A:B,2,FALSE)</f>
        <v>Susquehanna</v>
      </c>
      <c r="K1261" t="str">
        <f>VLOOKUP(INDEX(Jugadores!$A$2:$H$346,MATCH(Partidos!E1261,Jugadores!$A$2:$A$346,0),8),Condados!A:B,2,FALSE)</f>
        <v>Jefferson</v>
      </c>
      <c r="L1261">
        <v>132</v>
      </c>
    </row>
    <row r="1262" spans="1:12" x14ac:dyDescent="0.25">
      <c r="A1262" t="s">
        <v>28</v>
      </c>
      <c r="B1262">
        <v>301</v>
      </c>
      <c r="C1262">
        <v>80</v>
      </c>
      <c r="D1262">
        <v>34648</v>
      </c>
      <c r="E1262">
        <v>1939</v>
      </c>
      <c r="F1262" t="str">
        <f>+VLOOKUP(D1262,Jugadores!A:B,2,FALSE)</f>
        <v>Jack E. Clark</v>
      </c>
      <c r="G1262" t="str">
        <f>+VLOOKUP(E1262,Jugadores!A:B,2,FALSE)</f>
        <v>John E. McElwain</v>
      </c>
      <c r="H1262">
        <f>+INDEX(Jugadores!$A$2:$H$346,MATCH(Partidos!D1262,Jugadores!$A$2:$A$346,0),7)</f>
        <v>64</v>
      </c>
      <c r="I1262">
        <f>+INDEX(Jugadores!$A$2:$H$346,MATCH(Partidos!E1262,Jugadores!$A$2:$A$346,0),7)</f>
        <v>51</v>
      </c>
      <c r="J1262" t="str">
        <f>VLOOKUP(INDEX(Jugadores!$A$2:$H$346,MATCH(Partidos!D1262,Jugadores!$A$2:$A$346,0),8),Condados!A:B,2,FALSE)</f>
        <v>Schuylkill</v>
      </c>
      <c r="K1262" t="str">
        <f>VLOOKUP(INDEX(Jugadores!$A$2:$H$346,MATCH(Partidos!E1262,Jugadores!$A$2:$A$346,0),8),Condados!A:B,2,FALSE)</f>
        <v>Pike</v>
      </c>
      <c r="L1262">
        <v>42</v>
      </c>
    </row>
    <row r="1263" spans="1:12" x14ac:dyDescent="0.25">
      <c r="A1263" t="s">
        <v>28</v>
      </c>
      <c r="B1263">
        <v>300</v>
      </c>
      <c r="C1263">
        <v>84</v>
      </c>
      <c r="D1263">
        <v>17656</v>
      </c>
      <c r="E1263">
        <v>4758</v>
      </c>
      <c r="F1263" t="str">
        <f>+VLOOKUP(D1263,Jugadores!A:B,2,FALSE)</f>
        <v>James V. Fudge</v>
      </c>
      <c r="G1263" t="str">
        <f>+VLOOKUP(E1263,Jugadores!A:B,2,FALSE)</f>
        <v>Eric L. Benavidez</v>
      </c>
      <c r="H1263">
        <f>+INDEX(Jugadores!$A$2:$H$346,MATCH(Partidos!D1263,Jugadores!$A$2:$A$346,0),7)</f>
        <v>86</v>
      </c>
      <c r="I1263">
        <f>+INDEX(Jugadores!$A$2:$H$346,MATCH(Partidos!E1263,Jugadores!$A$2:$A$346,0),7)</f>
        <v>72</v>
      </c>
      <c r="J1263" t="str">
        <f>VLOOKUP(INDEX(Jugadores!$A$2:$H$346,MATCH(Partidos!D1263,Jugadores!$A$2:$A$346,0),8),Condados!A:B,2,FALSE)</f>
        <v>Bedford</v>
      </c>
      <c r="K1263" t="str">
        <f>VLOOKUP(INDEX(Jugadores!$A$2:$H$346,MATCH(Partidos!E1263,Jugadores!$A$2:$A$346,0),8),Condados!A:B,2,FALSE)</f>
        <v>Schuylkill</v>
      </c>
      <c r="L1263">
        <v>50</v>
      </c>
    </row>
    <row r="1264" spans="1:12" x14ac:dyDescent="0.25">
      <c r="A1264" t="s">
        <v>28</v>
      </c>
      <c r="B1264">
        <v>299</v>
      </c>
      <c r="C1264">
        <v>117</v>
      </c>
      <c r="D1264">
        <v>41198</v>
      </c>
      <c r="E1264">
        <v>38126</v>
      </c>
      <c r="F1264" t="str">
        <f>+VLOOKUP(D1264,Jugadores!A:B,2,FALSE)</f>
        <v>Mike L. Ginn</v>
      </c>
      <c r="G1264" t="str">
        <f>+VLOOKUP(E1264,Jugadores!A:B,2,FALSE)</f>
        <v>David P. Thomas</v>
      </c>
      <c r="H1264">
        <f>+INDEX(Jugadores!$A$2:$H$346,MATCH(Partidos!D1264,Jugadores!$A$2:$A$346,0),7)</f>
        <v>27</v>
      </c>
      <c r="I1264">
        <f>+INDEX(Jugadores!$A$2:$H$346,MATCH(Partidos!E1264,Jugadores!$A$2:$A$346,0),7)</f>
        <v>47</v>
      </c>
      <c r="J1264" t="str">
        <f>VLOOKUP(INDEX(Jugadores!$A$2:$H$346,MATCH(Partidos!D1264,Jugadores!$A$2:$A$346,0),8),Condados!A:B,2,FALSE)</f>
        <v>Allegheny</v>
      </c>
      <c r="K1264" t="str">
        <f>VLOOKUP(INDEX(Jugadores!$A$2:$H$346,MATCH(Partidos!E1264,Jugadores!$A$2:$A$346,0),8),Condados!A:B,2,FALSE)</f>
        <v>Monroe</v>
      </c>
      <c r="L1264">
        <v>46</v>
      </c>
    </row>
    <row r="1265" spans="1:12" x14ac:dyDescent="0.25">
      <c r="A1265" t="s">
        <v>28</v>
      </c>
      <c r="B1265">
        <v>298</v>
      </c>
      <c r="C1265">
        <v>73</v>
      </c>
      <c r="D1265">
        <v>29457</v>
      </c>
      <c r="E1265">
        <v>20610</v>
      </c>
      <c r="F1265" t="str">
        <f>+VLOOKUP(D1265,Jugadores!A:B,2,FALSE)</f>
        <v>Juan M. Drake</v>
      </c>
      <c r="G1265" t="str">
        <f>+VLOOKUP(E1265,Jugadores!A:B,2,FALSE)</f>
        <v>Milton E. Moffitt</v>
      </c>
      <c r="H1265">
        <f>+INDEX(Jugadores!$A$2:$H$346,MATCH(Partidos!D1265,Jugadores!$A$2:$A$346,0),7)</f>
        <v>57</v>
      </c>
      <c r="I1265">
        <f>+INDEX(Jugadores!$A$2:$H$346,MATCH(Partidos!E1265,Jugadores!$A$2:$A$346,0),7)</f>
        <v>162</v>
      </c>
      <c r="J1265" t="str">
        <f>VLOOKUP(INDEX(Jugadores!$A$2:$H$346,MATCH(Partidos!D1265,Jugadores!$A$2:$A$346,0),8),Condados!A:B,2,FALSE)</f>
        <v>Lycoming</v>
      </c>
      <c r="K1265" t="str">
        <f>VLOOKUP(INDEX(Jugadores!$A$2:$H$346,MATCH(Partidos!E1265,Jugadores!$A$2:$A$346,0),8),Condados!A:B,2,FALSE)</f>
        <v>Chester</v>
      </c>
      <c r="L1265">
        <v>47</v>
      </c>
    </row>
    <row r="1266" spans="1:12" x14ac:dyDescent="0.25">
      <c r="A1266" t="s">
        <v>28</v>
      </c>
      <c r="B1266">
        <v>297</v>
      </c>
      <c r="C1266">
        <v>91</v>
      </c>
      <c r="D1266">
        <v>15164</v>
      </c>
      <c r="E1266">
        <v>45997</v>
      </c>
      <c r="F1266" t="str">
        <f>+VLOOKUP(D1266,Jugadores!A:B,2,FALSE)</f>
        <v>Stephen D. Stoll</v>
      </c>
      <c r="G1266" t="str">
        <f>+VLOOKUP(E1266,Jugadores!A:B,2,FALSE)</f>
        <v>Willie C. Thompson</v>
      </c>
      <c r="H1266">
        <f>+INDEX(Jugadores!$A$2:$H$346,MATCH(Partidos!D1266,Jugadores!$A$2:$A$346,0),7)</f>
        <v>36</v>
      </c>
      <c r="I1266">
        <f>+INDEX(Jugadores!$A$2:$H$346,MATCH(Partidos!E1266,Jugadores!$A$2:$A$346,0),7)</f>
        <v>17</v>
      </c>
      <c r="J1266" t="str">
        <f>VLOOKUP(INDEX(Jugadores!$A$2:$H$346,MATCH(Partidos!D1266,Jugadores!$A$2:$A$346,0),8),Condados!A:B,2,FALSE)</f>
        <v>Cumberland</v>
      </c>
      <c r="K1266" t="str">
        <f>VLOOKUP(INDEX(Jugadores!$A$2:$H$346,MATCH(Partidos!E1266,Jugadores!$A$2:$A$346,0),8),Condados!A:B,2,FALSE)</f>
        <v>Carbon</v>
      </c>
      <c r="L1266">
        <v>68</v>
      </c>
    </row>
    <row r="1267" spans="1:12" x14ac:dyDescent="0.25">
      <c r="A1267" t="s">
        <v>28</v>
      </c>
      <c r="B1267">
        <v>296</v>
      </c>
      <c r="C1267">
        <v>80</v>
      </c>
      <c r="D1267">
        <v>12929</v>
      </c>
      <c r="E1267">
        <v>41033</v>
      </c>
      <c r="F1267" t="str">
        <f>+VLOOKUP(D1267,Jugadores!A:B,2,FALSE)</f>
        <v>James S. Evans</v>
      </c>
      <c r="G1267" t="str">
        <f>+VLOOKUP(E1267,Jugadores!A:B,2,FALSE)</f>
        <v>Robert B. Knight</v>
      </c>
      <c r="H1267">
        <f>+INDEX(Jugadores!$A$2:$H$346,MATCH(Partidos!D1267,Jugadores!$A$2:$A$346,0),7)</f>
        <v>103</v>
      </c>
      <c r="I1267">
        <f>+INDEX(Jugadores!$A$2:$H$346,MATCH(Partidos!E1267,Jugadores!$A$2:$A$346,0),7)</f>
        <v>70</v>
      </c>
      <c r="J1267" t="str">
        <f>VLOOKUP(INDEX(Jugadores!$A$2:$H$346,MATCH(Partidos!D1267,Jugadores!$A$2:$A$346,0),8),Condados!A:B,2,FALSE)</f>
        <v>Lebanon</v>
      </c>
      <c r="K1267" t="str">
        <f>VLOOKUP(INDEX(Jugadores!$A$2:$H$346,MATCH(Partidos!E1267,Jugadores!$A$2:$A$346,0),8),Condados!A:B,2,FALSE)</f>
        <v>Fulton</v>
      </c>
      <c r="L1267">
        <v>80</v>
      </c>
    </row>
    <row r="1268" spans="1:12" x14ac:dyDescent="0.25">
      <c r="A1268" t="s">
        <v>28</v>
      </c>
      <c r="B1268">
        <v>293</v>
      </c>
      <c r="C1268">
        <v>74</v>
      </c>
      <c r="D1268">
        <v>29138</v>
      </c>
      <c r="E1268">
        <v>48908</v>
      </c>
      <c r="F1268" t="str">
        <f>+VLOOKUP(D1268,Jugadores!A:B,2,FALSE)</f>
        <v>David A. Bell</v>
      </c>
      <c r="G1268" t="str">
        <f>+VLOOKUP(E1268,Jugadores!A:B,2,FALSE)</f>
        <v>Ronald M. Kennedy</v>
      </c>
      <c r="H1268">
        <f>+INDEX(Jugadores!$A$2:$H$346,MATCH(Partidos!D1268,Jugadores!$A$2:$A$346,0),7)</f>
        <v>44</v>
      </c>
      <c r="I1268">
        <f>+INDEX(Jugadores!$A$2:$H$346,MATCH(Partidos!E1268,Jugadores!$A$2:$A$346,0),7)</f>
        <v>40</v>
      </c>
      <c r="J1268" t="str">
        <f>VLOOKUP(INDEX(Jugadores!$A$2:$H$346,MATCH(Partidos!D1268,Jugadores!$A$2:$A$346,0),8),Condados!A:B,2,FALSE)</f>
        <v>Lackawanna</v>
      </c>
      <c r="K1268" t="str">
        <f>VLOOKUP(INDEX(Jugadores!$A$2:$H$346,MATCH(Partidos!E1268,Jugadores!$A$2:$A$346,0),8),Condados!A:B,2,FALSE)</f>
        <v>Juniata</v>
      </c>
      <c r="L1268">
        <v>89</v>
      </c>
    </row>
    <row r="1269" spans="1:12" x14ac:dyDescent="0.25">
      <c r="A1269" t="s">
        <v>28</v>
      </c>
      <c r="B1269">
        <v>292</v>
      </c>
      <c r="C1269">
        <v>124</v>
      </c>
      <c r="D1269">
        <v>7630</v>
      </c>
      <c r="E1269">
        <v>27430</v>
      </c>
      <c r="F1269" t="str">
        <f>+VLOOKUP(D1269,Jugadores!A:B,2,FALSE)</f>
        <v>Charlie M. Downey</v>
      </c>
      <c r="G1269" t="str">
        <f>+VLOOKUP(E1269,Jugadores!A:B,2,FALSE)</f>
        <v>Brad S. Torres</v>
      </c>
      <c r="H1269">
        <f>+INDEX(Jugadores!$A$2:$H$346,MATCH(Partidos!D1269,Jugadores!$A$2:$A$346,0),7)</f>
        <v>15</v>
      </c>
      <c r="I1269">
        <f>+INDEX(Jugadores!$A$2:$H$346,MATCH(Partidos!E1269,Jugadores!$A$2:$A$346,0),7)</f>
        <v>98</v>
      </c>
      <c r="J1269" t="str">
        <f>VLOOKUP(INDEX(Jugadores!$A$2:$H$346,MATCH(Partidos!D1269,Jugadores!$A$2:$A$346,0),8),Condados!A:B,2,FALSE)</f>
        <v>Berks</v>
      </c>
      <c r="K1269" t="str">
        <f>VLOOKUP(INDEX(Jugadores!$A$2:$H$346,MATCH(Partidos!E1269,Jugadores!$A$2:$A$346,0),8),Condados!A:B,2,FALSE)</f>
        <v>Bradford</v>
      </c>
      <c r="L1269">
        <v>91</v>
      </c>
    </row>
    <row r="1270" spans="1:12" x14ac:dyDescent="0.25">
      <c r="A1270" t="s">
        <v>28</v>
      </c>
      <c r="B1270">
        <v>291</v>
      </c>
      <c r="C1270">
        <v>97</v>
      </c>
      <c r="D1270">
        <v>13807</v>
      </c>
      <c r="E1270">
        <v>30486</v>
      </c>
      <c r="F1270" t="str">
        <f>+VLOOKUP(D1270,Jugadores!A:B,2,FALSE)</f>
        <v>John E. McCoy</v>
      </c>
      <c r="G1270" t="str">
        <f>+VLOOKUP(E1270,Jugadores!A:B,2,FALSE)</f>
        <v>Glenn W. Cunningham</v>
      </c>
      <c r="H1270">
        <f>+INDEX(Jugadores!$A$2:$H$346,MATCH(Partidos!D1270,Jugadores!$A$2:$A$346,0),7)</f>
        <v>105</v>
      </c>
      <c r="I1270">
        <f>+INDEX(Jugadores!$A$2:$H$346,MATCH(Partidos!E1270,Jugadores!$A$2:$A$346,0),7)</f>
        <v>3</v>
      </c>
      <c r="J1270" t="str">
        <f>VLOOKUP(INDEX(Jugadores!$A$2:$H$346,MATCH(Partidos!D1270,Jugadores!$A$2:$A$346,0),8),Condados!A:B,2,FALSE)</f>
        <v>McKean</v>
      </c>
      <c r="K1270" t="str">
        <f>VLOOKUP(INDEX(Jugadores!$A$2:$H$346,MATCH(Partidos!E1270,Jugadores!$A$2:$A$346,0),8),Condados!A:B,2,FALSE)</f>
        <v>Lawrence</v>
      </c>
      <c r="L1270">
        <v>57</v>
      </c>
    </row>
    <row r="1271" spans="1:12" x14ac:dyDescent="0.25">
      <c r="A1271" t="s">
        <v>28</v>
      </c>
      <c r="B1271">
        <v>290</v>
      </c>
      <c r="C1271">
        <v>90</v>
      </c>
      <c r="D1271">
        <v>3097</v>
      </c>
      <c r="E1271">
        <v>13729</v>
      </c>
      <c r="F1271" t="str">
        <f>+VLOOKUP(D1271,Jugadores!A:B,2,FALSE)</f>
        <v>Troy M. Johnson</v>
      </c>
      <c r="G1271" t="str">
        <f>+VLOOKUP(E1271,Jugadores!A:B,2,FALSE)</f>
        <v>Christian G. Chang</v>
      </c>
      <c r="H1271">
        <f>+INDEX(Jugadores!$A$2:$H$346,MATCH(Partidos!D1271,Jugadores!$A$2:$A$346,0),7)</f>
        <v>43</v>
      </c>
      <c r="I1271">
        <f>+INDEX(Jugadores!$A$2:$H$346,MATCH(Partidos!E1271,Jugadores!$A$2:$A$346,0),7)</f>
        <v>7</v>
      </c>
      <c r="J1271" t="str">
        <f>VLOOKUP(INDEX(Jugadores!$A$2:$H$346,MATCH(Partidos!D1271,Jugadores!$A$2:$A$346,0),8),Condados!A:B,2,FALSE)</f>
        <v>Columbia</v>
      </c>
      <c r="K1271" t="str">
        <f>VLOOKUP(INDEX(Jugadores!$A$2:$H$346,MATCH(Partidos!E1271,Jugadores!$A$2:$A$346,0),8),Condados!A:B,2,FALSE)</f>
        <v>Indiana</v>
      </c>
      <c r="L1271">
        <v>58</v>
      </c>
    </row>
    <row r="1272" spans="1:12" x14ac:dyDescent="0.25">
      <c r="A1272" t="s">
        <v>28</v>
      </c>
      <c r="B1272">
        <v>289</v>
      </c>
      <c r="C1272">
        <v>111</v>
      </c>
      <c r="D1272">
        <v>10145</v>
      </c>
      <c r="E1272">
        <v>47815</v>
      </c>
      <c r="F1272" t="str">
        <f>+VLOOKUP(D1272,Jugadores!A:B,2,FALSE)</f>
        <v>Reinaldo L. Stines</v>
      </c>
      <c r="G1272" t="str">
        <f>+VLOOKUP(E1272,Jugadores!A:B,2,FALSE)</f>
        <v>Walter F. Carter</v>
      </c>
      <c r="H1272">
        <f>+INDEX(Jugadores!$A$2:$H$346,MATCH(Partidos!D1272,Jugadores!$A$2:$A$346,0),7)</f>
        <v>55</v>
      </c>
      <c r="I1272">
        <f>+INDEX(Jugadores!$A$2:$H$346,MATCH(Partidos!E1272,Jugadores!$A$2:$A$346,0),7)</f>
        <v>12</v>
      </c>
      <c r="J1272" t="str">
        <f>VLOOKUP(INDEX(Jugadores!$A$2:$H$346,MATCH(Partidos!D1272,Jugadores!$A$2:$A$346,0),8),Condados!A:B,2,FALSE)</f>
        <v>Northumberland</v>
      </c>
      <c r="K1272" t="str">
        <f>VLOOKUP(INDEX(Jugadores!$A$2:$H$346,MATCH(Partidos!E1272,Jugadores!$A$2:$A$346,0),8),Condados!A:B,2,FALSE)</f>
        <v>Franklin</v>
      </c>
      <c r="L1272">
        <v>66</v>
      </c>
    </row>
    <row r="1273" spans="1:12" x14ac:dyDescent="0.25">
      <c r="A1273" t="s">
        <v>28</v>
      </c>
      <c r="B1273">
        <v>288</v>
      </c>
      <c r="C1273">
        <v>143</v>
      </c>
      <c r="D1273">
        <v>3500</v>
      </c>
      <c r="E1273">
        <v>21858</v>
      </c>
      <c r="F1273" t="str">
        <f>+VLOOKUP(D1273,Jugadores!A:B,2,FALSE)</f>
        <v>David M. Prewitt</v>
      </c>
      <c r="G1273" t="str">
        <f>+VLOOKUP(E1273,Jugadores!A:B,2,FALSE)</f>
        <v>Eddie A. Caison</v>
      </c>
      <c r="H1273">
        <f>+INDEX(Jugadores!$A$2:$H$346,MATCH(Partidos!D1273,Jugadores!$A$2:$A$346,0),7)</f>
        <v>159</v>
      </c>
      <c r="I1273">
        <f>+INDEX(Jugadores!$A$2:$H$346,MATCH(Partidos!E1273,Jugadores!$A$2:$A$346,0),7)</f>
        <v>31</v>
      </c>
      <c r="J1273" t="str">
        <f>VLOOKUP(INDEX(Jugadores!$A$2:$H$346,MATCH(Partidos!D1273,Jugadores!$A$2:$A$346,0),8),Condados!A:B,2,FALSE)</f>
        <v>Beaver</v>
      </c>
      <c r="K1273" t="str">
        <f>VLOOKUP(INDEX(Jugadores!$A$2:$H$346,MATCH(Partidos!E1273,Jugadores!$A$2:$A$346,0),8),Condados!A:B,2,FALSE)</f>
        <v>Centre</v>
      </c>
      <c r="L1273">
        <v>69</v>
      </c>
    </row>
    <row r="1274" spans="1:12" x14ac:dyDescent="0.25">
      <c r="A1274" t="s">
        <v>28</v>
      </c>
      <c r="B1274">
        <v>285</v>
      </c>
      <c r="C1274">
        <v>96</v>
      </c>
      <c r="D1274">
        <v>35769</v>
      </c>
      <c r="E1274">
        <v>18113</v>
      </c>
      <c r="F1274" t="str">
        <f>+VLOOKUP(D1274,Jugadores!A:B,2,FALSE)</f>
        <v>Dave T. Gowins</v>
      </c>
      <c r="G1274" t="str">
        <f>+VLOOKUP(E1274,Jugadores!A:B,2,FALSE)</f>
        <v>John M. Link</v>
      </c>
      <c r="H1274">
        <f>+INDEX(Jugadores!$A$2:$H$346,MATCH(Partidos!D1274,Jugadores!$A$2:$A$346,0),7)</f>
        <v>104</v>
      </c>
      <c r="I1274">
        <f>+INDEX(Jugadores!$A$2:$H$346,MATCH(Partidos!E1274,Jugadores!$A$2:$A$346,0),7)</f>
        <v>26</v>
      </c>
      <c r="J1274" t="str">
        <f>VLOOKUP(INDEX(Jugadores!$A$2:$H$346,MATCH(Partidos!D1274,Jugadores!$A$2:$A$346,0),8),Condados!A:B,2,FALSE)</f>
        <v>Cumberland</v>
      </c>
      <c r="K1274" t="str">
        <f>VLOOKUP(INDEX(Jugadores!$A$2:$H$346,MATCH(Partidos!E1274,Jugadores!$A$2:$A$346,0),8),Condados!A:B,2,FALSE)</f>
        <v>Clinton</v>
      </c>
      <c r="L1274">
        <v>81</v>
      </c>
    </row>
    <row r="1275" spans="1:12" x14ac:dyDescent="0.25">
      <c r="A1275" t="s">
        <v>28</v>
      </c>
      <c r="B1275">
        <v>284</v>
      </c>
      <c r="C1275">
        <v>54</v>
      </c>
      <c r="D1275">
        <v>34847</v>
      </c>
      <c r="E1275">
        <v>35979</v>
      </c>
      <c r="F1275" t="str">
        <f>+VLOOKUP(D1275,Jugadores!A:B,2,FALSE)</f>
        <v>Paul S. Carter</v>
      </c>
      <c r="G1275" t="str">
        <f>+VLOOKUP(E1275,Jugadores!A:B,2,FALSE)</f>
        <v>Jerry L. Williams</v>
      </c>
      <c r="H1275">
        <f>+INDEX(Jugadores!$A$2:$H$346,MATCH(Partidos!D1275,Jugadores!$A$2:$A$346,0),7)</f>
        <v>163</v>
      </c>
      <c r="I1275">
        <f>+INDEX(Jugadores!$A$2:$H$346,MATCH(Partidos!E1275,Jugadores!$A$2:$A$346,0),7)</f>
        <v>133</v>
      </c>
      <c r="J1275" t="str">
        <f>VLOOKUP(INDEX(Jugadores!$A$2:$H$346,MATCH(Partidos!D1275,Jugadores!$A$2:$A$346,0),8),Condados!A:B,2,FALSE)</f>
        <v>Franklin</v>
      </c>
      <c r="K1275" t="str">
        <f>VLOOKUP(INDEX(Jugadores!$A$2:$H$346,MATCH(Partidos!E1275,Jugadores!$A$2:$A$346,0),8),Condados!A:B,2,FALSE)</f>
        <v>Fayette</v>
      </c>
      <c r="L1275">
        <v>106</v>
      </c>
    </row>
    <row r="1276" spans="1:12" x14ac:dyDescent="0.25">
      <c r="A1276" t="s">
        <v>28</v>
      </c>
      <c r="B1276">
        <v>283</v>
      </c>
      <c r="C1276">
        <v>107</v>
      </c>
      <c r="D1276">
        <v>4496</v>
      </c>
      <c r="E1276">
        <v>49008</v>
      </c>
      <c r="F1276" t="str">
        <f>+VLOOKUP(D1276,Jugadores!A:B,2,FALSE)</f>
        <v>Carlos L. Grier</v>
      </c>
      <c r="G1276" t="str">
        <f>+VLOOKUP(E1276,Jugadores!A:B,2,FALSE)</f>
        <v>Anthony A. Rodriguez</v>
      </c>
      <c r="H1276">
        <f>+INDEX(Jugadores!$A$2:$H$346,MATCH(Partidos!D1276,Jugadores!$A$2:$A$346,0),7)</f>
        <v>93</v>
      </c>
      <c r="I1276">
        <f>+INDEX(Jugadores!$A$2:$H$346,MATCH(Partidos!E1276,Jugadores!$A$2:$A$346,0),7)</f>
        <v>6</v>
      </c>
      <c r="J1276" t="str">
        <f>VLOOKUP(INDEX(Jugadores!$A$2:$H$346,MATCH(Partidos!D1276,Jugadores!$A$2:$A$346,0),8),Condados!A:B,2,FALSE)</f>
        <v>Cameron</v>
      </c>
      <c r="K1276" t="str">
        <f>VLOOKUP(INDEX(Jugadores!$A$2:$H$346,MATCH(Partidos!E1276,Jugadores!$A$2:$A$346,0),8),Condados!A:B,2,FALSE)</f>
        <v>Forest</v>
      </c>
      <c r="L1276">
        <v>52</v>
      </c>
    </row>
    <row r="1277" spans="1:12" x14ac:dyDescent="0.25">
      <c r="A1277" t="s">
        <v>28</v>
      </c>
      <c r="B1277">
        <v>282</v>
      </c>
      <c r="C1277">
        <v>73</v>
      </c>
      <c r="D1277">
        <v>31665</v>
      </c>
      <c r="E1277">
        <v>11736</v>
      </c>
      <c r="F1277" t="str">
        <f>+VLOOKUP(D1277,Jugadores!A:B,2,FALSE)</f>
        <v>Walter J. Parker</v>
      </c>
      <c r="G1277" t="str">
        <f>+VLOOKUP(E1277,Jugadores!A:B,2,FALSE)</f>
        <v>Rodney D. Payne</v>
      </c>
      <c r="H1277">
        <f>+INDEX(Jugadores!$A$2:$H$346,MATCH(Partidos!D1277,Jugadores!$A$2:$A$346,0),7)</f>
        <v>38</v>
      </c>
      <c r="I1277">
        <f>+INDEX(Jugadores!$A$2:$H$346,MATCH(Partidos!E1277,Jugadores!$A$2:$A$346,0),7)</f>
        <v>24</v>
      </c>
      <c r="J1277" t="str">
        <f>VLOOKUP(INDEX(Jugadores!$A$2:$H$346,MATCH(Partidos!D1277,Jugadores!$A$2:$A$346,0),8),Condados!A:B,2,FALSE)</f>
        <v>Huntingdon</v>
      </c>
      <c r="K1277" t="str">
        <f>VLOOKUP(INDEX(Jugadores!$A$2:$H$346,MATCH(Partidos!E1277,Jugadores!$A$2:$A$346,0),8),Condados!A:B,2,FALSE)</f>
        <v>Sullivan</v>
      </c>
      <c r="L1277">
        <v>53</v>
      </c>
    </row>
    <row r="1278" spans="1:12" x14ac:dyDescent="0.25">
      <c r="A1278" t="s">
        <v>28</v>
      </c>
      <c r="B1278">
        <v>281</v>
      </c>
      <c r="C1278">
        <v>59</v>
      </c>
      <c r="D1278">
        <v>1727</v>
      </c>
      <c r="E1278">
        <v>44152</v>
      </c>
      <c r="F1278" t="str">
        <f>+VLOOKUP(D1278,Jugadores!A:B,2,FALSE)</f>
        <v>Leland T. Moore</v>
      </c>
      <c r="G1278" t="str">
        <f>+VLOOKUP(E1278,Jugadores!A:B,2,FALSE)</f>
        <v>William V. Phillips</v>
      </c>
      <c r="H1278">
        <f>+INDEX(Jugadores!$A$2:$H$346,MATCH(Partidos!D1278,Jugadores!$A$2:$A$346,0),7)</f>
        <v>134</v>
      </c>
      <c r="I1278">
        <f>+INDEX(Jugadores!$A$2:$H$346,MATCH(Partidos!E1278,Jugadores!$A$2:$A$346,0),7)</f>
        <v>50</v>
      </c>
      <c r="J1278" t="str">
        <f>VLOOKUP(INDEX(Jugadores!$A$2:$H$346,MATCH(Partidos!D1278,Jugadores!$A$2:$A$346,0),8),Condados!A:B,2,FALSE)</f>
        <v>Union</v>
      </c>
      <c r="K1278" t="str">
        <f>VLOOKUP(INDEX(Jugadores!$A$2:$H$346,MATCH(Partidos!E1278,Jugadores!$A$2:$A$346,0),8),Condados!A:B,2,FALSE)</f>
        <v>Chester</v>
      </c>
      <c r="L1278">
        <v>62</v>
      </c>
    </row>
    <row r="1279" spans="1:12" x14ac:dyDescent="0.25">
      <c r="A1279" t="s">
        <v>28</v>
      </c>
      <c r="B1279">
        <v>280</v>
      </c>
      <c r="C1279">
        <v>22</v>
      </c>
      <c r="D1279">
        <v>27965</v>
      </c>
      <c r="E1279">
        <v>44365</v>
      </c>
      <c r="F1279" t="str">
        <f>+VLOOKUP(D1279,Jugadores!A:B,2,FALSE)</f>
        <v>Santiago E. Dvorak</v>
      </c>
      <c r="G1279" t="str">
        <f>+VLOOKUP(E1279,Jugadores!A:B,2,FALSE)</f>
        <v>Robert L. Hughes</v>
      </c>
      <c r="H1279">
        <f>+INDEX(Jugadores!$A$2:$H$346,MATCH(Partidos!D1279,Jugadores!$A$2:$A$346,0),7)</f>
        <v>11</v>
      </c>
      <c r="I1279">
        <f>+INDEX(Jugadores!$A$2:$H$346,MATCH(Partidos!E1279,Jugadores!$A$2:$A$346,0),7)</f>
        <v>53</v>
      </c>
      <c r="J1279" t="str">
        <f>VLOOKUP(INDEX(Jugadores!$A$2:$H$346,MATCH(Partidos!D1279,Jugadores!$A$2:$A$346,0),8),Condados!A:B,2,FALSE)</f>
        <v>Venango</v>
      </c>
      <c r="K1279" t="str">
        <f>VLOOKUP(INDEX(Jugadores!$A$2:$H$346,MATCH(Partidos!E1279,Jugadores!$A$2:$A$346,0),8),Condados!A:B,2,FALSE)</f>
        <v>Erie</v>
      </c>
      <c r="L1279">
        <v>76</v>
      </c>
    </row>
    <row r="1280" spans="1:12" x14ac:dyDescent="0.25">
      <c r="A1280" t="s">
        <v>28</v>
      </c>
      <c r="B1280">
        <v>277</v>
      </c>
      <c r="C1280">
        <v>106</v>
      </c>
      <c r="D1280">
        <v>27430</v>
      </c>
      <c r="E1280">
        <v>39231</v>
      </c>
      <c r="F1280" t="str">
        <f>+VLOOKUP(D1280,Jugadores!A:B,2,FALSE)</f>
        <v>Brad S. Torres</v>
      </c>
      <c r="G1280" t="str">
        <f>+VLOOKUP(E1280,Jugadores!A:B,2,FALSE)</f>
        <v>Brandon F. Gavin</v>
      </c>
      <c r="H1280">
        <f>+INDEX(Jugadores!$A$2:$H$346,MATCH(Partidos!D1280,Jugadores!$A$2:$A$346,0),7)</f>
        <v>98</v>
      </c>
      <c r="I1280">
        <f>+INDEX(Jugadores!$A$2:$H$346,MATCH(Partidos!E1280,Jugadores!$A$2:$A$346,0),7)</f>
        <v>56</v>
      </c>
      <c r="J1280" t="str">
        <f>VLOOKUP(INDEX(Jugadores!$A$2:$H$346,MATCH(Partidos!D1280,Jugadores!$A$2:$A$346,0),8),Condados!A:B,2,FALSE)</f>
        <v>Bradford</v>
      </c>
      <c r="K1280" t="str">
        <f>VLOOKUP(INDEX(Jugadores!$A$2:$H$346,MATCH(Partidos!E1280,Jugadores!$A$2:$A$346,0),8),Condados!A:B,2,FALSE)</f>
        <v>McKean</v>
      </c>
      <c r="L1280">
        <v>96</v>
      </c>
    </row>
    <row r="1281" spans="1:12" x14ac:dyDescent="0.25">
      <c r="A1281" t="s">
        <v>28</v>
      </c>
      <c r="B1281">
        <v>276</v>
      </c>
      <c r="C1281">
        <v>136</v>
      </c>
      <c r="D1281">
        <v>34631</v>
      </c>
      <c r="E1281">
        <v>10505</v>
      </c>
      <c r="F1281" t="str">
        <f>+VLOOKUP(D1281,Jugadores!A:B,2,FALSE)</f>
        <v>Anthony A. McDermott</v>
      </c>
      <c r="G1281" t="str">
        <f>+VLOOKUP(E1281,Jugadores!A:B,2,FALSE)</f>
        <v>Mark K. Roque</v>
      </c>
      <c r="H1281">
        <f>+INDEX(Jugadores!$A$2:$H$346,MATCH(Partidos!D1281,Jugadores!$A$2:$A$346,0),7)</f>
        <v>48</v>
      </c>
      <c r="I1281">
        <f>+INDEX(Jugadores!$A$2:$H$346,MATCH(Partidos!E1281,Jugadores!$A$2:$A$346,0),7)</f>
        <v>69</v>
      </c>
      <c r="J1281" t="str">
        <f>VLOOKUP(INDEX(Jugadores!$A$2:$H$346,MATCH(Partidos!D1281,Jugadores!$A$2:$A$346,0),8),Condados!A:B,2,FALSE)</f>
        <v>Potter</v>
      </c>
      <c r="K1281" t="str">
        <f>VLOOKUP(INDEX(Jugadores!$A$2:$H$346,MATCH(Partidos!E1281,Jugadores!$A$2:$A$346,0),8),Condados!A:B,2,FALSE)</f>
        <v>Dauphin</v>
      </c>
      <c r="L1281">
        <v>186</v>
      </c>
    </row>
    <row r="1282" spans="1:12" x14ac:dyDescent="0.25">
      <c r="A1282" t="s">
        <v>28</v>
      </c>
      <c r="B1282">
        <v>275</v>
      </c>
      <c r="C1282">
        <v>65</v>
      </c>
      <c r="D1282">
        <v>48987</v>
      </c>
      <c r="E1282">
        <v>37462</v>
      </c>
      <c r="F1282" t="str">
        <f>+VLOOKUP(D1282,Jugadores!A:B,2,FALSE)</f>
        <v>Patrick P. Taylor</v>
      </c>
      <c r="G1282" t="str">
        <f>+VLOOKUP(E1282,Jugadores!A:B,2,FALSE)</f>
        <v>Ronnie C. Sparks</v>
      </c>
      <c r="H1282">
        <f>+INDEX(Jugadores!$A$2:$H$346,MATCH(Partidos!D1282,Jugadores!$A$2:$A$346,0),7)</f>
        <v>91</v>
      </c>
      <c r="I1282">
        <f>+INDEX(Jugadores!$A$2:$H$346,MATCH(Partidos!E1282,Jugadores!$A$2:$A$346,0),7)</f>
        <v>45</v>
      </c>
      <c r="J1282" t="str">
        <f>VLOOKUP(INDEX(Jugadores!$A$2:$H$346,MATCH(Partidos!D1282,Jugadores!$A$2:$A$346,0),8),Condados!A:B,2,FALSE)</f>
        <v>Columbia</v>
      </c>
      <c r="K1282" t="str">
        <f>VLOOKUP(INDEX(Jugadores!$A$2:$H$346,MATCH(Partidos!E1282,Jugadores!$A$2:$A$346,0),8),Condados!A:B,2,FALSE)</f>
        <v>Fulton</v>
      </c>
      <c r="L1282">
        <v>75</v>
      </c>
    </row>
    <row r="1283" spans="1:12" x14ac:dyDescent="0.25">
      <c r="A1283" t="s">
        <v>28</v>
      </c>
      <c r="B1283">
        <v>274</v>
      </c>
      <c r="C1283">
        <v>152</v>
      </c>
      <c r="D1283">
        <v>4013</v>
      </c>
      <c r="E1283">
        <v>3867</v>
      </c>
      <c r="F1283" t="str">
        <f>+VLOOKUP(D1283,Jugadores!A:B,2,FALSE)</f>
        <v>Homer C. Funderburk</v>
      </c>
      <c r="G1283" t="str">
        <f>+VLOOKUP(E1283,Jugadores!A:B,2,FALSE)</f>
        <v>Kenneth J. Broyles</v>
      </c>
      <c r="H1283">
        <f>+INDEX(Jugadores!$A$2:$H$346,MATCH(Partidos!D1283,Jugadores!$A$2:$A$346,0),7)</f>
        <v>28</v>
      </c>
      <c r="I1283">
        <f>+INDEX(Jugadores!$A$2:$H$346,MATCH(Partidos!E1283,Jugadores!$A$2:$A$346,0),7)</f>
        <v>39</v>
      </c>
      <c r="J1283" t="str">
        <f>VLOOKUP(INDEX(Jugadores!$A$2:$H$346,MATCH(Partidos!D1283,Jugadores!$A$2:$A$346,0),8),Condados!A:B,2,FALSE)</f>
        <v>Wayne</v>
      </c>
      <c r="K1283" t="str">
        <f>VLOOKUP(INDEX(Jugadores!$A$2:$H$346,MATCH(Partidos!E1283,Jugadores!$A$2:$A$346,0),8),Condados!A:B,2,FALSE)</f>
        <v>York</v>
      </c>
      <c r="L1283">
        <v>93</v>
      </c>
    </row>
    <row r="1284" spans="1:12" x14ac:dyDescent="0.25">
      <c r="A1284" t="s">
        <v>28</v>
      </c>
      <c r="B1284">
        <v>273</v>
      </c>
      <c r="C1284">
        <v>144</v>
      </c>
      <c r="D1284">
        <v>15937</v>
      </c>
      <c r="E1284">
        <v>37806</v>
      </c>
      <c r="F1284" t="str">
        <f>+VLOOKUP(D1284,Jugadores!A:B,2,FALSE)</f>
        <v>Philip S. Rome</v>
      </c>
      <c r="G1284" t="str">
        <f>+VLOOKUP(E1284,Jugadores!A:B,2,FALSE)</f>
        <v>Timothy R. Karnes</v>
      </c>
      <c r="H1284">
        <f>+INDEX(Jugadores!$A$2:$H$346,MATCH(Partidos!D1284,Jugadores!$A$2:$A$346,0),7)</f>
        <v>42</v>
      </c>
      <c r="I1284">
        <f>+INDEX(Jugadores!$A$2:$H$346,MATCH(Partidos!E1284,Jugadores!$A$2:$A$346,0),7)</f>
        <v>114</v>
      </c>
      <c r="J1284" t="str">
        <f>VLOOKUP(INDEX(Jugadores!$A$2:$H$346,MATCH(Partidos!D1284,Jugadores!$A$2:$A$346,0),8),Condados!A:B,2,FALSE)</f>
        <v>Beaver</v>
      </c>
      <c r="K1284" t="str">
        <f>VLOOKUP(INDEX(Jugadores!$A$2:$H$346,MATCH(Partidos!E1284,Jugadores!$A$2:$A$346,0),8),Condados!A:B,2,FALSE)</f>
        <v>Crawford</v>
      </c>
      <c r="L1284">
        <v>65</v>
      </c>
    </row>
    <row r="1285" spans="1:12" x14ac:dyDescent="0.25">
      <c r="A1285" t="s">
        <v>28</v>
      </c>
      <c r="B1285">
        <v>272</v>
      </c>
      <c r="C1285">
        <v>127</v>
      </c>
      <c r="D1285">
        <v>15447</v>
      </c>
      <c r="E1285">
        <v>38385</v>
      </c>
      <c r="F1285" t="str">
        <f>+VLOOKUP(D1285,Jugadores!A:B,2,FALSE)</f>
        <v>Avery M. Morgan</v>
      </c>
      <c r="G1285" t="str">
        <f>+VLOOKUP(E1285,Jugadores!A:B,2,FALSE)</f>
        <v>Jason M. Ross</v>
      </c>
      <c r="H1285">
        <f>+INDEX(Jugadores!$A$2:$H$346,MATCH(Partidos!D1285,Jugadores!$A$2:$A$346,0),7)</f>
        <v>62</v>
      </c>
      <c r="I1285">
        <f>+INDEX(Jugadores!$A$2:$H$346,MATCH(Partidos!E1285,Jugadores!$A$2:$A$346,0),7)</f>
        <v>25</v>
      </c>
      <c r="J1285" t="str">
        <f>VLOOKUP(INDEX(Jugadores!$A$2:$H$346,MATCH(Partidos!D1285,Jugadores!$A$2:$A$346,0),8),Condados!A:B,2,FALSE)</f>
        <v>Susquehanna</v>
      </c>
      <c r="K1285" t="str">
        <f>VLOOKUP(INDEX(Jugadores!$A$2:$H$346,MATCH(Partidos!E1285,Jugadores!$A$2:$A$346,0),8),Condados!A:B,2,FALSE)</f>
        <v>Cameron</v>
      </c>
      <c r="L1285">
        <v>92</v>
      </c>
    </row>
    <row r="1286" spans="1:12" x14ac:dyDescent="0.25">
      <c r="A1286" t="s">
        <v>29</v>
      </c>
      <c r="B1286">
        <v>333</v>
      </c>
      <c r="C1286">
        <v>148</v>
      </c>
      <c r="D1286">
        <v>46171</v>
      </c>
      <c r="E1286">
        <v>37031</v>
      </c>
      <c r="F1286" t="str">
        <f>+VLOOKUP(D1286,Jugadores!A:B,2,FALSE)</f>
        <v>William C. Cohen</v>
      </c>
      <c r="G1286" t="str">
        <f>+VLOOKUP(E1286,Jugadores!A:B,2,FALSE)</f>
        <v>Henry M. McCue</v>
      </c>
      <c r="H1286">
        <f>+INDEX(Jugadores!$A$2:$H$346,MATCH(Partidos!D1286,Jugadores!$A$2:$A$346,0),7)</f>
        <v>87</v>
      </c>
      <c r="I1286">
        <f>+INDEX(Jugadores!$A$2:$H$346,MATCH(Partidos!E1286,Jugadores!$A$2:$A$346,0),7)</f>
        <v>71</v>
      </c>
      <c r="J1286" t="str">
        <f>VLOOKUP(INDEX(Jugadores!$A$2:$H$346,MATCH(Partidos!D1286,Jugadores!$A$2:$A$346,0),8),Condados!A:B,2,FALSE)</f>
        <v>Jefferson</v>
      </c>
      <c r="K1286" t="str">
        <f>VLOOKUP(INDEX(Jugadores!$A$2:$H$346,MATCH(Partidos!E1286,Jugadores!$A$2:$A$346,0),8),Condados!A:B,2,FALSE)</f>
        <v>Greene</v>
      </c>
      <c r="L1286">
        <v>185</v>
      </c>
    </row>
    <row r="1287" spans="1:12" x14ac:dyDescent="0.25">
      <c r="A1287" t="s">
        <v>29</v>
      </c>
      <c r="B1287">
        <v>332</v>
      </c>
      <c r="C1287">
        <v>96</v>
      </c>
      <c r="D1287">
        <v>46171</v>
      </c>
      <c r="E1287">
        <v>13807</v>
      </c>
      <c r="F1287" t="str">
        <f>+VLOOKUP(D1287,Jugadores!A:B,2,FALSE)</f>
        <v>William C. Cohen</v>
      </c>
      <c r="G1287" t="str">
        <f>+VLOOKUP(E1287,Jugadores!A:B,2,FALSE)</f>
        <v>John E. McCoy</v>
      </c>
      <c r="H1287">
        <f>+INDEX(Jugadores!$A$2:$H$346,MATCH(Partidos!D1287,Jugadores!$A$2:$A$346,0),7)</f>
        <v>87</v>
      </c>
      <c r="I1287">
        <f>+INDEX(Jugadores!$A$2:$H$346,MATCH(Partidos!E1287,Jugadores!$A$2:$A$346,0),7)</f>
        <v>105</v>
      </c>
      <c r="J1287" t="str">
        <f>VLOOKUP(INDEX(Jugadores!$A$2:$H$346,MATCH(Partidos!D1287,Jugadores!$A$2:$A$346,0),8),Condados!A:B,2,FALSE)</f>
        <v>Jefferson</v>
      </c>
      <c r="K1287" t="str">
        <f>VLOOKUP(INDEX(Jugadores!$A$2:$H$346,MATCH(Partidos!E1287,Jugadores!$A$2:$A$346,0),8),Condados!A:B,2,FALSE)</f>
        <v>McKean</v>
      </c>
      <c r="L1287">
        <v>62</v>
      </c>
    </row>
    <row r="1288" spans="1:12" x14ac:dyDescent="0.25">
      <c r="A1288" t="s">
        <v>29</v>
      </c>
      <c r="B1288">
        <v>331</v>
      </c>
      <c r="C1288">
        <v>100</v>
      </c>
      <c r="D1288">
        <v>37031</v>
      </c>
      <c r="E1288">
        <v>35769</v>
      </c>
      <c r="F1288" t="str">
        <f>+VLOOKUP(D1288,Jugadores!A:B,2,FALSE)</f>
        <v>Henry M. McCue</v>
      </c>
      <c r="G1288" t="str">
        <f>+VLOOKUP(E1288,Jugadores!A:B,2,FALSE)</f>
        <v>Dave T. Gowins</v>
      </c>
      <c r="H1288">
        <f>+INDEX(Jugadores!$A$2:$H$346,MATCH(Partidos!D1288,Jugadores!$A$2:$A$346,0),7)</f>
        <v>71</v>
      </c>
      <c r="I1288">
        <f>+INDEX(Jugadores!$A$2:$H$346,MATCH(Partidos!E1288,Jugadores!$A$2:$A$346,0),7)</f>
        <v>104</v>
      </c>
      <c r="J1288" t="str">
        <f>VLOOKUP(INDEX(Jugadores!$A$2:$H$346,MATCH(Partidos!D1288,Jugadores!$A$2:$A$346,0),8),Condados!A:B,2,FALSE)</f>
        <v>Greene</v>
      </c>
      <c r="K1288" t="str">
        <f>VLOOKUP(INDEX(Jugadores!$A$2:$H$346,MATCH(Partidos!E1288,Jugadores!$A$2:$A$346,0),8),Condados!A:B,2,FALSE)</f>
        <v>Cumberland</v>
      </c>
      <c r="L1288">
        <v>92</v>
      </c>
    </row>
    <row r="1289" spans="1:12" x14ac:dyDescent="0.25">
      <c r="A1289" t="s">
        <v>29</v>
      </c>
      <c r="B1289">
        <v>330</v>
      </c>
      <c r="C1289">
        <v>115</v>
      </c>
      <c r="D1289">
        <v>13807</v>
      </c>
      <c r="E1289">
        <v>3500</v>
      </c>
      <c r="F1289" t="str">
        <f>+VLOOKUP(D1289,Jugadores!A:B,2,FALSE)</f>
        <v>John E. McCoy</v>
      </c>
      <c r="G1289" t="str">
        <f>+VLOOKUP(E1289,Jugadores!A:B,2,FALSE)</f>
        <v>David M. Prewitt</v>
      </c>
      <c r="H1289">
        <f>+INDEX(Jugadores!$A$2:$H$346,MATCH(Partidos!D1289,Jugadores!$A$2:$A$346,0),7)</f>
        <v>105</v>
      </c>
      <c r="I1289">
        <f>+INDEX(Jugadores!$A$2:$H$346,MATCH(Partidos!E1289,Jugadores!$A$2:$A$346,0),7)</f>
        <v>159</v>
      </c>
      <c r="J1289" t="str">
        <f>VLOOKUP(INDEX(Jugadores!$A$2:$H$346,MATCH(Partidos!D1289,Jugadores!$A$2:$A$346,0),8),Condados!A:B,2,FALSE)</f>
        <v>McKean</v>
      </c>
      <c r="K1289" t="str">
        <f>VLOOKUP(INDEX(Jugadores!$A$2:$H$346,MATCH(Partidos!E1289,Jugadores!$A$2:$A$346,0),8),Condados!A:B,2,FALSE)</f>
        <v>Beaver</v>
      </c>
      <c r="L1289">
        <v>95</v>
      </c>
    </row>
    <row r="1290" spans="1:12" x14ac:dyDescent="0.25">
      <c r="A1290" t="s">
        <v>29</v>
      </c>
      <c r="B1290">
        <v>329</v>
      </c>
      <c r="C1290">
        <v>119</v>
      </c>
      <c r="D1290">
        <v>46171</v>
      </c>
      <c r="E1290">
        <v>31665</v>
      </c>
      <c r="F1290" t="str">
        <f>+VLOOKUP(D1290,Jugadores!A:B,2,FALSE)</f>
        <v>William C. Cohen</v>
      </c>
      <c r="G1290" t="str">
        <f>+VLOOKUP(E1290,Jugadores!A:B,2,FALSE)</f>
        <v>Walter J. Parker</v>
      </c>
      <c r="H1290">
        <f>+INDEX(Jugadores!$A$2:$H$346,MATCH(Partidos!D1290,Jugadores!$A$2:$A$346,0),7)</f>
        <v>87</v>
      </c>
      <c r="I1290">
        <f>+INDEX(Jugadores!$A$2:$H$346,MATCH(Partidos!E1290,Jugadores!$A$2:$A$346,0),7)</f>
        <v>38</v>
      </c>
      <c r="J1290" t="str">
        <f>VLOOKUP(INDEX(Jugadores!$A$2:$H$346,MATCH(Partidos!D1290,Jugadores!$A$2:$A$346,0),8),Condados!A:B,2,FALSE)</f>
        <v>Jefferson</v>
      </c>
      <c r="K1290" t="str">
        <f>VLOOKUP(INDEX(Jugadores!$A$2:$H$346,MATCH(Partidos!E1290,Jugadores!$A$2:$A$346,0),8),Condados!A:B,2,FALSE)</f>
        <v>Huntingdon</v>
      </c>
      <c r="L1290">
        <v>63</v>
      </c>
    </row>
    <row r="1291" spans="1:12" x14ac:dyDescent="0.25">
      <c r="A1291" t="s">
        <v>29</v>
      </c>
      <c r="B1291">
        <v>328</v>
      </c>
      <c r="C1291">
        <v>75</v>
      </c>
      <c r="D1291">
        <v>37031</v>
      </c>
      <c r="E1291">
        <v>48908</v>
      </c>
      <c r="F1291" t="str">
        <f>+VLOOKUP(D1291,Jugadores!A:B,2,FALSE)</f>
        <v>Henry M. McCue</v>
      </c>
      <c r="G1291" t="str">
        <f>+VLOOKUP(E1291,Jugadores!A:B,2,FALSE)</f>
        <v>Ronald M. Kennedy</v>
      </c>
      <c r="H1291">
        <f>+INDEX(Jugadores!$A$2:$H$346,MATCH(Partidos!D1291,Jugadores!$A$2:$A$346,0),7)</f>
        <v>71</v>
      </c>
      <c r="I1291">
        <f>+INDEX(Jugadores!$A$2:$H$346,MATCH(Partidos!E1291,Jugadores!$A$2:$A$346,0),7)</f>
        <v>40</v>
      </c>
      <c r="J1291" t="str">
        <f>VLOOKUP(INDEX(Jugadores!$A$2:$H$346,MATCH(Partidos!D1291,Jugadores!$A$2:$A$346,0),8),Condados!A:B,2,FALSE)</f>
        <v>Greene</v>
      </c>
      <c r="K1291" t="str">
        <f>VLOOKUP(INDEX(Jugadores!$A$2:$H$346,MATCH(Partidos!E1291,Jugadores!$A$2:$A$346,0),8),Condados!A:B,2,FALSE)</f>
        <v>Juniata</v>
      </c>
      <c r="L1291">
        <v>73</v>
      </c>
    </row>
    <row r="1292" spans="1:12" x14ac:dyDescent="0.25">
      <c r="A1292" t="s">
        <v>29</v>
      </c>
      <c r="B1292">
        <v>327</v>
      </c>
      <c r="C1292">
        <v>116</v>
      </c>
      <c r="D1292">
        <v>35769</v>
      </c>
      <c r="E1292">
        <v>37806</v>
      </c>
      <c r="F1292" t="str">
        <f>+VLOOKUP(D1292,Jugadores!A:B,2,FALSE)</f>
        <v>Dave T. Gowins</v>
      </c>
      <c r="G1292" t="str">
        <f>+VLOOKUP(E1292,Jugadores!A:B,2,FALSE)</f>
        <v>Timothy R. Karnes</v>
      </c>
      <c r="H1292">
        <f>+INDEX(Jugadores!$A$2:$H$346,MATCH(Partidos!D1292,Jugadores!$A$2:$A$346,0),7)</f>
        <v>104</v>
      </c>
      <c r="I1292">
        <f>+INDEX(Jugadores!$A$2:$H$346,MATCH(Partidos!E1292,Jugadores!$A$2:$A$346,0),7)</f>
        <v>114</v>
      </c>
      <c r="J1292" t="str">
        <f>VLOOKUP(INDEX(Jugadores!$A$2:$H$346,MATCH(Partidos!D1292,Jugadores!$A$2:$A$346,0),8),Condados!A:B,2,FALSE)</f>
        <v>Cumberland</v>
      </c>
      <c r="K1292" t="str">
        <f>VLOOKUP(INDEX(Jugadores!$A$2:$H$346,MATCH(Partidos!E1292,Jugadores!$A$2:$A$346,0),8),Condados!A:B,2,FALSE)</f>
        <v>Crawford</v>
      </c>
      <c r="L1292">
        <v>115</v>
      </c>
    </row>
    <row r="1293" spans="1:12" x14ac:dyDescent="0.25">
      <c r="A1293" t="s">
        <v>29</v>
      </c>
      <c r="B1293">
        <v>326</v>
      </c>
      <c r="C1293">
        <v>73</v>
      </c>
      <c r="D1293">
        <v>3500</v>
      </c>
      <c r="E1293">
        <v>962</v>
      </c>
      <c r="F1293" t="str">
        <f>+VLOOKUP(D1293,Jugadores!A:B,2,FALSE)</f>
        <v>David M. Prewitt</v>
      </c>
      <c r="G1293" t="str">
        <f>+VLOOKUP(E1293,Jugadores!A:B,2,FALSE)</f>
        <v>Andrew M. Shanklin</v>
      </c>
      <c r="H1293">
        <f>+INDEX(Jugadores!$A$2:$H$346,MATCH(Partidos!D1293,Jugadores!$A$2:$A$346,0),7)</f>
        <v>159</v>
      </c>
      <c r="I1293">
        <f>+INDEX(Jugadores!$A$2:$H$346,MATCH(Partidos!E1293,Jugadores!$A$2:$A$346,0),7)</f>
        <v>37</v>
      </c>
      <c r="J1293" t="str">
        <f>VLOOKUP(INDEX(Jugadores!$A$2:$H$346,MATCH(Partidos!D1293,Jugadores!$A$2:$A$346,0),8),Condados!A:B,2,FALSE)</f>
        <v>Beaver</v>
      </c>
      <c r="K1293" t="str">
        <f>VLOOKUP(INDEX(Jugadores!$A$2:$H$346,MATCH(Partidos!E1293,Jugadores!$A$2:$A$346,0),8),Condados!A:B,2,FALSE)</f>
        <v>Snyder</v>
      </c>
      <c r="L1293">
        <v>44</v>
      </c>
    </row>
    <row r="1294" spans="1:12" x14ac:dyDescent="0.25">
      <c r="A1294" t="s">
        <v>29</v>
      </c>
      <c r="B1294">
        <v>325</v>
      </c>
      <c r="C1294">
        <v>113</v>
      </c>
      <c r="D1294">
        <v>13807</v>
      </c>
      <c r="E1294">
        <v>20473</v>
      </c>
      <c r="F1294" t="str">
        <f>+VLOOKUP(D1294,Jugadores!A:B,2,FALSE)</f>
        <v>John E. McCoy</v>
      </c>
      <c r="G1294" t="str">
        <f>+VLOOKUP(E1294,Jugadores!A:B,2,FALSE)</f>
        <v>Michael M. Portillo</v>
      </c>
      <c r="H1294">
        <f>+INDEX(Jugadores!$A$2:$H$346,MATCH(Partidos!D1294,Jugadores!$A$2:$A$346,0),7)</f>
        <v>105</v>
      </c>
      <c r="I1294">
        <f>+INDEX(Jugadores!$A$2:$H$346,MATCH(Partidos!E1294,Jugadores!$A$2:$A$346,0),7)</f>
        <v>81</v>
      </c>
      <c r="J1294" t="str">
        <f>VLOOKUP(INDEX(Jugadores!$A$2:$H$346,MATCH(Partidos!D1294,Jugadores!$A$2:$A$346,0),8),Condados!A:B,2,FALSE)</f>
        <v>McKean</v>
      </c>
      <c r="K1294" t="str">
        <f>VLOOKUP(INDEX(Jugadores!$A$2:$H$346,MATCH(Partidos!E1294,Jugadores!$A$2:$A$346,0),8),Condados!A:B,2,FALSE)</f>
        <v>Washington</v>
      </c>
      <c r="L1294">
        <v>46</v>
      </c>
    </row>
    <row r="1295" spans="1:12" x14ac:dyDescent="0.25">
      <c r="A1295" t="s">
        <v>29</v>
      </c>
      <c r="B1295">
        <v>324</v>
      </c>
      <c r="C1295">
        <v>120</v>
      </c>
      <c r="D1295">
        <v>31665</v>
      </c>
      <c r="E1295">
        <v>46801</v>
      </c>
      <c r="F1295" t="str">
        <f>+VLOOKUP(D1295,Jugadores!A:B,2,FALSE)</f>
        <v>Walter J. Parker</v>
      </c>
      <c r="G1295" t="str">
        <f>+VLOOKUP(E1295,Jugadores!A:B,2,FALSE)</f>
        <v>Ryan E. Jones</v>
      </c>
      <c r="H1295">
        <f>+INDEX(Jugadores!$A$2:$H$346,MATCH(Partidos!D1295,Jugadores!$A$2:$A$346,0),7)</f>
        <v>38</v>
      </c>
      <c r="I1295">
        <f>+INDEX(Jugadores!$A$2:$H$346,MATCH(Partidos!E1295,Jugadores!$A$2:$A$346,0),7)</f>
        <v>171</v>
      </c>
      <c r="J1295" t="str">
        <f>VLOOKUP(INDEX(Jugadores!$A$2:$H$346,MATCH(Partidos!D1295,Jugadores!$A$2:$A$346,0),8),Condados!A:B,2,FALSE)</f>
        <v>Huntingdon</v>
      </c>
      <c r="K1295" t="str">
        <f>VLOOKUP(INDEX(Jugadores!$A$2:$H$346,MATCH(Partidos!E1295,Jugadores!$A$2:$A$346,0),8),Condados!A:B,2,FALSE)</f>
        <v>Cumberland</v>
      </c>
      <c r="L1295">
        <v>88</v>
      </c>
    </row>
    <row r="1296" spans="1:12" x14ac:dyDescent="0.25">
      <c r="A1296" t="s">
        <v>29</v>
      </c>
      <c r="B1296">
        <v>323</v>
      </c>
      <c r="C1296">
        <v>81</v>
      </c>
      <c r="D1296">
        <v>46171</v>
      </c>
      <c r="E1296">
        <v>13972</v>
      </c>
      <c r="F1296" t="str">
        <f>+VLOOKUP(D1296,Jugadores!A:B,2,FALSE)</f>
        <v>William C. Cohen</v>
      </c>
      <c r="G1296" t="str">
        <f>+VLOOKUP(E1296,Jugadores!A:B,2,FALSE)</f>
        <v>Roy R. Boling</v>
      </c>
      <c r="H1296">
        <f>+INDEX(Jugadores!$A$2:$H$346,MATCH(Partidos!D1296,Jugadores!$A$2:$A$346,0),7)</f>
        <v>87</v>
      </c>
      <c r="I1296">
        <f>+INDEX(Jugadores!$A$2:$H$346,MATCH(Partidos!E1296,Jugadores!$A$2:$A$346,0),7)</f>
        <v>152</v>
      </c>
      <c r="J1296" t="str">
        <f>VLOOKUP(INDEX(Jugadores!$A$2:$H$346,MATCH(Partidos!D1296,Jugadores!$A$2:$A$346,0),8),Condados!A:B,2,FALSE)</f>
        <v>Jefferson</v>
      </c>
      <c r="K1296" t="str">
        <f>VLOOKUP(INDEX(Jugadores!$A$2:$H$346,MATCH(Partidos!E1296,Jugadores!$A$2:$A$346,0),8),Condados!A:B,2,FALSE)</f>
        <v>Erie</v>
      </c>
      <c r="L1296">
        <v>63</v>
      </c>
    </row>
    <row r="1297" spans="1:12" x14ac:dyDescent="0.25">
      <c r="A1297" t="s">
        <v>29</v>
      </c>
      <c r="B1297">
        <v>322</v>
      </c>
      <c r="C1297">
        <v>196</v>
      </c>
      <c r="D1297">
        <v>48908</v>
      </c>
      <c r="E1297">
        <v>47815</v>
      </c>
      <c r="F1297" t="str">
        <f>+VLOOKUP(D1297,Jugadores!A:B,2,FALSE)</f>
        <v>Ronald M. Kennedy</v>
      </c>
      <c r="G1297" t="str">
        <f>+VLOOKUP(E1297,Jugadores!A:B,2,FALSE)</f>
        <v>Walter F. Carter</v>
      </c>
      <c r="H1297">
        <f>+INDEX(Jugadores!$A$2:$H$346,MATCH(Partidos!D1297,Jugadores!$A$2:$A$346,0),7)</f>
        <v>40</v>
      </c>
      <c r="I1297">
        <f>+INDEX(Jugadores!$A$2:$H$346,MATCH(Partidos!E1297,Jugadores!$A$2:$A$346,0),7)</f>
        <v>12</v>
      </c>
      <c r="J1297" t="str">
        <f>VLOOKUP(INDEX(Jugadores!$A$2:$H$346,MATCH(Partidos!D1297,Jugadores!$A$2:$A$346,0),8),Condados!A:B,2,FALSE)</f>
        <v>Juniata</v>
      </c>
      <c r="K1297" t="str">
        <f>VLOOKUP(INDEX(Jugadores!$A$2:$H$346,MATCH(Partidos!E1297,Jugadores!$A$2:$A$346,0),8),Condados!A:B,2,FALSE)</f>
        <v>Franklin</v>
      </c>
      <c r="L1297">
        <v>70</v>
      </c>
    </row>
    <row r="1298" spans="1:12" x14ac:dyDescent="0.25">
      <c r="A1298" t="s">
        <v>29</v>
      </c>
      <c r="B1298">
        <v>321</v>
      </c>
      <c r="C1298">
        <v>89</v>
      </c>
      <c r="D1298">
        <v>37031</v>
      </c>
      <c r="E1298">
        <v>15164</v>
      </c>
      <c r="F1298" t="str">
        <f>+VLOOKUP(D1298,Jugadores!A:B,2,FALSE)</f>
        <v>Henry M. McCue</v>
      </c>
      <c r="G1298" t="str">
        <f>+VLOOKUP(E1298,Jugadores!A:B,2,FALSE)</f>
        <v>Stephen D. Stoll</v>
      </c>
      <c r="H1298">
        <f>+INDEX(Jugadores!$A$2:$H$346,MATCH(Partidos!D1298,Jugadores!$A$2:$A$346,0),7)</f>
        <v>71</v>
      </c>
      <c r="I1298">
        <f>+INDEX(Jugadores!$A$2:$H$346,MATCH(Partidos!E1298,Jugadores!$A$2:$A$346,0),7)</f>
        <v>36</v>
      </c>
      <c r="J1298" t="str">
        <f>VLOOKUP(INDEX(Jugadores!$A$2:$H$346,MATCH(Partidos!D1298,Jugadores!$A$2:$A$346,0),8),Condados!A:B,2,FALSE)</f>
        <v>Greene</v>
      </c>
      <c r="K1298" t="str">
        <f>VLOOKUP(INDEX(Jugadores!$A$2:$H$346,MATCH(Partidos!E1298,Jugadores!$A$2:$A$346,0),8),Condados!A:B,2,FALSE)</f>
        <v>Cumberland</v>
      </c>
      <c r="L1298">
        <v>100</v>
      </c>
    </row>
    <row r="1299" spans="1:12" x14ac:dyDescent="0.25">
      <c r="A1299" t="s">
        <v>29</v>
      </c>
      <c r="B1299">
        <v>320</v>
      </c>
      <c r="C1299">
        <v>74</v>
      </c>
      <c r="D1299">
        <v>35769</v>
      </c>
      <c r="E1299">
        <v>4478</v>
      </c>
      <c r="F1299" t="str">
        <f>+VLOOKUP(D1299,Jugadores!A:B,2,FALSE)</f>
        <v>Dave T. Gowins</v>
      </c>
      <c r="G1299" t="str">
        <f>+VLOOKUP(E1299,Jugadores!A:B,2,FALSE)</f>
        <v>David H. Jude</v>
      </c>
      <c r="H1299">
        <f>+INDEX(Jugadores!$A$2:$H$346,MATCH(Partidos!D1299,Jugadores!$A$2:$A$346,0),7)</f>
        <v>104</v>
      </c>
      <c r="I1299">
        <f>+INDEX(Jugadores!$A$2:$H$346,MATCH(Partidos!E1299,Jugadores!$A$2:$A$346,0),7)</f>
        <v>173</v>
      </c>
      <c r="J1299" t="str">
        <f>VLOOKUP(INDEX(Jugadores!$A$2:$H$346,MATCH(Partidos!D1299,Jugadores!$A$2:$A$346,0),8),Condados!A:B,2,FALSE)</f>
        <v>Cumberland</v>
      </c>
      <c r="K1299" t="str">
        <f>VLOOKUP(INDEX(Jugadores!$A$2:$H$346,MATCH(Partidos!E1299,Jugadores!$A$2:$A$346,0),8),Condados!A:B,2,FALSE)</f>
        <v>Huntingdon</v>
      </c>
      <c r="L1299">
        <v>100</v>
      </c>
    </row>
    <row r="1300" spans="1:12" x14ac:dyDescent="0.25">
      <c r="A1300" t="s">
        <v>29</v>
      </c>
      <c r="B1300">
        <v>319</v>
      </c>
      <c r="C1300">
        <v>98</v>
      </c>
      <c r="D1300">
        <v>37806</v>
      </c>
      <c r="E1300">
        <v>3867</v>
      </c>
      <c r="F1300" t="str">
        <f>+VLOOKUP(D1300,Jugadores!A:B,2,FALSE)</f>
        <v>Timothy R. Karnes</v>
      </c>
      <c r="G1300" t="str">
        <f>+VLOOKUP(E1300,Jugadores!A:B,2,FALSE)</f>
        <v>Kenneth J. Broyles</v>
      </c>
      <c r="H1300">
        <f>+INDEX(Jugadores!$A$2:$H$346,MATCH(Partidos!D1300,Jugadores!$A$2:$A$346,0),7)</f>
        <v>114</v>
      </c>
      <c r="I1300">
        <f>+INDEX(Jugadores!$A$2:$H$346,MATCH(Partidos!E1300,Jugadores!$A$2:$A$346,0),7)</f>
        <v>39</v>
      </c>
      <c r="J1300" t="str">
        <f>VLOOKUP(INDEX(Jugadores!$A$2:$H$346,MATCH(Partidos!D1300,Jugadores!$A$2:$A$346,0),8),Condados!A:B,2,FALSE)</f>
        <v>Crawford</v>
      </c>
      <c r="K1300" t="str">
        <f>VLOOKUP(INDEX(Jugadores!$A$2:$H$346,MATCH(Partidos!E1300,Jugadores!$A$2:$A$346,0),8),Condados!A:B,2,FALSE)</f>
        <v>York</v>
      </c>
      <c r="L1300">
        <v>106</v>
      </c>
    </row>
    <row r="1301" spans="1:12" x14ac:dyDescent="0.25">
      <c r="A1301" t="s">
        <v>29</v>
      </c>
      <c r="B1301">
        <v>317</v>
      </c>
      <c r="C1301">
        <v>73</v>
      </c>
      <c r="D1301">
        <v>3500</v>
      </c>
      <c r="E1301">
        <v>49688</v>
      </c>
      <c r="F1301" t="str">
        <f>+VLOOKUP(D1301,Jugadores!A:B,2,FALSE)</f>
        <v>David M. Prewitt</v>
      </c>
      <c r="G1301" t="str">
        <f>+VLOOKUP(E1301,Jugadores!A:B,2,FALSE)</f>
        <v>James J. Herring</v>
      </c>
      <c r="H1301">
        <f>+INDEX(Jugadores!$A$2:$H$346,MATCH(Partidos!D1301,Jugadores!$A$2:$A$346,0),7)</f>
        <v>159</v>
      </c>
      <c r="I1301">
        <f>+INDEX(Jugadores!$A$2:$H$346,MATCH(Partidos!E1301,Jugadores!$A$2:$A$346,0),7)</f>
        <v>80</v>
      </c>
      <c r="J1301" t="str">
        <f>VLOOKUP(INDEX(Jugadores!$A$2:$H$346,MATCH(Partidos!D1301,Jugadores!$A$2:$A$346,0),8),Condados!A:B,2,FALSE)</f>
        <v>Beaver</v>
      </c>
      <c r="K1301" t="str">
        <f>VLOOKUP(INDEX(Jugadores!$A$2:$H$346,MATCH(Partidos!E1301,Jugadores!$A$2:$A$346,0),8),Condados!A:B,2,FALSE)</f>
        <v>Pike</v>
      </c>
      <c r="L1301">
        <v>56</v>
      </c>
    </row>
    <row r="1302" spans="1:12" x14ac:dyDescent="0.25">
      <c r="A1302" t="s">
        <v>29</v>
      </c>
      <c r="B1302">
        <v>316</v>
      </c>
      <c r="C1302">
        <v>97</v>
      </c>
      <c r="D1302">
        <v>20473</v>
      </c>
      <c r="E1302">
        <v>48919</v>
      </c>
      <c r="F1302" t="str">
        <f>+VLOOKUP(D1302,Jugadores!A:B,2,FALSE)</f>
        <v>Michael M. Portillo</v>
      </c>
      <c r="G1302" t="str">
        <f>+VLOOKUP(E1302,Jugadores!A:B,2,FALSE)</f>
        <v>William W. Churchill</v>
      </c>
      <c r="H1302">
        <f>+INDEX(Jugadores!$A$2:$H$346,MATCH(Partidos!D1302,Jugadores!$A$2:$A$346,0),7)</f>
        <v>81</v>
      </c>
      <c r="I1302">
        <f>+INDEX(Jugadores!$A$2:$H$346,MATCH(Partidos!E1302,Jugadores!$A$2:$A$346,0),7)</f>
        <v>115</v>
      </c>
      <c r="J1302" t="str">
        <f>VLOOKUP(INDEX(Jugadores!$A$2:$H$346,MATCH(Partidos!D1302,Jugadores!$A$2:$A$346,0),8),Condados!A:B,2,FALSE)</f>
        <v>Washington</v>
      </c>
      <c r="K1302" t="str">
        <f>VLOOKUP(INDEX(Jugadores!$A$2:$H$346,MATCH(Partidos!E1302,Jugadores!$A$2:$A$346,0),8),Condados!A:B,2,FALSE)</f>
        <v>Clearfield</v>
      </c>
      <c r="L1302">
        <v>196</v>
      </c>
    </row>
    <row r="1303" spans="1:12" x14ac:dyDescent="0.25">
      <c r="A1303" t="s">
        <v>29</v>
      </c>
      <c r="B1303">
        <v>315</v>
      </c>
      <c r="C1303">
        <v>127</v>
      </c>
      <c r="D1303">
        <v>13807</v>
      </c>
      <c r="E1303">
        <v>49427</v>
      </c>
      <c r="F1303" t="str">
        <f>+VLOOKUP(D1303,Jugadores!A:B,2,FALSE)</f>
        <v>John E. McCoy</v>
      </c>
      <c r="G1303" t="str">
        <f>+VLOOKUP(E1303,Jugadores!A:B,2,FALSE)</f>
        <v>Anthony J. Delgado</v>
      </c>
      <c r="H1303">
        <f>+INDEX(Jugadores!$A$2:$H$346,MATCH(Partidos!D1303,Jugadores!$A$2:$A$346,0),7)</f>
        <v>105</v>
      </c>
      <c r="I1303">
        <f>+INDEX(Jugadores!$A$2:$H$346,MATCH(Partidos!E1303,Jugadores!$A$2:$A$346,0),7)</f>
        <v>270</v>
      </c>
      <c r="J1303" t="str">
        <f>VLOOKUP(INDEX(Jugadores!$A$2:$H$346,MATCH(Partidos!D1303,Jugadores!$A$2:$A$346,0),8),Condados!A:B,2,FALSE)</f>
        <v>McKean</v>
      </c>
      <c r="K1303" t="str">
        <f>VLOOKUP(INDEX(Jugadores!$A$2:$H$346,MATCH(Partidos!E1303,Jugadores!$A$2:$A$346,0),8),Condados!A:B,2,FALSE)</f>
        <v>Fayette</v>
      </c>
      <c r="L1303">
        <v>64</v>
      </c>
    </row>
    <row r="1304" spans="1:12" x14ac:dyDescent="0.25">
      <c r="A1304" t="s">
        <v>29</v>
      </c>
      <c r="B1304">
        <v>313</v>
      </c>
      <c r="C1304">
        <v>92</v>
      </c>
      <c r="D1304">
        <v>46801</v>
      </c>
      <c r="E1304">
        <v>25180</v>
      </c>
      <c r="F1304" t="str">
        <f>+VLOOKUP(D1304,Jugadores!A:B,2,FALSE)</f>
        <v>Ryan E. Jones</v>
      </c>
      <c r="G1304" t="str">
        <f>+VLOOKUP(E1304,Jugadores!A:B,2,FALSE)</f>
        <v>Johnny K. Reedy</v>
      </c>
      <c r="H1304">
        <f>+INDEX(Jugadores!$A$2:$H$346,MATCH(Partidos!D1304,Jugadores!$A$2:$A$346,0),7)</f>
        <v>171</v>
      </c>
      <c r="I1304">
        <f>+INDEX(Jugadores!$A$2:$H$346,MATCH(Partidos!E1304,Jugadores!$A$2:$A$346,0),7)</f>
        <v>111</v>
      </c>
      <c r="J1304" t="str">
        <f>VLOOKUP(INDEX(Jugadores!$A$2:$H$346,MATCH(Partidos!D1304,Jugadores!$A$2:$A$346,0),8),Condados!A:B,2,FALSE)</f>
        <v>Cumberland</v>
      </c>
      <c r="K1304" t="str">
        <f>VLOOKUP(INDEX(Jugadores!$A$2:$H$346,MATCH(Partidos!E1304,Jugadores!$A$2:$A$346,0),8),Condados!A:B,2,FALSE)</f>
        <v>Centre</v>
      </c>
      <c r="L1304">
        <v>83</v>
      </c>
    </row>
    <row r="1305" spans="1:12" x14ac:dyDescent="0.25">
      <c r="A1305" t="s">
        <v>29</v>
      </c>
      <c r="B1305">
        <v>312</v>
      </c>
      <c r="C1305">
        <v>102</v>
      </c>
      <c r="D1305">
        <v>46171</v>
      </c>
      <c r="E1305">
        <v>38126</v>
      </c>
      <c r="F1305" t="str">
        <f>+VLOOKUP(D1305,Jugadores!A:B,2,FALSE)</f>
        <v>William C. Cohen</v>
      </c>
      <c r="G1305" t="str">
        <f>+VLOOKUP(E1305,Jugadores!A:B,2,FALSE)</f>
        <v>David P. Thomas</v>
      </c>
      <c r="H1305">
        <f>+INDEX(Jugadores!$A$2:$H$346,MATCH(Partidos!D1305,Jugadores!$A$2:$A$346,0),7)</f>
        <v>87</v>
      </c>
      <c r="I1305">
        <f>+INDEX(Jugadores!$A$2:$H$346,MATCH(Partidos!E1305,Jugadores!$A$2:$A$346,0),7)</f>
        <v>47</v>
      </c>
      <c r="J1305" t="str">
        <f>VLOOKUP(INDEX(Jugadores!$A$2:$H$346,MATCH(Partidos!D1305,Jugadores!$A$2:$A$346,0),8),Condados!A:B,2,FALSE)</f>
        <v>Jefferson</v>
      </c>
      <c r="K1305" t="str">
        <f>VLOOKUP(INDEX(Jugadores!$A$2:$H$346,MATCH(Partidos!E1305,Jugadores!$A$2:$A$346,0),8),Condados!A:B,2,FALSE)</f>
        <v>Monroe</v>
      </c>
      <c r="L1305">
        <v>92</v>
      </c>
    </row>
    <row r="1306" spans="1:12" x14ac:dyDescent="0.25">
      <c r="A1306" t="s">
        <v>29</v>
      </c>
      <c r="B1306">
        <v>311</v>
      </c>
      <c r="C1306">
        <v>111</v>
      </c>
      <c r="D1306">
        <v>13972</v>
      </c>
      <c r="E1306">
        <v>45997</v>
      </c>
      <c r="F1306" t="str">
        <f>+VLOOKUP(D1306,Jugadores!A:B,2,FALSE)</f>
        <v>Roy R. Boling</v>
      </c>
      <c r="G1306" t="str">
        <f>+VLOOKUP(E1306,Jugadores!A:B,2,FALSE)</f>
        <v>Willie C. Thompson</v>
      </c>
      <c r="H1306">
        <f>+INDEX(Jugadores!$A$2:$H$346,MATCH(Partidos!D1306,Jugadores!$A$2:$A$346,0),7)</f>
        <v>152</v>
      </c>
      <c r="I1306">
        <f>+INDEX(Jugadores!$A$2:$H$346,MATCH(Partidos!E1306,Jugadores!$A$2:$A$346,0),7)</f>
        <v>17</v>
      </c>
      <c r="J1306" t="str">
        <f>VLOOKUP(INDEX(Jugadores!$A$2:$H$346,MATCH(Partidos!D1306,Jugadores!$A$2:$A$346,0),8),Condados!A:B,2,FALSE)</f>
        <v>Erie</v>
      </c>
      <c r="K1306" t="str">
        <f>VLOOKUP(INDEX(Jugadores!$A$2:$H$346,MATCH(Partidos!E1306,Jugadores!$A$2:$A$346,0),8),Condados!A:B,2,FALSE)</f>
        <v>Carbon</v>
      </c>
      <c r="L1306">
        <v>105</v>
      </c>
    </row>
    <row r="1307" spans="1:12" x14ac:dyDescent="0.25">
      <c r="A1307" t="s">
        <v>29</v>
      </c>
      <c r="B1307">
        <v>310</v>
      </c>
      <c r="C1307">
        <v>67</v>
      </c>
      <c r="D1307">
        <v>48908</v>
      </c>
      <c r="E1307">
        <v>32518</v>
      </c>
      <c r="F1307" t="str">
        <f>+VLOOKUP(D1307,Jugadores!A:B,2,FALSE)</f>
        <v>Ronald M. Kennedy</v>
      </c>
      <c r="G1307" t="str">
        <f>+VLOOKUP(E1307,Jugadores!A:B,2,FALSE)</f>
        <v>Bo E. Hellwig</v>
      </c>
      <c r="H1307">
        <f>+INDEX(Jugadores!$A$2:$H$346,MATCH(Partidos!D1307,Jugadores!$A$2:$A$346,0),7)</f>
        <v>40</v>
      </c>
      <c r="I1307">
        <f>+INDEX(Jugadores!$A$2:$H$346,MATCH(Partidos!E1307,Jugadores!$A$2:$A$346,0),7)</f>
        <v>287</v>
      </c>
      <c r="J1307" t="str">
        <f>VLOOKUP(INDEX(Jugadores!$A$2:$H$346,MATCH(Partidos!D1307,Jugadores!$A$2:$A$346,0),8),Condados!A:B,2,FALSE)</f>
        <v>Juniata</v>
      </c>
      <c r="K1307" t="str">
        <f>VLOOKUP(INDEX(Jugadores!$A$2:$H$346,MATCH(Partidos!E1307,Jugadores!$A$2:$A$346,0),8),Condados!A:B,2,FALSE)</f>
        <v>Adams</v>
      </c>
      <c r="L1307">
        <v>113</v>
      </c>
    </row>
    <row r="1308" spans="1:12" x14ac:dyDescent="0.25">
      <c r="A1308" t="s">
        <v>29</v>
      </c>
      <c r="B1308">
        <v>309</v>
      </c>
      <c r="C1308">
        <v>73</v>
      </c>
      <c r="D1308">
        <v>47815</v>
      </c>
      <c r="E1308">
        <v>15877</v>
      </c>
      <c r="F1308" t="str">
        <f>+VLOOKUP(D1308,Jugadores!A:B,2,FALSE)</f>
        <v>Walter F. Carter</v>
      </c>
      <c r="G1308" t="str">
        <f>+VLOOKUP(E1308,Jugadores!A:B,2,FALSE)</f>
        <v>James H. Funches</v>
      </c>
      <c r="H1308">
        <f>+INDEX(Jugadores!$A$2:$H$346,MATCH(Partidos!D1308,Jugadores!$A$2:$A$346,0),7)</f>
        <v>12</v>
      </c>
      <c r="I1308">
        <f>+INDEX(Jugadores!$A$2:$H$346,MATCH(Partidos!E1308,Jugadores!$A$2:$A$346,0),7)</f>
        <v>96</v>
      </c>
      <c r="J1308" t="str">
        <f>VLOOKUP(INDEX(Jugadores!$A$2:$H$346,MATCH(Partidos!D1308,Jugadores!$A$2:$A$346,0),8),Condados!A:B,2,FALSE)</f>
        <v>Franklin</v>
      </c>
      <c r="K1308" t="str">
        <f>VLOOKUP(INDEX(Jugadores!$A$2:$H$346,MATCH(Partidos!E1308,Jugadores!$A$2:$A$346,0),8),Condados!A:B,2,FALSE)</f>
        <v>Franklin</v>
      </c>
      <c r="L1308">
        <v>124</v>
      </c>
    </row>
    <row r="1309" spans="1:12" x14ac:dyDescent="0.25">
      <c r="A1309" t="s">
        <v>29</v>
      </c>
      <c r="B1309">
        <v>308</v>
      </c>
      <c r="C1309">
        <v>166</v>
      </c>
      <c r="D1309">
        <v>37031</v>
      </c>
      <c r="E1309">
        <v>36315</v>
      </c>
      <c r="F1309" t="str">
        <f>+VLOOKUP(D1309,Jugadores!A:B,2,FALSE)</f>
        <v>Henry M. McCue</v>
      </c>
      <c r="G1309" t="str">
        <f>+VLOOKUP(E1309,Jugadores!A:B,2,FALSE)</f>
        <v>Lawrence J. Sheffield</v>
      </c>
      <c r="H1309">
        <f>+INDEX(Jugadores!$A$2:$H$346,MATCH(Partidos!D1309,Jugadores!$A$2:$A$346,0),7)</f>
        <v>71</v>
      </c>
      <c r="I1309">
        <f>+INDEX(Jugadores!$A$2:$H$346,MATCH(Partidos!E1309,Jugadores!$A$2:$A$346,0),7)</f>
        <v>199</v>
      </c>
      <c r="J1309" t="str">
        <f>VLOOKUP(INDEX(Jugadores!$A$2:$H$346,MATCH(Partidos!D1309,Jugadores!$A$2:$A$346,0),8),Condados!A:B,2,FALSE)</f>
        <v>Greene</v>
      </c>
      <c r="K1309" t="str">
        <f>VLOOKUP(INDEX(Jugadores!$A$2:$H$346,MATCH(Partidos!E1309,Jugadores!$A$2:$A$346,0),8),Condados!A:B,2,FALSE)</f>
        <v>Clinton</v>
      </c>
      <c r="L1309">
        <v>62</v>
      </c>
    </row>
    <row r="1310" spans="1:12" x14ac:dyDescent="0.25">
      <c r="A1310" t="s">
        <v>29</v>
      </c>
      <c r="B1310">
        <v>306</v>
      </c>
      <c r="C1310">
        <v>67</v>
      </c>
      <c r="D1310">
        <v>4478</v>
      </c>
      <c r="E1310">
        <v>4013</v>
      </c>
      <c r="F1310" t="str">
        <f>+VLOOKUP(D1310,Jugadores!A:B,2,FALSE)</f>
        <v>David H. Jude</v>
      </c>
      <c r="G1310" t="str">
        <f>+VLOOKUP(E1310,Jugadores!A:B,2,FALSE)</f>
        <v>Homer C. Funderburk</v>
      </c>
      <c r="H1310">
        <f>+INDEX(Jugadores!$A$2:$H$346,MATCH(Partidos!D1310,Jugadores!$A$2:$A$346,0),7)</f>
        <v>173</v>
      </c>
      <c r="I1310">
        <f>+INDEX(Jugadores!$A$2:$H$346,MATCH(Partidos!E1310,Jugadores!$A$2:$A$346,0),7)</f>
        <v>28</v>
      </c>
      <c r="J1310" t="str">
        <f>VLOOKUP(INDEX(Jugadores!$A$2:$H$346,MATCH(Partidos!D1310,Jugadores!$A$2:$A$346,0),8),Condados!A:B,2,FALSE)</f>
        <v>Huntingdon</v>
      </c>
      <c r="K1310" t="str">
        <f>VLOOKUP(INDEX(Jugadores!$A$2:$H$346,MATCH(Partidos!E1310,Jugadores!$A$2:$A$346,0),8),Condados!A:B,2,FALSE)</f>
        <v>Wayne</v>
      </c>
      <c r="L1310">
        <v>64</v>
      </c>
    </row>
    <row r="1311" spans="1:12" x14ac:dyDescent="0.25">
      <c r="A1311" t="s">
        <v>29</v>
      </c>
      <c r="B1311">
        <v>305</v>
      </c>
      <c r="C1311">
        <v>85</v>
      </c>
      <c r="D1311">
        <v>35769</v>
      </c>
      <c r="E1311">
        <v>35022</v>
      </c>
      <c r="F1311" t="str">
        <f>+VLOOKUP(D1311,Jugadores!A:B,2,FALSE)</f>
        <v>Dave T. Gowins</v>
      </c>
      <c r="G1311" t="str">
        <f>+VLOOKUP(E1311,Jugadores!A:B,2,FALSE)</f>
        <v>Edgar P. Lowery</v>
      </c>
      <c r="H1311">
        <f>+INDEX(Jugadores!$A$2:$H$346,MATCH(Partidos!D1311,Jugadores!$A$2:$A$346,0),7)</f>
        <v>104</v>
      </c>
      <c r="I1311">
        <f>+INDEX(Jugadores!$A$2:$H$346,MATCH(Partidos!E1311,Jugadores!$A$2:$A$346,0),7)</f>
        <v>119</v>
      </c>
      <c r="J1311" t="str">
        <f>VLOOKUP(INDEX(Jugadores!$A$2:$H$346,MATCH(Partidos!D1311,Jugadores!$A$2:$A$346,0),8),Condados!A:B,2,FALSE)</f>
        <v>Cumberland</v>
      </c>
      <c r="K1311" t="str">
        <f>VLOOKUP(INDEX(Jugadores!$A$2:$H$346,MATCH(Partidos!E1311,Jugadores!$A$2:$A$346,0),8),Condados!A:B,2,FALSE)</f>
        <v>Potter</v>
      </c>
      <c r="L1311">
        <v>80</v>
      </c>
    </row>
    <row r="1312" spans="1:12" x14ac:dyDescent="0.25">
      <c r="A1312" t="s">
        <v>29</v>
      </c>
      <c r="B1312">
        <v>304</v>
      </c>
      <c r="C1312">
        <v>154</v>
      </c>
      <c r="D1312">
        <v>37806</v>
      </c>
      <c r="E1312">
        <v>34597</v>
      </c>
      <c r="F1312" t="str">
        <f>+VLOOKUP(D1312,Jugadores!A:B,2,FALSE)</f>
        <v>Timothy R. Karnes</v>
      </c>
      <c r="G1312" t="str">
        <f>+VLOOKUP(E1312,Jugadores!A:B,2,FALSE)</f>
        <v>Ralph N. Holden</v>
      </c>
      <c r="H1312">
        <f>+INDEX(Jugadores!$A$2:$H$346,MATCH(Partidos!D1312,Jugadores!$A$2:$A$346,0),7)</f>
        <v>114</v>
      </c>
      <c r="I1312">
        <f>+INDEX(Jugadores!$A$2:$H$346,MATCH(Partidos!E1312,Jugadores!$A$2:$A$346,0),7)</f>
        <v>20</v>
      </c>
      <c r="J1312" t="str">
        <f>VLOOKUP(INDEX(Jugadores!$A$2:$H$346,MATCH(Partidos!D1312,Jugadores!$A$2:$A$346,0),8),Condados!A:B,2,FALSE)</f>
        <v>Crawford</v>
      </c>
      <c r="K1312" t="str">
        <f>VLOOKUP(INDEX(Jugadores!$A$2:$H$346,MATCH(Partidos!E1312,Jugadores!$A$2:$A$346,0),8),Condados!A:B,2,FALSE)</f>
        <v>Union</v>
      </c>
      <c r="L1312">
        <v>87</v>
      </c>
    </row>
    <row r="1313" spans="1:12" x14ac:dyDescent="0.25">
      <c r="A1313" t="s">
        <v>30</v>
      </c>
      <c r="B1313">
        <v>333</v>
      </c>
      <c r="C1313">
        <v>161</v>
      </c>
      <c r="D1313">
        <v>12744</v>
      </c>
      <c r="E1313">
        <v>43571</v>
      </c>
      <c r="F1313" t="str">
        <f>+VLOOKUP(D1313,Jugadores!A:B,2,FALSE)</f>
        <v>James A. Kirk</v>
      </c>
      <c r="G1313" t="str">
        <f>+VLOOKUP(E1313,Jugadores!A:B,2,FALSE)</f>
        <v>Edward D. Piper</v>
      </c>
      <c r="H1313">
        <f>+INDEX(Jugadores!$A$2:$H$346,MATCH(Partidos!D1313,Jugadores!$A$2:$A$346,0),7)</f>
        <v>5</v>
      </c>
      <c r="I1313">
        <f>+INDEX(Jugadores!$A$2:$H$346,MATCH(Partidos!E1313,Jugadores!$A$2:$A$346,0),7)</f>
        <v>29</v>
      </c>
      <c r="J1313" t="str">
        <f>VLOOKUP(INDEX(Jugadores!$A$2:$H$346,MATCH(Partidos!D1313,Jugadores!$A$2:$A$346,0),8),Condados!A:B,2,FALSE)</f>
        <v>Lehigh</v>
      </c>
      <c r="K1313" t="str">
        <f>VLOOKUP(INDEX(Jugadores!$A$2:$H$346,MATCH(Partidos!E1313,Jugadores!$A$2:$A$346,0),8),Condados!A:B,2,FALSE)</f>
        <v>Cambria</v>
      </c>
      <c r="L1313">
        <v>94</v>
      </c>
    </row>
    <row r="1314" spans="1:12" x14ac:dyDescent="0.25">
      <c r="A1314" t="s">
        <v>30</v>
      </c>
      <c r="B1314">
        <v>332</v>
      </c>
      <c r="C1314">
        <v>141</v>
      </c>
      <c r="D1314">
        <v>12744</v>
      </c>
      <c r="E1314">
        <v>45415</v>
      </c>
      <c r="F1314" t="str">
        <f>+VLOOKUP(D1314,Jugadores!A:B,2,FALSE)</f>
        <v>James A. Kirk</v>
      </c>
      <c r="G1314" t="str">
        <f>+VLOOKUP(E1314,Jugadores!A:B,2,FALSE)</f>
        <v>Bradley T. Peace</v>
      </c>
      <c r="H1314">
        <f>+INDEX(Jugadores!$A$2:$H$346,MATCH(Partidos!D1314,Jugadores!$A$2:$A$346,0),7)</f>
        <v>5</v>
      </c>
      <c r="I1314">
        <f>+INDEX(Jugadores!$A$2:$H$346,MATCH(Partidos!E1314,Jugadores!$A$2:$A$346,0),7)</f>
        <v>4</v>
      </c>
      <c r="J1314" t="str">
        <f>VLOOKUP(INDEX(Jugadores!$A$2:$H$346,MATCH(Partidos!D1314,Jugadores!$A$2:$A$346,0),8),Condados!A:B,2,FALSE)</f>
        <v>Lehigh</v>
      </c>
      <c r="K1314" t="str">
        <f>VLOOKUP(INDEX(Jugadores!$A$2:$H$346,MATCH(Partidos!E1314,Jugadores!$A$2:$A$346,0),8),Condados!A:B,2,FALSE)</f>
        <v>Perry</v>
      </c>
      <c r="L1314">
        <v>100</v>
      </c>
    </row>
    <row r="1315" spans="1:12" x14ac:dyDescent="0.25">
      <c r="A1315" t="s">
        <v>30</v>
      </c>
      <c r="B1315">
        <v>331</v>
      </c>
      <c r="C1315">
        <v>185</v>
      </c>
      <c r="D1315">
        <v>43571</v>
      </c>
      <c r="E1315">
        <v>14970</v>
      </c>
      <c r="F1315" t="str">
        <f>+VLOOKUP(D1315,Jugadores!A:B,2,FALSE)</f>
        <v>Edward D. Piper</v>
      </c>
      <c r="G1315" t="str">
        <f>+VLOOKUP(E1315,Jugadores!A:B,2,FALSE)</f>
        <v>James J. Spears</v>
      </c>
      <c r="H1315">
        <f>+INDEX(Jugadores!$A$2:$H$346,MATCH(Partidos!D1315,Jugadores!$A$2:$A$346,0),7)</f>
        <v>29</v>
      </c>
      <c r="I1315">
        <f>+INDEX(Jugadores!$A$2:$H$346,MATCH(Partidos!E1315,Jugadores!$A$2:$A$346,0),7)</f>
        <v>1</v>
      </c>
      <c r="J1315" t="str">
        <f>VLOOKUP(INDEX(Jugadores!$A$2:$H$346,MATCH(Partidos!D1315,Jugadores!$A$2:$A$346,0),8),Condados!A:B,2,FALSE)</f>
        <v>Cambria</v>
      </c>
      <c r="K1315" t="str">
        <f>VLOOKUP(INDEX(Jugadores!$A$2:$H$346,MATCH(Partidos!E1315,Jugadores!$A$2:$A$346,0),8),Condados!A:B,2,FALSE)</f>
        <v>Bradford</v>
      </c>
      <c r="L1315">
        <v>105</v>
      </c>
    </row>
    <row r="1316" spans="1:12" x14ac:dyDescent="0.25">
      <c r="A1316" t="s">
        <v>30</v>
      </c>
      <c r="B1316">
        <v>330</v>
      </c>
      <c r="C1316">
        <v>83</v>
      </c>
      <c r="D1316">
        <v>12744</v>
      </c>
      <c r="E1316">
        <v>14970</v>
      </c>
      <c r="F1316" t="str">
        <f>+VLOOKUP(D1316,Jugadores!A:B,2,FALSE)</f>
        <v>James A. Kirk</v>
      </c>
      <c r="G1316" t="str">
        <f>+VLOOKUP(E1316,Jugadores!A:B,2,FALSE)</f>
        <v>James J. Spears</v>
      </c>
      <c r="H1316">
        <f>+INDEX(Jugadores!$A$2:$H$346,MATCH(Partidos!D1316,Jugadores!$A$2:$A$346,0),7)</f>
        <v>5</v>
      </c>
      <c r="I1316">
        <f>+INDEX(Jugadores!$A$2:$H$346,MATCH(Partidos!E1316,Jugadores!$A$2:$A$346,0),7)</f>
        <v>1</v>
      </c>
      <c r="J1316" t="str">
        <f>VLOOKUP(INDEX(Jugadores!$A$2:$H$346,MATCH(Partidos!D1316,Jugadores!$A$2:$A$346,0),8),Condados!A:B,2,FALSE)</f>
        <v>Lehigh</v>
      </c>
      <c r="K1316" t="str">
        <f>VLOOKUP(INDEX(Jugadores!$A$2:$H$346,MATCH(Partidos!E1316,Jugadores!$A$2:$A$346,0),8),Condados!A:B,2,FALSE)</f>
        <v>Bradford</v>
      </c>
      <c r="L1316">
        <v>58</v>
      </c>
    </row>
    <row r="1317" spans="1:12" x14ac:dyDescent="0.25">
      <c r="A1317" t="s">
        <v>30</v>
      </c>
      <c r="B1317">
        <v>329</v>
      </c>
      <c r="C1317">
        <v>86</v>
      </c>
      <c r="D1317">
        <v>14970</v>
      </c>
      <c r="E1317">
        <v>3227</v>
      </c>
      <c r="F1317" t="str">
        <f>+VLOOKUP(D1317,Jugadores!A:B,2,FALSE)</f>
        <v>James J. Spears</v>
      </c>
      <c r="G1317" t="str">
        <f>+VLOOKUP(E1317,Jugadores!A:B,2,FALSE)</f>
        <v>Billie M. Baskin</v>
      </c>
      <c r="H1317">
        <f>+INDEX(Jugadores!$A$2:$H$346,MATCH(Partidos!D1317,Jugadores!$A$2:$A$346,0),7)</f>
        <v>1</v>
      </c>
      <c r="I1317">
        <f>+INDEX(Jugadores!$A$2:$H$346,MATCH(Partidos!E1317,Jugadores!$A$2:$A$346,0),7)</f>
        <v>82</v>
      </c>
      <c r="J1317" t="str">
        <f>VLOOKUP(INDEX(Jugadores!$A$2:$H$346,MATCH(Partidos!D1317,Jugadores!$A$2:$A$346,0),8),Condados!A:B,2,FALSE)</f>
        <v>Bradford</v>
      </c>
      <c r="K1317" t="str">
        <f>VLOOKUP(INDEX(Jugadores!$A$2:$H$346,MATCH(Partidos!E1317,Jugadores!$A$2:$A$346,0),8),Condados!A:B,2,FALSE)</f>
        <v>Westmoreland</v>
      </c>
      <c r="L1317">
        <v>68</v>
      </c>
    </row>
    <row r="1318" spans="1:12" x14ac:dyDescent="0.25">
      <c r="A1318" t="s">
        <v>30</v>
      </c>
      <c r="B1318">
        <v>328</v>
      </c>
      <c r="C1318">
        <v>76</v>
      </c>
      <c r="D1318">
        <v>14970</v>
      </c>
      <c r="E1318">
        <v>25105</v>
      </c>
      <c r="F1318" t="str">
        <f>+VLOOKUP(D1318,Jugadores!A:B,2,FALSE)</f>
        <v>James J. Spears</v>
      </c>
      <c r="G1318" t="str">
        <f>+VLOOKUP(E1318,Jugadores!A:B,2,FALSE)</f>
        <v>Donald M. West</v>
      </c>
      <c r="H1318">
        <f>+INDEX(Jugadores!$A$2:$H$346,MATCH(Partidos!D1318,Jugadores!$A$2:$A$346,0),7)</f>
        <v>1</v>
      </c>
      <c r="I1318">
        <f>+INDEX(Jugadores!$A$2:$H$346,MATCH(Partidos!E1318,Jugadores!$A$2:$A$346,0),7)</f>
        <v>33</v>
      </c>
      <c r="J1318" t="str">
        <f>VLOOKUP(INDEX(Jugadores!$A$2:$H$346,MATCH(Partidos!D1318,Jugadores!$A$2:$A$346,0),8),Condados!A:B,2,FALSE)</f>
        <v>Bradford</v>
      </c>
      <c r="K1318" t="str">
        <f>VLOOKUP(INDEX(Jugadores!$A$2:$H$346,MATCH(Partidos!E1318,Jugadores!$A$2:$A$346,0),8),Condados!A:B,2,FALSE)</f>
        <v>Northampton</v>
      </c>
      <c r="L1318">
        <v>82</v>
      </c>
    </row>
    <row r="1319" spans="1:12" x14ac:dyDescent="0.25">
      <c r="A1319" t="s">
        <v>30</v>
      </c>
      <c r="B1319">
        <v>327</v>
      </c>
      <c r="C1319">
        <v>92</v>
      </c>
      <c r="D1319">
        <v>12744</v>
      </c>
      <c r="E1319">
        <v>3227</v>
      </c>
      <c r="F1319" t="str">
        <f>+VLOOKUP(D1319,Jugadores!A:B,2,FALSE)</f>
        <v>James A. Kirk</v>
      </c>
      <c r="G1319" t="str">
        <f>+VLOOKUP(E1319,Jugadores!A:B,2,FALSE)</f>
        <v>Billie M. Baskin</v>
      </c>
      <c r="H1319">
        <f>+INDEX(Jugadores!$A$2:$H$346,MATCH(Partidos!D1319,Jugadores!$A$2:$A$346,0),7)</f>
        <v>5</v>
      </c>
      <c r="I1319">
        <f>+INDEX(Jugadores!$A$2:$H$346,MATCH(Partidos!E1319,Jugadores!$A$2:$A$346,0),7)</f>
        <v>82</v>
      </c>
      <c r="J1319" t="str">
        <f>VLOOKUP(INDEX(Jugadores!$A$2:$H$346,MATCH(Partidos!D1319,Jugadores!$A$2:$A$346,0),8),Condados!A:B,2,FALSE)</f>
        <v>Lehigh</v>
      </c>
      <c r="K1319" t="str">
        <f>VLOOKUP(INDEX(Jugadores!$A$2:$H$346,MATCH(Partidos!E1319,Jugadores!$A$2:$A$346,0),8),Condados!A:B,2,FALSE)</f>
        <v>Westmoreland</v>
      </c>
      <c r="L1319">
        <v>85</v>
      </c>
    </row>
    <row r="1320" spans="1:12" x14ac:dyDescent="0.25">
      <c r="A1320" t="s">
        <v>30</v>
      </c>
      <c r="B1320">
        <v>326</v>
      </c>
      <c r="C1320">
        <v>71</v>
      </c>
      <c r="D1320">
        <v>12744</v>
      </c>
      <c r="E1320">
        <v>25105</v>
      </c>
      <c r="F1320" t="str">
        <f>+VLOOKUP(D1320,Jugadores!A:B,2,FALSE)</f>
        <v>James A. Kirk</v>
      </c>
      <c r="G1320" t="str">
        <f>+VLOOKUP(E1320,Jugadores!A:B,2,FALSE)</f>
        <v>Donald M. West</v>
      </c>
      <c r="H1320">
        <f>+INDEX(Jugadores!$A$2:$H$346,MATCH(Partidos!D1320,Jugadores!$A$2:$A$346,0),7)</f>
        <v>5</v>
      </c>
      <c r="I1320">
        <f>+INDEX(Jugadores!$A$2:$H$346,MATCH(Partidos!E1320,Jugadores!$A$2:$A$346,0),7)</f>
        <v>33</v>
      </c>
      <c r="J1320" t="str">
        <f>VLOOKUP(INDEX(Jugadores!$A$2:$H$346,MATCH(Partidos!D1320,Jugadores!$A$2:$A$346,0),8),Condados!A:B,2,FALSE)</f>
        <v>Lehigh</v>
      </c>
      <c r="K1320" t="str">
        <f>VLOOKUP(INDEX(Jugadores!$A$2:$H$346,MATCH(Partidos!E1320,Jugadores!$A$2:$A$346,0),8),Condados!A:B,2,FALSE)</f>
        <v>Northampton</v>
      </c>
      <c r="L1320">
        <v>111</v>
      </c>
    </row>
    <row r="1321" spans="1:12" x14ac:dyDescent="0.25">
      <c r="A1321" t="s">
        <v>30</v>
      </c>
      <c r="B1321">
        <v>325</v>
      </c>
      <c r="C1321">
        <v>117</v>
      </c>
      <c r="D1321">
        <v>3227</v>
      </c>
      <c r="E1321">
        <v>25105</v>
      </c>
      <c r="F1321" t="str">
        <f>+VLOOKUP(D1321,Jugadores!A:B,2,FALSE)</f>
        <v>Billie M. Baskin</v>
      </c>
      <c r="G1321" t="str">
        <f>+VLOOKUP(E1321,Jugadores!A:B,2,FALSE)</f>
        <v>Donald M. West</v>
      </c>
      <c r="H1321">
        <f>+INDEX(Jugadores!$A$2:$H$346,MATCH(Partidos!D1321,Jugadores!$A$2:$A$346,0),7)</f>
        <v>82</v>
      </c>
      <c r="I1321">
        <f>+INDEX(Jugadores!$A$2:$H$346,MATCH(Partidos!E1321,Jugadores!$A$2:$A$346,0),7)</f>
        <v>33</v>
      </c>
      <c r="J1321" t="str">
        <f>VLOOKUP(INDEX(Jugadores!$A$2:$H$346,MATCH(Partidos!D1321,Jugadores!$A$2:$A$346,0),8),Condados!A:B,2,FALSE)</f>
        <v>Westmoreland</v>
      </c>
      <c r="K1321" t="str">
        <f>VLOOKUP(INDEX(Jugadores!$A$2:$H$346,MATCH(Partidos!E1321,Jugadores!$A$2:$A$346,0),8),Condados!A:B,2,FALSE)</f>
        <v>Northampton</v>
      </c>
      <c r="L1321">
        <v>62</v>
      </c>
    </row>
    <row r="1322" spans="1:12" x14ac:dyDescent="0.25">
      <c r="A1322" t="s">
        <v>30</v>
      </c>
      <c r="B1322">
        <v>324</v>
      </c>
      <c r="C1322">
        <v>144</v>
      </c>
      <c r="D1322">
        <v>43571</v>
      </c>
      <c r="E1322">
        <v>45415</v>
      </c>
      <c r="F1322" t="str">
        <f>+VLOOKUP(D1322,Jugadores!A:B,2,FALSE)</f>
        <v>Edward D. Piper</v>
      </c>
      <c r="G1322" t="str">
        <f>+VLOOKUP(E1322,Jugadores!A:B,2,FALSE)</f>
        <v>Bradley T. Peace</v>
      </c>
      <c r="H1322">
        <f>+INDEX(Jugadores!$A$2:$H$346,MATCH(Partidos!D1322,Jugadores!$A$2:$A$346,0),7)</f>
        <v>29</v>
      </c>
      <c r="I1322">
        <f>+INDEX(Jugadores!$A$2:$H$346,MATCH(Partidos!E1322,Jugadores!$A$2:$A$346,0),7)</f>
        <v>4</v>
      </c>
      <c r="J1322" t="str">
        <f>VLOOKUP(INDEX(Jugadores!$A$2:$H$346,MATCH(Partidos!D1322,Jugadores!$A$2:$A$346,0),8),Condados!A:B,2,FALSE)</f>
        <v>Cambria</v>
      </c>
      <c r="K1322" t="str">
        <f>VLOOKUP(INDEX(Jugadores!$A$2:$H$346,MATCH(Partidos!E1322,Jugadores!$A$2:$A$346,0),8),Condados!A:B,2,FALSE)</f>
        <v>Perry</v>
      </c>
      <c r="L1322">
        <v>64</v>
      </c>
    </row>
    <row r="1323" spans="1:12" x14ac:dyDescent="0.25">
      <c r="A1323" t="s">
        <v>30</v>
      </c>
      <c r="B1323">
        <v>323</v>
      </c>
      <c r="C1323">
        <v>125</v>
      </c>
      <c r="D1323">
        <v>45415</v>
      </c>
      <c r="E1323">
        <v>16745</v>
      </c>
      <c r="F1323" t="str">
        <f>+VLOOKUP(D1323,Jugadores!A:B,2,FALSE)</f>
        <v>Bradley T. Peace</v>
      </c>
      <c r="G1323" t="str">
        <f>+VLOOKUP(E1323,Jugadores!A:B,2,FALSE)</f>
        <v>John A. Palmer</v>
      </c>
      <c r="H1323">
        <f>+INDEX(Jugadores!$A$2:$H$346,MATCH(Partidos!D1323,Jugadores!$A$2:$A$346,0),7)</f>
        <v>4</v>
      </c>
      <c r="I1323">
        <f>+INDEX(Jugadores!$A$2:$H$346,MATCH(Partidos!E1323,Jugadores!$A$2:$A$346,0),7)</f>
        <v>35</v>
      </c>
      <c r="J1323" t="str">
        <f>VLOOKUP(INDEX(Jugadores!$A$2:$H$346,MATCH(Partidos!D1323,Jugadores!$A$2:$A$346,0),8),Condados!A:B,2,FALSE)</f>
        <v>Perry</v>
      </c>
      <c r="K1323" t="str">
        <f>VLOOKUP(INDEX(Jugadores!$A$2:$H$346,MATCH(Partidos!E1323,Jugadores!$A$2:$A$346,0),8),Condados!A:B,2,FALSE)</f>
        <v>Jefferson</v>
      </c>
      <c r="L1323">
        <v>80</v>
      </c>
    </row>
    <row r="1324" spans="1:12" x14ac:dyDescent="0.25">
      <c r="A1324" t="s">
        <v>30</v>
      </c>
      <c r="B1324">
        <v>322</v>
      </c>
      <c r="C1324">
        <v>80</v>
      </c>
      <c r="D1324">
        <v>45415</v>
      </c>
      <c r="E1324">
        <v>46356</v>
      </c>
      <c r="F1324" t="str">
        <f>+VLOOKUP(D1324,Jugadores!A:B,2,FALSE)</f>
        <v>Bradley T. Peace</v>
      </c>
      <c r="G1324" t="str">
        <f>+VLOOKUP(E1324,Jugadores!A:B,2,FALSE)</f>
        <v>Robert A. Vath</v>
      </c>
      <c r="H1324">
        <f>+INDEX(Jugadores!$A$2:$H$346,MATCH(Partidos!D1324,Jugadores!$A$2:$A$346,0),7)</f>
        <v>4</v>
      </c>
      <c r="I1324">
        <f>+INDEX(Jugadores!$A$2:$H$346,MATCH(Partidos!E1324,Jugadores!$A$2:$A$346,0),7)</f>
        <v>41</v>
      </c>
      <c r="J1324" t="str">
        <f>VLOOKUP(INDEX(Jugadores!$A$2:$H$346,MATCH(Partidos!D1324,Jugadores!$A$2:$A$346,0),8),Condados!A:B,2,FALSE)</f>
        <v>Perry</v>
      </c>
      <c r="K1324" t="str">
        <f>VLOOKUP(INDEX(Jugadores!$A$2:$H$346,MATCH(Partidos!E1324,Jugadores!$A$2:$A$346,0),8),Condados!A:B,2,FALSE)</f>
        <v>Huntingdon</v>
      </c>
      <c r="L1324">
        <v>89</v>
      </c>
    </row>
    <row r="1325" spans="1:12" x14ac:dyDescent="0.25">
      <c r="A1325" t="s">
        <v>30</v>
      </c>
      <c r="B1325">
        <v>321</v>
      </c>
      <c r="C1325">
        <v>143</v>
      </c>
      <c r="D1325">
        <v>43571</v>
      </c>
      <c r="E1325">
        <v>16745</v>
      </c>
      <c r="F1325" t="str">
        <f>+VLOOKUP(D1325,Jugadores!A:B,2,FALSE)</f>
        <v>Edward D. Piper</v>
      </c>
      <c r="G1325" t="str">
        <f>+VLOOKUP(E1325,Jugadores!A:B,2,FALSE)</f>
        <v>John A. Palmer</v>
      </c>
      <c r="H1325">
        <f>+INDEX(Jugadores!$A$2:$H$346,MATCH(Partidos!D1325,Jugadores!$A$2:$A$346,0),7)</f>
        <v>29</v>
      </c>
      <c r="I1325">
        <f>+INDEX(Jugadores!$A$2:$H$346,MATCH(Partidos!E1325,Jugadores!$A$2:$A$346,0),7)</f>
        <v>35</v>
      </c>
      <c r="J1325" t="str">
        <f>VLOOKUP(INDEX(Jugadores!$A$2:$H$346,MATCH(Partidos!D1325,Jugadores!$A$2:$A$346,0),8),Condados!A:B,2,FALSE)</f>
        <v>Cambria</v>
      </c>
      <c r="K1325" t="str">
        <f>VLOOKUP(INDEX(Jugadores!$A$2:$H$346,MATCH(Partidos!E1325,Jugadores!$A$2:$A$346,0),8),Condados!A:B,2,FALSE)</f>
        <v>Jefferson</v>
      </c>
      <c r="L1325">
        <v>107</v>
      </c>
    </row>
    <row r="1326" spans="1:12" x14ac:dyDescent="0.25">
      <c r="A1326" t="s">
        <v>30</v>
      </c>
      <c r="B1326">
        <v>320</v>
      </c>
      <c r="C1326">
        <v>66</v>
      </c>
      <c r="D1326">
        <v>46356</v>
      </c>
      <c r="E1326">
        <v>43571</v>
      </c>
      <c r="F1326" t="str">
        <f>+VLOOKUP(D1326,Jugadores!A:B,2,FALSE)</f>
        <v>Robert A. Vath</v>
      </c>
      <c r="G1326" t="str">
        <f>+VLOOKUP(E1326,Jugadores!A:B,2,FALSE)</f>
        <v>Edward D. Piper</v>
      </c>
      <c r="H1326">
        <f>+INDEX(Jugadores!$A$2:$H$346,MATCH(Partidos!D1326,Jugadores!$A$2:$A$346,0),7)</f>
        <v>41</v>
      </c>
      <c r="I1326">
        <f>+INDEX(Jugadores!$A$2:$H$346,MATCH(Partidos!E1326,Jugadores!$A$2:$A$346,0),7)</f>
        <v>29</v>
      </c>
      <c r="J1326" t="str">
        <f>VLOOKUP(INDEX(Jugadores!$A$2:$H$346,MATCH(Partidos!D1326,Jugadores!$A$2:$A$346,0),8),Condados!A:B,2,FALSE)</f>
        <v>Huntingdon</v>
      </c>
      <c r="K1326" t="str">
        <f>VLOOKUP(INDEX(Jugadores!$A$2:$H$346,MATCH(Partidos!E1326,Jugadores!$A$2:$A$346,0),8),Condados!A:B,2,FALSE)</f>
        <v>Cambria</v>
      </c>
      <c r="L1326">
        <v>201</v>
      </c>
    </row>
    <row r="1327" spans="1:12" x14ac:dyDescent="0.25">
      <c r="A1327" t="s">
        <v>30</v>
      </c>
      <c r="B1327">
        <v>319</v>
      </c>
      <c r="C1327">
        <v>125</v>
      </c>
      <c r="D1327">
        <v>16745</v>
      </c>
      <c r="E1327">
        <v>46356</v>
      </c>
      <c r="F1327" t="str">
        <f>+VLOOKUP(D1327,Jugadores!A:B,2,FALSE)</f>
        <v>John A. Palmer</v>
      </c>
      <c r="G1327" t="str">
        <f>+VLOOKUP(E1327,Jugadores!A:B,2,FALSE)</f>
        <v>Robert A. Vath</v>
      </c>
      <c r="H1327">
        <f>+INDEX(Jugadores!$A$2:$H$346,MATCH(Partidos!D1327,Jugadores!$A$2:$A$346,0),7)</f>
        <v>35</v>
      </c>
      <c r="I1327">
        <f>+INDEX(Jugadores!$A$2:$H$346,MATCH(Partidos!E1327,Jugadores!$A$2:$A$346,0),7)</f>
        <v>41</v>
      </c>
      <c r="J1327" t="str">
        <f>VLOOKUP(INDEX(Jugadores!$A$2:$H$346,MATCH(Partidos!D1327,Jugadores!$A$2:$A$346,0),8),Condados!A:B,2,FALSE)</f>
        <v>Jefferson</v>
      </c>
      <c r="K1327" t="str">
        <f>VLOOKUP(INDEX(Jugadores!$A$2:$H$346,MATCH(Partidos!E1327,Jugadores!$A$2:$A$346,0),8),Condados!A:B,2,FALSE)</f>
        <v>Huntingdon</v>
      </c>
      <c r="L1327">
        <v>68</v>
      </c>
    </row>
    <row r="1328" spans="1:12" x14ac:dyDescent="0.25">
      <c r="A1328" t="s">
        <v>31</v>
      </c>
      <c r="B1328">
        <v>34</v>
      </c>
      <c r="C1328">
        <v>68</v>
      </c>
      <c r="D1328">
        <v>19042</v>
      </c>
      <c r="E1328">
        <v>7560</v>
      </c>
      <c r="F1328" t="str">
        <f>+VLOOKUP(D1328,Jugadores!A:B,2,FALSE)</f>
        <v>Ruben C. Lopez</v>
      </c>
      <c r="G1328" t="str">
        <f>+VLOOKUP(E1328,Jugadores!A:B,2,FALSE)</f>
        <v>Kevin C. Seymour</v>
      </c>
      <c r="H1328">
        <f>+INDEX(Jugadores!$A$2:$H$346,MATCH(Partidos!D1328,Jugadores!$A$2:$A$346,0),7)</f>
        <v>157</v>
      </c>
      <c r="I1328">
        <f>+INDEX(Jugadores!$A$2:$H$346,MATCH(Partidos!E1328,Jugadores!$A$2:$A$346,0),7)</f>
        <v>240</v>
      </c>
      <c r="J1328" t="str">
        <f>VLOOKUP(INDEX(Jugadores!$A$2:$H$346,MATCH(Partidos!D1328,Jugadores!$A$2:$A$346,0),8),Condados!A:B,2,FALSE)</f>
        <v>Clinton</v>
      </c>
      <c r="K1328" t="str">
        <f>VLOOKUP(INDEX(Jugadores!$A$2:$H$346,MATCH(Partidos!E1328,Jugadores!$A$2:$A$346,0),8),Condados!A:B,2,FALSE)</f>
        <v>Northumberland</v>
      </c>
      <c r="L1328">
        <v>73</v>
      </c>
    </row>
    <row r="1329" spans="1:12" x14ac:dyDescent="0.25">
      <c r="A1329" t="s">
        <v>31</v>
      </c>
      <c r="B1329">
        <v>35</v>
      </c>
      <c r="C1329">
        <v>145</v>
      </c>
      <c r="D1329">
        <v>7711</v>
      </c>
      <c r="E1329">
        <v>36570</v>
      </c>
      <c r="F1329" t="str">
        <f>+VLOOKUP(D1329,Jugadores!A:B,2,FALSE)</f>
        <v>Eldon E. Ramirez</v>
      </c>
      <c r="G1329" t="str">
        <f>+VLOOKUP(E1329,Jugadores!A:B,2,FALSE)</f>
        <v>Michael N. Ramirez</v>
      </c>
      <c r="H1329">
        <f>+INDEX(Jugadores!$A$2:$H$346,MATCH(Partidos!D1329,Jugadores!$A$2:$A$346,0),7)</f>
        <v>97</v>
      </c>
      <c r="I1329">
        <f>+INDEX(Jugadores!$A$2:$H$346,MATCH(Partidos!E1329,Jugadores!$A$2:$A$346,0),7)</f>
        <v>288</v>
      </c>
      <c r="J1329" t="str">
        <f>VLOOKUP(INDEX(Jugadores!$A$2:$H$346,MATCH(Partidos!D1329,Jugadores!$A$2:$A$346,0),8),Condados!A:B,2,FALSE)</f>
        <v>Elk</v>
      </c>
      <c r="K1329" t="str">
        <f>VLOOKUP(INDEX(Jugadores!$A$2:$H$346,MATCH(Partidos!E1329,Jugadores!$A$2:$A$346,0),8),Condados!A:B,2,FALSE)</f>
        <v>Columbia</v>
      </c>
      <c r="L1329">
        <v>79</v>
      </c>
    </row>
    <row r="1330" spans="1:12" x14ac:dyDescent="0.25">
      <c r="A1330" t="s">
        <v>31</v>
      </c>
      <c r="B1330">
        <v>37</v>
      </c>
      <c r="C1330">
        <v>80</v>
      </c>
      <c r="D1330">
        <v>19042</v>
      </c>
      <c r="E1330">
        <v>7711</v>
      </c>
      <c r="F1330" t="str">
        <f>+VLOOKUP(D1330,Jugadores!A:B,2,FALSE)</f>
        <v>Ruben C. Lopez</v>
      </c>
      <c r="G1330" t="str">
        <f>+VLOOKUP(E1330,Jugadores!A:B,2,FALSE)</f>
        <v>Eldon E. Ramirez</v>
      </c>
      <c r="H1330">
        <f>+INDEX(Jugadores!$A$2:$H$346,MATCH(Partidos!D1330,Jugadores!$A$2:$A$346,0),7)</f>
        <v>157</v>
      </c>
      <c r="I1330">
        <f>+INDEX(Jugadores!$A$2:$H$346,MATCH(Partidos!E1330,Jugadores!$A$2:$A$346,0),7)</f>
        <v>97</v>
      </c>
      <c r="J1330" t="str">
        <f>VLOOKUP(INDEX(Jugadores!$A$2:$H$346,MATCH(Partidos!D1330,Jugadores!$A$2:$A$346,0),8),Condados!A:B,2,FALSE)</f>
        <v>Clinton</v>
      </c>
      <c r="K1330" t="str">
        <f>VLOOKUP(INDEX(Jugadores!$A$2:$H$346,MATCH(Partidos!E1330,Jugadores!$A$2:$A$346,0),8),Condados!A:B,2,FALSE)</f>
        <v>Elk</v>
      </c>
      <c r="L1330">
        <v>108</v>
      </c>
    </row>
    <row r="1331" spans="1:12" x14ac:dyDescent="0.25">
      <c r="A1331" t="s">
        <v>31</v>
      </c>
      <c r="B1331">
        <v>34</v>
      </c>
      <c r="C1331">
        <v>84</v>
      </c>
      <c r="D1331">
        <v>17656</v>
      </c>
      <c r="E1331">
        <v>22014</v>
      </c>
      <c r="F1331" t="str">
        <f>+VLOOKUP(D1331,Jugadores!A:B,2,FALSE)</f>
        <v>James V. Fudge</v>
      </c>
      <c r="G1331" t="str">
        <f>+VLOOKUP(E1331,Jugadores!A:B,2,FALSE)</f>
        <v>David S. Hamilton</v>
      </c>
      <c r="H1331">
        <f>+INDEX(Jugadores!$A$2:$H$346,MATCH(Partidos!D1331,Jugadores!$A$2:$A$346,0),7)</f>
        <v>86</v>
      </c>
      <c r="I1331">
        <f>+INDEX(Jugadores!$A$2:$H$346,MATCH(Partidos!E1331,Jugadores!$A$2:$A$346,0),7)</f>
        <v>67</v>
      </c>
      <c r="J1331" t="str">
        <f>VLOOKUP(INDEX(Jugadores!$A$2:$H$346,MATCH(Partidos!D1331,Jugadores!$A$2:$A$346,0),8),Condados!A:B,2,FALSE)</f>
        <v>Bedford</v>
      </c>
      <c r="K1331" t="str">
        <f>VLOOKUP(INDEX(Jugadores!$A$2:$H$346,MATCH(Partidos!E1331,Jugadores!$A$2:$A$346,0),8),Condados!A:B,2,FALSE)</f>
        <v>Somerset</v>
      </c>
      <c r="L1331">
        <v>146</v>
      </c>
    </row>
    <row r="1332" spans="1:12" x14ac:dyDescent="0.25">
      <c r="A1332" t="s">
        <v>31</v>
      </c>
      <c r="B1332">
        <v>35</v>
      </c>
      <c r="C1332">
        <v>165</v>
      </c>
      <c r="D1332">
        <v>48908</v>
      </c>
      <c r="E1332">
        <v>21187</v>
      </c>
      <c r="F1332" t="str">
        <f>+VLOOKUP(D1332,Jugadores!A:B,2,FALSE)</f>
        <v>Ronald M. Kennedy</v>
      </c>
      <c r="G1332" t="str">
        <f>+VLOOKUP(E1332,Jugadores!A:B,2,FALSE)</f>
        <v>Robert M. Cornish</v>
      </c>
      <c r="H1332">
        <f>+INDEX(Jugadores!$A$2:$H$346,MATCH(Partidos!D1332,Jugadores!$A$2:$A$346,0),7)</f>
        <v>40</v>
      </c>
      <c r="I1332">
        <f>+INDEX(Jugadores!$A$2:$H$346,MATCH(Partidos!E1332,Jugadores!$A$2:$A$346,0),7)</f>
        <v>137</v>
      </c>
      <c r="J1332" t="str">
        <f>VLOOKUP(INDEX(Jugadores!$A$2:$H$346,MATCH(Partidos!D1332,Jugadores!$A$2:$A$346,0),8),Condados!A:B,2,FALSE)</f>
        <v>Juniata</v>
      </c>
      <c r="K1332" t="str">
        <f>VLOOKUP(INDEX(Jugadores!$A$2:$H$346,MATCH(Partidos!E1332,Jugadores!$A$2:$A$346,0),8),Condados!A:B,2,FALSE)</f>
        <v>Fulton</v>
      </c>
      <c r="L1332">
        <v>52</v>
      </c>
    </row>
    <row r="1333" spans="1:12" x14ac:dyDescent="0.25">
      <c r="A1333" t="s">
        <v>31</v>
      </c>
      <c r="B1333">
        <v>37</v>
      </c>
      <c r="C1333">
        <v>172</v>
      </c>
      <c r="D1333">
        <v>48908</v>
      </c>
      <c r="E1333">
        <v>22014</v>
      </c>
      <c r="F1333" t="str">
        <f>+VLOOKUP(D1333,Jugadores!A:B,2,FALSE)</f>
        <v>Ronald M. Kennedy</v>
      </c>
      <c r="G1333" t="str">
        <f>+VLOOKUP(E1333,Jugadores!A:B,2,FALSE)</f>
        <v>David S. Hamilton</v>
      </c>
      <c r="H1333">
        <f>+INDEX(Jugadores!$A$2:$H$346,MATCH(Partidos!D1333,Jugadores!$A$2:$A$346,0),7)</f>
        <v>40</v>
      </c>
      <c r="I1333">
        <f>+INDEX(Jugadores!$A$2:$H$346,MATCH(Partidos!E1333,Jugadores!$A$2:$A$346,0),7)</f>
        <v>67</v>
      </c>
      <c r="J1333" t="str">
        <f>VLOOKUP(INDEX(Jugadores!$A$2:$H$346,MATCH(Partidos!D1333,Jugadores!$A$2:$A$346,0),8),Condados!A:B,2,FALSE)</f>
        <v>Juniata</v>
      </c>
      <c r="K1333" t="str">
        <f>VLOOKUP(INDEX(Jugadores!$A$2:$H$346,MATCH(Partidos!E1333,Jugadores!$A$2:$A$346,0),8),Condados!A:B,2,FALSE)</f>
        <v>Somerset</v>
      </c>
      <c r="L1333">
        <v>57</v>
      </c>
    </row>
    <row r="1334" spans="1:12" x14ac:dyDescent="0.25">
      <c r="A1334" t="s">
        <v>31</v>
      </c>
      <c r="B1334">
        <v>34</v>
      </c>
      <c r="C1334">
        <v>78</v>
      </c>
      <c r="D1334">
        <v>32108</v>
      </c>
      <c r="E1334">
        <v>47956</v>
      </c>
      <c r="F1334" t="str">
        <f>+VLOOKUP(D1334,Jugadores!A:B,2,FALSE)</f>
        <v>Steve L. Messner</v>
      </c>
      <c r="G1334" t="str">
        <f>+VLOOKUP(E1334,Jugadores!A:B,2,FALSE)</f>
        <v>John A. Stevens</v>
      </c>
      <c r="H1334">
        <f>+INDEX(Jugadores!$A$2:$H$346,MATCH(Partidos!D1334,Jugadores!$A$2:$A$346,0),7)</f>
        <v>30</v>
      </c>
      <c r="I1334">
        <f>+INDEX(Jugadores!$A$2:$H$346,MATCH(Partidos!E1334,Jugadores!$A$2:$A$346,0),7)</f>
        <v>233</v>
      </c>
      <c r="J1334" t="str">
        <f>VLOOKUP(INDEX(Jugadores!$A$2:$H$346,MATCH(Partidos!D1334,Jugadores!$A$2:$A$346,0),8),Condados!A:B,2,FALSE)</f>
        <v>Warren</v>
      </c>
      <c r="K1334" t="str">
        <f>VLOOKUP(INDEX(Jugadores!$A$2:$H$346,MATCH(Partidos!E1334,Jugadores!$A$2:$A$346,0),8),Condados!A:B,2,FALSE)</f>
        <v>Westmoreland</v>
      </c>
      <c r="L1334">
        <v>62</v>
      </c>
    </row>
    <row r="1335" spans="1:12" x14ac:dyDescent="0.25">
      <c r="A1335" t="s">
        <v>31</v>
      </c>
      <c r="B1335">
        <v>35</v>
      </c>
      <c r="C1335">
        <v>164</v>
      </c>
      <c r="D1335">
        <v>31902</v>
      </c>
      <c r="E1335">
        <v>3504</v>
      </c>
      <c r="F1335" t="str">
        <f>+VLOOKUP(D1335,Jugadores!A:B,2,FALSE)</f>
        <v>Jeffrey L. McCoy</v>
      </c>
      <c r="G1335" t="str">
        <f>+VLOOKUP(E1335,Jugadores!A:B,2,FALSE)</f>
        <v>Carlton B. Lehr</v>
      </c>
      <c r="H1335">
        <f>+INDEX(Jugadores!$A$2:$H$346,MATCH(Partidos!D1335,Jugadores!$A$2:$A$346,0),7)</f>
        <v>59</v>
      </c>
      <c r="I1335">
        <f>+INDEX(Jugadores!$A$2:$H$346,MATCH(Partidos!E1335,Jugadores!$A$2:$A$346,0),7)</f>
        <v>160</v>
      </c>
      <c r="J1335" t="str">
        <f>VLOOKUP(INDEX(Jugadores!$A$2:$H$346,MATCH(Partidos!D1335,Jugadores!$A$2:$A$346,0),8),Condados!A:B,2,FALSE)</f>
        <v>Armstrong</v>
      </c>
      <c r="K1335" t="str">
        <f>VLOOKUP(INDEX(Jugadores!$A$2:$H$346,MATCH(Partidos!E1335,Jugadores!$A$2:$A$346,0),8),Condados!A:B,2,FALSE)</f>
        <v>Cameron</v>
      </c>
      <c r="L1335">
        <v>68</v>
      </c>
    </row>
    <row r="1336" spans="1:12" x14ac:dyDescent="0.25">
      <c r="A1336" t="s">
        <v>31</v>
      </c>
      <c r="B1336">
        <v>37</v>
      </c>
      <c r="C1336">
        <v>94</v>
      </c>
      <c r="D1336">
        <v>32108</v>
      </c>
      <c r="E1336">
        <v>31902</v>
      </c>
      <c r="F1336" t="str">
        <f>+VLOOKUP(D1336,Jugadores!A:B,2,FALSE)</f>
        <v>Steve L. Messner</v>
      </c>
      <c r="G1336" t="str">
        <f>+VLOOKUP(E1336,Jugadores!A:B,2,FALSE)</f>
        <v>Jeffrey L. McCoy</v>
      </c>
      <c r="H1336">
        <f>+INDEX(Jugadores!$A$2:$H$346,MATCH(Partidos!D1336,Jugadores!$A$2:$A$346,0),7)</f>
        <v>30</v>
      </c>
      <c r="I1336">
        <f>+INDEX(Jugadores!$A$2:$H$346,MATCH(Partidos!E1336,Jugadores!$A$2:$A$346,0),7)</f>
        <v>59</v>
      </c>
      <c r="J1336" t="str">
        <f>VLOOKUP(INDEX(Jugadores!$A$2:$H$346,MATCH(Partidos!D1336,Jugadores!$A$2:$A$346,0),8),Condados!A:B,2,FALSE)</f>
        <v>Warren</v>
      </c>
      <c r="K1336" t="str">
        <f>VLOOKUP(INDEX(Jugadores!$A$2:$H$346,MATCH(Partidos!E1336,Jugadores!$A$2:$A$346,0),8),Condados!A:B,2,FALSE)</f>
        <v>Armstrong</v>
      </c>
      <c r="L1336">
        <v>106</v>
      </c>
    </row>
    <row r="1337" spans="1:12" x14ac:dyDescent="0.25">
      <c r="A1337" t="s">
        <v>31</v>
      </c>
      <c r="B1337">
        <v>34</v>
      </c>
      <c r="C1337">
        <v>158</v>
      </c>
      <c r="D1337">
        <v>38764</v>
      </c>
      <c r="E1337">
        <v>28445</v>
      </c>
      <c r="F1337" t="str">
        <f>+VLOOKUP(D1337,Jugadores!A:B,2,FALSE)</f>
        <v>Larry R. Scales</v>
      </c>
      <c r="G1337" t="str">
        <f>+VLOOKUP(E1337,Jugadores!A:B,2,FALSE)</f>
        <v>Craig H. Walsh</v>
      </c>
      <c r="H1337">
        <f>+INDEX(Jugadores!$A$2:$H$346,MATCH(Partidos!D1337,Jugadores!$A$2:$A$346,0),7)</f>
        <v>174</v>
      </c>
      <c r="I1337">
        <f>+INDEX(Jugadores!$A$2:$H$346,MATCH(Partidos!E1337,Jugadores!$A$2:$A$346,0),7)</f>
        <v>101</v>
      </c>
      <c r="J1337" t="str">
        <f>VLOOKUP(INDEX(Jugadores!$A$2:$H$346,MATCH(Partidos!D1337,Jugadores!$A$2:$A$346,0),8),Condados!A:B,2,FALSE)</f>
        <v>Philadelphia</v>
      </c>
      <c r="K1337" t="str">
        <f>VLOOKUP(INDEX(Jugadores!$A$2:$H$346,MATCH(Partidos!E1337,Jugadores!$A$2:$A$346,0),8),Condados!A:B,2,FALSE)</f>
        <v>Forest</v>
      </c>
      <c r="L1337">
        <v>77</v>
      </c>
    </row>
    <row r="1338" spans="1:12" x14ac:dyDescent="0.25">
      <c r="A1338" t="s">
        <v>31</v>
      </c>
      <c r="B1338">
        <v>35</v>
      </c>
      <c r="C1338">
        <v>168</v>
      </c>
      <c r="D1338">
        <v>38126</v>
      </c>
      <c r="E1338">
        <v>11293</v>
      </c>
      <c r="F1338" t="str">
        <f>+VLOOKUP(D1338,Jugadores!A:B,2,FALSE)</f>
        <v>David P. Thomas</v>
      </c>
      <c r="G1338" t="str">
        <f>+VLOOKUP(E1338,Jugadores!A:B,2,FALSE)</f>
        <v>David C. Sandusky</v>
      </c>
      <c r="H1338">
        <f>+INDEX(Jugadores!$A$2:$H$346,MATCH(Partidos!D1338,Jugadores!$A$2:$A$346,0),7)</f>
        <v>47</v>
      </c>
      <c r="I1338">
        <f>+INDEX(Jugadores!$A$2:$H$346,MATCH(Partidos!E1338,Jugadores!$A$2:$A$346,0),7)</f>
        <v>230</v>
      </c>
      <c r="J1338" t="str">
        <f>VLOOKUP(INDEX(Jugadores!$A$2:$H$346,MATCH(Partidos!D1338,Jugadores!$A$2:$A$346,0),8),Condados!A:B,2,FALSE)</f>
        <v>Monroe</v>
      </c>
      <c r="K1338" t="str">
        <f>VLOOKUP(INDEX(Jugadores!$A$2:$H$346,MATCH(Partidos!E1338,Jugadores!$A$2:$A$346,0),8),Condados!A:B,2,FALSE)</f>
        <v>Juniata</v>
      </c>
      <c r="L1338">
        <v>108</v>
      </c>
    </row>
    <row r="1339" spans="1:12" x14ac:dyDescent="0.25">
      <c r="A1339" t="s">
        <v>31</v>
      </c>
      <c r="B1339">
        <v>37</v>
      </c>
      <c r="C1339">
        <v>84</v>
      </c>
      <c r="D1339">
        <v>28445</v>
      </c>
      <c r="E1339">
        <v>11293</v>
      </c>
      <c r="F1339" t="str">
        <f>+VLOOKUP(D1339,Jugadores!A:B,2,FALSE)</f>
        <v>Craig H. Walsh</v>
      </c>
      <c r="G1339" t="str">
        <f>+VLOOKUP(E1339,Jugadores!A:B,2,FALSE)</f>
        <v>David C. Sandusky</v>
      </c>
      <c r="H1339">
        <f>+INDEX(Jugadores!$A$2:$H$346,MATCH(Partidos!D1339,Jugadores!$A$2:$A$346,0),7)</f>
        <v>101</v>
      </c>
      <c r="I1339">
        <f>+INDEX(Jugadores!$A$2:$H$346,MATCH(Partidos!E1339,Jugadores!$A$2:$A$346,0),7)</f>
        <v>230</v>
      </c>
      <c r="J1339" t="str">
        <f>VLOOKUP(INDEX(Jugadores!$A$2:$H$346,MATCH(Partidos!D1339,Jugadores!$A$2:$A$346,0),8),Condados!A:B,2,FALSE)</f>
        <v>Forest</v>
      </c>
      <c r="K1339" t="str">
        <f>VLOOKUP(INDEX(Jugadores!$A$2:$H$346,MATCH(Partidos!E1339,Jugadores!$A$2:$A$346,0),8),Condados!A:B,2,FALSE)</f>
        <v>Juniata</v>
      </c>
      <c r="L1339">
        <v>121</v>
      </c>
    </row>
    <row r="1340" spans="1:12" x14ac:dyDescent="0.25">
      <c r="A1340" t="s">
        <v>31</v>
      </c>
      <c r="B1340">
        <v>38</v>
      </c>
      <c r="C1340">
        <v>154</v>
      </c>
      <c r="D1340">
        <v>38126</v>
      </c>
      <c r="E1340">
        <v>38764</v>
      </c>
      <c r="F1340" t="str">
        <f>+VLOOKUP(D1340,Jugadores!A:B,2,FALSE)</f>
        <v>David P. Thomas</v>
      </c>
      <c r="G1340" t="str">
        <f>+VLOOKUP(E1340,Jugadores!A:B,2,FALSE)</f>
        <v>Larry R. Scales</v>
      </c>
      <c r="H1340">
        <f>+INDEX(Jugadores!$A$2:$H$346,MATCH(Partidos!D1340,Jugadores!$A$2:$A$346,0),7)</f>
        <v>47</v>
      </c>
      <c r="I1340">
        <f>+INDEX(Jugadores!$A$2:$H$346,MATCH(Partidos!E1340,Jugadores!$A$2:$A$346,0),7)</f>
        <v>174</v>
      </c>
      <c r="J1340" t="str">
        <f>VLOOKUP(INDEX(Jugadores!$A$2:$H$346,MATCH(Partidos!D1340,Jugadores!$A$2:$A$346,0),8),Condados!A:B,2,FALSE)</f>
        <v>Monroe</v>
      </c>
      <c r="K1340" t="str">
        <f>VLOOKUP(INDEX(Jugadores!$A$2:$H$346,MATCH(Partidos!E1340,Jugadores!$A$2:$A$346,0),8),Condados!A:B,2,FALSE)</f>
        <v>Philadelphia</v>
      </c>
      <c r="L1340">
        <v>48</v>
      </c>
    </row>
    <row r="1341" spans="1:12" x14ac:dyDescent="0.25">
      <c r="A1341" t="s">
        <v>31</v>
      </c>
      <c r="B1341">
        <v>34</v>
      </c>
      <c r="C1341">
        <v>116</v>
      </c>
      <c r="D1341">
        <v>27977</v>
      </c>
      <c r="E1341">
        <v>43260</v>
      </c>
      <c r="F1341" t="str">
        <f>+VLOOKUP(D1341,Jugadores!A:B,2,FALSE)</f>
        <v>Robert S. Nieves</v>
      </c>
      <c r="G1341" t="str">
        <f>+VLOOKUP(E1341,Jugadores!A:B,2,FALSE)</f>
        <v>David C. Owen</v>
      </c>
      <c r="H1341">
        <f>+INDEX(Jugadores!$A$2:$H$346,MATCH(Partidos!D1341,Jugadores!$A$2:$A$346,0),7)</f>
        <v>175</v>
      </c>
      <c r="I1341">
        <f>+INDEX(Jugadores!$A$2:$H$346,MATCH(Partidos!E1341,Jugadores!$A$2:$A$346,0),7)</f>
        <v>112</v>
      </c>
      <c r="J1341" t="str">
        <f>VLOOKUP(INDEX(Jugadores!$A$2:$H$346,MATCH(Partidos!D1341,Jugadores!$A$2:$A$346,0),8),Condados!A:B,2,FALSE)</f>
        <v>Mifflin</v>
      </c>
      <c r="K1341" t="str">
        <f>VLOOKUP(INDEX(Jugadores!$A$2:$H$346,MATCH(Partidos!E1341,Jugadores!$A$2:$A$346,0),8),Condados!A:B,2,FALSE)</f>
        <v>Somerset</v>
      </c>
      <c r="L1341">
        <v>68</v>
      </c>
    </row>
    <row r="1342" spans="1:12" x14ac:dyDescent="0.25">
      <c r="A1342" t="s">
        <v>31</v>
      </c>
      <c r="B1342">
        <v>35</v>
      </c>
      <c r="C1342">
        <v>130</v>
      </c>
      <c r="D1342">
        <v>4013</v>
      </c>
      <c r="E1342">
        <v>1005</v>
      </c>
      <c r="F1342" t="str">
        <f>+VLOOKUP(D1342,Jugadores!A:B,2,FALSE)</f>
        <v>Homer C. Funderburk</v>
      </c>
      <c r="G1342" t="str">
        <f>+VLOOKUP(E1342,Jugadores!A:B,2,FALSE)</f>
        <v>Derek B. Wendt</v>
      </c>
      <c r="H1342">
        <f>+INDEX(Jugadores!$A$2:$H$346,MATCH(Partidos!D1342,Jugadores!$A$2:$A$346,0),7)</f>
        <v>28</v>
      </c>
      <c r="I1342">
        <f>+INDEX(Jugadores!$A$2:$H$346,MATCH(Partidos!E1342,Jugadores!$A$2:$A$346,0),7)</f>
        <v>258</v>
      </c>
      <c r="J1342" t="str">
        <f>VLOOKUP(INDEX(Jugadores!$A$2:$H$346,MATCH(Partidos!D1342,Jugadores!$A$2:$A$346,0),8),Condados!A:B,2,FALSE)</f>
        <v>Wayne</v>
      </c>
      <c r="K1342" t="str">
        <f>VLOOKUP(INDEX(Jugadores!$A$2:$H$346,MATCH(Partidos!E1342,Jugadores!$A$2:$A$346,0),8),Condados!A:B,2,FALSE)</f>
        <v>Philadelphia</v>
      </c>
      <c r="L1342">
        <v>70</v>
      </c>
    </row>
    <row r="1343" spans="1:12" x14ac:dyDescent="0.25">
      <c r="A1343" t="s">
        <v>31</v>
      </c>
      <c r="B1343">
        <v>37</v>
      </c>
      <c r="C1343">
        <v>57</v>
      </c>
      <c r="D1343">
        <v>4013</v>
      </c>
      <c r="E1343">
        <v>34601</v>
      </c>
      <c r="F1343" t="str">
        <f>+VLOOKUP(D1343,Jugadores!A:B,2,FALSE)</f>
        <v>Homer C. Funderburk</v>
      </c>
      <c r="G1343" t="str">
        <f>+VLOOKUP(E1343,Jugadores!A:B,2,FALSE)</f>
        <v>Charles G. George</v>
      </c>
      <c r="H1343">
        <f>+INDEX(Jugadores!$A$2:$H$346,MATCH(Partidos!D1343,Jugadores!$A$2:$A$346,0),7)</f>
        <v>28</v>
      </c>
      <c r="I1343">
        <f>+INDEX(Jugadores!$A$2:$H$346,MATCH(Partidos!E1343,Jugadores!$A$2:$A$346,0),7)</f>
        <v>150</v>
      </c>
      <c r="J1343" t="str">
        <f>VLOOKUP(INDEX(Jugadores!$A$2:$H$346,MATCH(Partidos!D1343,Jugadores!$A$2:$A$346,0),8),Condados!A:B,2,FALSE)</f>
        <v>Wayne</v>
      </c>
      <c r="K1343" t="str">
        <f>VLOOKUP(INDEX(Jugadores!$A$2:$H$346,MATCH(Partidos!E1343,Jugadores!$A$2:$A$346,0),8),Condados!A:B,2,FALSE)</f>
        <v>Blair</v>
      </c>
      <c r="L1343">
        <v>77</v>
      </c>
    </row>
    <row r="1344" spans="1:12" x14ac:dyDescent="0.25">
      <c r="A1344" t="s">
        <v>31</v>
      </c>
      <c r="B1344">
        <v>34</v>
      </c>
      <c r="C1344">
        <v>87</v>
      </c>
      <c r="D1344">
        <v>26064</v>
      </c>
      <c r="E1344">
        <v>2547</v>
      </c>
      <c r="F1344" t="str">
        <f>+VLOOKUP(D1344,Jugadores!A:B,2,FALSE)</f>
        <v>Glenn S. Barrett</v>
      </c>
      <c r="G1344" t="str">
        <f>+VLOOKUP(E1344,Jugadores!A:B,2,FALSE)</f>
        <v>Lance V. Carl</v>
      </c>
      <c r="H1344">
        <f>+INDEX(Jugadores!$A$2:$H$346,MATCH(Partidos!D1344,Jugadores!$A$2:$A$346,0),7)</f>
        <v>107</v>
      </c>
      <c r="I1344">
        <f>+INDEX(Jugadores!$A$2:$H$346,MATCH(Partidos!E1344,Jugadores!$A$2:$A$346,0),7)</f>
        <v>118</v>
      </c>
      <c r="J1344" t="str">
        <f>VLOOKUP(INDEX(Jugadores!$A$2:$H$346,MATCH(Partidos!D1344,Jugadores!$A$2:$A$346,0),8),Condados!A:B,2,FALSE)</f>
        <v>Philadelphia</v>
      </c>
      <c r="K1344" t="str">
        <f>VLOOKUP(INDEX(Jugadores!$A$2:$H$346,MATCH(Partidos!E1344,Jugadores!$A$2:$A$346,0),8),Condados!A:B,2,FALSE)</f>
        <v>Montgomery</v>
      </c>
      <c r="L1344">
        <v>97</v>
      </c>
    </row>
    <row r="1345" spans="1:12" x14ac:dyDescent="0.25">
      <c r="A1345" t="s">
        <v>31</v>
      </c>
      <c r="B1345">
        <v>35</v>
      </c>
      <c r="C1345">
        <v>81</v>
      </c>
      <c r="D1345">
        <v>10842</v>
      </c>
      <c r="E1345">
        <v>15877</v>
      </c>
      <c r="F1345" t="str">
        <f>+VLOOKUP(D1345,Jugadores!A:B,2,FALSE)</f>
        <v>James J. Gullickson</v>
      </c>
      <c r="G1345" t="str">
        <f>+VLOOKUP(E1345,Jugadores!A:B,2,FALSE)</f>
        <v>James H. Funches</v>
      </c>
      <c r="H1345">
        <f>+INDEX(Jugadores!$A$2:$H$346,MATCH(Partidos!D1345,Jugadores!$A$2:$A$346,0),7)</f>
        <v>176</v>
      </c>
      <c r="I1345">
        <f>+INDEX(Jugadores!$A$2:$H$346,MATCH(Partidos!E1345,Jugadores!$A$2:$A$346,0),7)</f>
        <v>96</v>
      </c>
      <c r="J1345" t="str">
        <f>VLOOKUP(INDEX(Jugadores!$A$2:$H$346,MATCH(Partidos!D1345,Jugadores!$A$2:$A$346,0),8),Condados!A:B,2,FALSE)</f>
        <v>Sullivan</v>
      </c>
      <c r="K1345" t="str">
        <f>VLOOKUP(INDEX(Jugadores!$A$2:$H$346,MATCH(Partidos!E1345,Jugadores!$A$2:$A$346,0),8),Condados!A:B,2,FALSE)</f>
        <v>Franklin</v>
      </c>
      <c r="L1345">
        <v>107</v>
      </c>
    </row>
    <row r="1346" spans="1:12" x14ac:dyDescent="0.25">
      <c r="A1346" t="s">
        <v>31</v>
      </c>
      <c r="B1346">
        <v>37</v>
      </c>
      <c r="C1346">
        <v>172</v>
      </c>
      <c r="D1346">
        <v>26064</v>
      </c>
      <c r="E1346">
        <v>15877</v>
      </c>
      <c r="F1346" t="str">
        <f>+VLOOKUP(D1346,Jugadores!A:B,2,FALSE)</f>
        <v>Glenn S. Barrett</v>
      </c>
      <c r="G1346" t="str">
        <f>+VLOOKUP(E1346,Jugadores!A:B,2,FALSE)</f>
        <v>James H. Funches</v>
      </c>
      <c r="H1346">
        <f>+INDEX(Jugadores!$A$2:$H$346,MATCH(Partidos!D1346,Jugadores!$A$2:$A$346,0),7)</f>
        <v>107</v>
      </c>
      <c r="I1346">
        <f>+INDEX(Jugadores!$A$2:$H$346,MATCH(Partidos!E1346,Jugadores!$A$2:$A$346,0),7)</f>
        <v>96</v>
      </c>
      <c r="J1346" t="str">
        <f>VLOOKUP(INDEX(Jugadores!$A$2:$H$346,MATCH(Partidos!D1346,Jugadores!$A$2:$A$346,0),8),Condados!A:B,2,FALSE)</f>
        <v>Philadelphia</v>
      </c>
      <c r="K1346" t="str">
        <f>VLOOKUP(INDEX(Jugadores!$A$2:$H$346,MATCH(Partidos!E1346,Jugadores!$A$2:$A$346,0),8),Condados!A:B,2,FALSE)</f>
        <v>Franklin</v>
      </c>
      <c r="L1346">
        <v>55</v>
      </c>
    </row>
    <row r="1347" spans="1:12" x14ac:dyDescent="0.25">
      <c r="A1347" t="s">
        <v>31</v>
      </c>
      <c r="B1347">
        <v>34</v>
      </c>
      <c r="C1347">
        <v>83</v>
      </c>
      <c r="D1347">
        <v>15164</v>
      </c>
      <c r="E1347">
        <v>49672</v>
      </c>
      <c r="F1347" t="str">
        <f>+VLOOKUP(D1347,Jugadores!A:B,2,FALSE)</f>
        <v>Stephen D. Stoll</v>
      </c>
      <c r="G1347" t="str">
        <f>+VLOOKUP(E1347,Jugadores!A:B,2,FALSE)</f>
        <v>James M. Snow</v>
      </c>
      <c r="H1347">
        <f>+INDEX(Jugadores!$A$2:$H$346,MATCH(Partidos!D1347,Jugadores!$A$2:$A$346,0),7)</f>
        <v>36</v>
      </c>
      <c r="I1347">
        <f>+INDEX(Jugadores!$A$2:$H$346,MATCH(Partidos!E1347,Jugadores!$A$2:$A$346,0),7)</f>
        <v>110</v>
      </c>
      <c r="J1347" t="str">
        <f>VLOOKUP(INDEX(Jugadores!$A$2:$H$346,MATCH(Partidos!D1347,Jugadores!$A$2:$A$346,0),8),Condados!A:B,2,FALSE)</f>
        <v>Cumberland</v>
      </c>
      <c r="K1347" t="str">
        <f>VLOOKUP(INDEX(Jugadores!$A$2:$H$346,MATCH(Partidos!E1347,Jugadores!$A$2:$A$346,0),8),Condados!A:B,2,FALSE)</f>
        <v>Cambria</v>
      </c>
      <c r="L1347">
        <v>73</v>
      </c>
    </row>
    <row r="1348" spans="1:12" x14ac:dyDescent="0.25">
      <c r="A1348" t="s">
        <v>31</v>
      </c>
      <c r="B1348">
        <v>35</v>
      </c>
      <c r="C1348">
        <v>155</v>
      </c>
      <c r="D1348">
        <v>20473</v>
      </c>
      <c r="E1348">
        <v>38585</v>
      </c>
      <c r="F1348" t="str">
        <f>+VLOOKUP(D1348,Jugadores!A:B,2,FALSE)</f>
        <v>Michael M. Portillo</v>
      </c>
      <c r="G1348" t="str">
        <f>+VLOOKUP(E1348,Jugadores!A:B,2,FALSE)</f>
        <v>Jonathan C. Brookins</v>
      </c>
      <c r="H1348">
        <f>+INDEX(Jugadores!$A$2:$H$346,MATCH(Partidos!D1348,Jugadores!$A$2:$A$346,0),7)</f>
        <v>81</v>
      </c>
      <c r="I1348">
        <f>+INDEX(Jugadores!$A$2:$H$346,MATCH(Partidos!E1348,Jugadores!$A$2:$A$346,0),7)</f>
        <v>89</v>
      </c>
      <c r="J1348" t="str">
        <f>VLOOKUP(INDEX(Jugadores!$A$2:$H$346,MATCH(Partidos!D1348,Jugadores!$A$2:$A$346,0),8),Condados!A:B,2,FALSE)</f>
        <v>Washington</v>
      </c>
      <c r="K1348" t="str">
        <f>VLOOKUP(INDEX(Jugadores!$A$2:$H$346,MATCH(Partidos!E1348,Jugadores!$A$2:$A$346,0),8),Condados!A:B,2,FALSE)</f>
        <v>Northumberland</v>
      </c>
      <c r="L1348">
        <v>81</v>
      </c>
    </row>
    <row r="1349" spans="1:12" x14ac:dyDescent="0.25">
      <c r="A1349" t="s">
        <v>31</v>
      </c>
      <c r="B1349">
        <v>37</v>
      </c>
      <c r="C1349">
        <v>56</v>
      </c>
      <c r="D1349">
        <v>15164</v>
      </c>
      <c r="E1349">
        <v>20473</v>
      </c>
      <c r="F1349" t="str">
        <f>+VLOOKUP(D1349,Jugadores!A:B,2,FALSE)</f>
        <v>Stephen D. Stoll</v>
      </c>
      <c r="G1349" t="str">
        <f>+VLOOKUP(E1349,Jugadores!A:B,2,FALSE)</f>
        <v>Michael M. Portillo</v>
      </c>
      <c r="H1349">
        <f>+INDEX(Jugadores!$A$2:$H$346,MATCH(Partidos!D1349,Jugadores!$A$2:$A$346,0),7)</f>
        <v>36</v>
      </c>
      <c r="I1349">
        <f>+INDEX(Jugadores!$A$2:$H$346,MATCH(Partidos!E1349,Jugadores!$A$2:$A$346,0),7)</f>
        <v>81</v>
      </c>
      <c r="J1349" t="str">
        <f>VLOOKUP(INDEX(Jugadores!$A$2:$H$346,MATCH(Partidos!D1349,Jugadores!$A$2:$A$346,0),8),Condados!A:B,2,FALSE)</f>
        <v>Cumberland</v>
      </c>
      <c r="K1349" t="str">
        <f>VLOOKUP(INDEX(Jugadores!$A$2:$H$346,MATCH(Partidos!E1349,Jugadores!$A$2:$A$346,0),8),Condados!A:B,2,FALSE)</f>
        <v>Washington</v>
      </c>
      <c r="L1349">
        <v>86</v>
      </c>
    </row>
    <row r="1350" spans="1:12" x14ac:dyDescent="0.25">
      <c r="A1350" t="s">
        <v>31</v>
      </c>
      <c r="B1350">
        <v>38</v>
      </c>
      <c r="C1350">
        <v>43</v>
      </c>
      <c r="D1350">
        <v>27148</v>
      </c>
      <c r="E1350">
        <v>48550</v>
      </c>
      <c r="F1350" t="str">
        <f>+VLOOKUP(D1350,Jugadores!A:B,2,FALSE)</f>
        <v>John E. Scheer</v>
      </c>
      <c r="G1350" t="str">
        <f>+VLOOKUP(E1350,Jugadores!A:B,2,FALSE)</f>
        <v>Arthur A. Heath</v>
      </c>
      <c r="H1350">
        <f>+INDEX(Jugadores!$A$2:$H$346,MATCH(Partidos!D1350,Jugadores!$A$2:$A$346,0),7)</f>
        <v>126</v>
      </c>
      <c r="I1350">
        <f>+INDEX(Jugadores!$A$2:$H$346,MATCH(Partidos!E1350,Jugadores!$A$2:$A$346,0),7)</f>
        <v>289</v>
      </c>
      <c r="J1350" t="str">
        <f>VLOOKUP(INDEX(Jugadores!$A$2:$H$346,MATCH(Partidos!D1350,Jugadores!$A$2:$A$346,0),8),Condados!A:B,2,FALSE)</f>
        <v>Indiana</v>
      </c>
      <c r="K1350" t="str">
        <f>VLOOKUP(INDEX(Jugadores!$A$2:$H$346,MATCH(Partidos!E1350,Jugadores!$A$2:$A$346,0),8),Condados!A:B,2,FALSE)</f>
        <v>Blair</v>
      </c>
      <c r="L1350">
        <v>143</v>
      </c>
    </row>
    <row r="1351" spans="1:12" x14ac:dyDescent="0.25">
      <c r="A1351" t="s">
        <v>31</v>
      </c>
      <c r="B1351">
        <v>34</v>
      </c>
      <c r="C1351">
        <v>111</v>
      </c>
      <c r="D1351">
        <v>6359</v>
      </c>
      <c r="E1351">
        <v>7437</v>
      </c>
      <c r="F1351" t="str">
        <f>+VLOOKUP(D1351,Jugadores!A:B,2,FALSE)</f>
        <v>Randy M. Luciani</v>
      </c>
      <c r="G1351" t="str">
        <f>+VLOOKUP(E1351,Jugadores!A:B,2,FALSE)</f>
        <v>Brian K. Williams</v>
      </c>
      <c r="H1351">
        <f>+INDEX(Jugadores!$A$2:$H$346,MATCH(Partidos!D1351,Jugadores!$A$2:$A$346,0),7)</f>
        <v>177</v>
      </c>
      <c r="I1351">
        <f>+INDEX(Jugadores!$A$2:$H$346,MATCH(Partidos!E1351,Jugadores!$A$2:$A$346,0),7)</f>
        <v>16</v>
      </c>
      <c r="J1351" t="str">
        <f>VLOOKUP(INDEX(Jugadores!$A$2:$H$346,MATCH(Partidos!D1351,Jugadores!$A$2:$A$346,0),8),Condados!A:B,2,FALSE)</f>
        <v>Cambria</v>
      </c>
      <c r="K1351" t="str">
        <f>VLOOKUP(INDEX(Jugadores!$A$2:$H$346,MATCH(Partidos!E1351,Jugadores!$A$2:$A$346,0),8),Condados!A:B,2,FALSE)</f>
        <v>Crawford</v>
      </c>
      <c r="L1351">
        <v>193</v>
      </c>
    </row>
    <row r="1352" spans="1:12" x14ac:dyDescent="0.25">
      <c r="A1352" t="s">
        <v>31</v>
      </c>
      <c r="B1352">
        <v>35</v>
      </c>
      <c r="C1352">
        <v>137</v>
      </c>
      <c r="D1352">
        <v>11231</v>
      </c>
      <c r="E1352">
        <v>7727</v>
      </c>
      <c r="F1352" t="str">
        <f>+VLOOKUP(D1352,Jugadores!A:B,2,FALSE)</f>
        <v>Ernest S. Calvert</v>
      </c>
      <c r="G1352" t="str">
        <f>+VLOOKUP(E1352,Jugadores!A:B,2,FALSE)</f>
        <v>Steve B. Reynolds</v>
      </c>
      <c r="H1352">
        <f>+INDEX(Jugadores!$A$2:$H$346,MATCH(Partidos!D1352,Jugadores!$A$2:$A$346,0),7)</f>
        <v>178</v>
      </c>
      <c r="I1352">
        <f>+INDEX(Jugadores!$A$2:$H$346,MATCH(Partidos!E1352,Jugadores!$A$2:$A$346,0),7)</f>
        <v>138</v>
      </c>
      <c r="J1352" t="str">
        <f>VLOOKUP(INDEX(Jugadores!$A$2:$H$346,MATCH(Partidos!D1352,Jugadores!$A$2:$A$346,0),8),Condados!A:B,2,FALSE)</f>
        <v>Centre</v>
      </c>
      <c r="K1352" t="str">
        <f>VLOOKUP(INDEX(Jugadores!$A$2:$H$346,MATCH(Partidos!E1352,Jugadores!$A$2:$A$346,0),8),Condados!A:B,2,FALSE)</f>
        <v>Greene</v>
      </c>
      <c r="L1352">
        <v>43</v>
      </c>
    </row>
    <row r="1353" spans="1:12" x14ac:dyDescent="0.25">
      <c r="A1353" t="s">
        <v>31</v>
      </c>
      <c r="B1353">
        <v>34</v>
      </c>
      <c r="C1353">
        <v>137</v>
      </c>
      <c r="D1353">
        <v>44976</v>
      </c>
      <c r="E1353">
        <v>20616</v>
      </c>
      <c r="F1353" t="str">
        <f>+VLOOKUP(D1353,Jugadores!A:B,2,FALSE)</f>
        <v>Christopher O. Wright</v>
      </c>
      <c r="G1353" t="str">
        <f>+VLOOKUP(E1353,Jugadores!A:B,2,FALSE)</f>
        <v>Paul L. Leyva</v>
      </c>
      <c r="H1353">
        <f>+INDEX(Jugadores!$A$2:$H$346,MATCH(Partidos!D1353,Jugadores!$A$2:$A$346,0),7)</f>
        <v>179</v>
      </c>
      <c r="I1353">
        <f>+INDEX(Jugadores!$A$2:$H$346,MATCH(Partidos!E1353,Jugadores!$A$2:$A$346,0),7)</f>
        <v>54</v>
      </c>
      <c r="J1353" t="str">
        <f>VLOOKUP(INDEX(Jugadores!$A$2:$H$346,MATCH(Partidos!D1353,Jugadores!$A$2:$A$346,0),8),Condados!A:B,2,FALSE)</f>
        <v>Fulton</v>
      </c>
      <c r="K1353" t="str">
        <f>VLOOKUP(INDEX(Jugadores!$A$2:$H$346,MATCH(Partidos!E1353,Jugadores!$A$2:$A$346,0),8),Condados!A:B,2,FALSE)</f>
        <v>Clearfield</v>
      </c>
      <c r="L1353">
        <v>70</v>
      </c>
    </row>
    <row r="1354" spans="1:12" x14ac:dyDescent="0.25">
      <c r="A1354" t="s">
        <v>31</v>
      </c>
      <c r="B1354">
        <v>35</v>
      </c>
      <c r="C1354">
        <v>115</v>
      </c>
      <c r="D1354">
        <v>44152</v>
      </c>
      <c r="E1354">
        <v>17094</v>
      </c>
      <c r="F1354" t="str">
        <f>+VLOOKUP(D1354,Jugadores!A:B,2,FALSE)</f>
        <v>William V. Phillips</v>
      </c>
      <c r="G1354" t="str">
        <f>+VLOOKUP(E1354,Jugadores!A:B,2,FALSE)</f>
        <v>Patrick M. Smith</v>
      </c>
      <c r="H1354">
        <f>+INDEX(Jugadores!$A$2:$H$346,MATCH(Partidos!D1354,Jugadores!$A$2:$A$346,0),7)</f>
        <v>50</v>
      </c>
      <c r="I1354">
        <f>+INDEX(Jugadores!$A$2:$H$346,MATCH(Partidos!E1354,Jugadores!$A$2:$A$346,0),7)</f>
        <v>244</v>
      </c>
      <c r="J1354" t="str">
        <f>VLOOKUP(INDEX(Jugadores!$A$2:$H$346,MATCH(Partidos!D1354,Jugadores!$A$2:$A$346,0),8),Condados!A:B,2,FALSE)</f>
        <v>Chester</v>
      </c>
      <c r="K1354" t="str">
        <f>VLOOKUP(INDEX(Jugadores!$A$2:$H$346,MATCH(Partidos!E1354,Jugadores!$A$2:$A$346,0),8),Condados!A:B,2,FALSE)</f>
        <v>Cameron</v>
      </c>
      <c r="L1354">
        <v>80</v>
      </c>
    </row>
    <row r="1355" spans="1:12" x14ac:dyDescent="0.25">
      <c r="A1355" t="s">
        <v>31</v>
      </c>
      <c r="B1355">
        <v>37</v>
      </c>
      <c r="C1355">
        <v>72</v>
      </c>
      <c r="D1355">
        <v>44152</v>
      </c>
      <c r="E1355">
        <v>44976</v>
      </c>
      <c r="F1355" t="str">
        <f>+VLOOKUP(D1355,Jugadores!A:B,2,FALSE)</f>
        <v>William V. Phillips</v>
      </c>
      <c r="G1355" t="str">
        <f>+VLOOKUP(E1355,Jugadores!A:B,2,FALSE)</f>
        <v>Christopher O. Wright</v>
      </c>
      <c r="H1355">
        <f>+INDEX(Jugadores!$A$2:$H$346,MATCH(Partidos!D1355,Jugadores!$A$2:$A$346,0),7)</f>
        <v>50</v>
      </c>
      <c r="I1355">
        <f>+INDEX(Jugadores!$A$2:$H$346,MATCH(Partidos!E1355,Jugadores!$A$2:$A$346,0),7)</f>
        <v>179</v>
      </c>
      <c r="J1355" t="str">
        <f>VLOOKUP(INDEX(Jugadores!$A$2:$H$346,MATCH(Partidos!D1355,Jugadores!$A$2:$A$346,0),8),Condados!A:B,2,FALSE)</f>
        <v>Chester</v>
      </c>
      <c r="K1355" t="str">
        <f>VLOOKUP(INDEX(Jugadores!$A$2:$H$346,MATCH(Partidos!E1355,Jugadores!$A$2:$A$346,0),8),Condados!A:B,2,FALSE)</f>
        <v>Fulton</v>
      </c>
      <c r="L1355">
        <v>83</v>
      </c>
    </row>
    <row r="1356" spans="1:12" x14ac:dyDescent="0.25">
      <c r="A1356" t="s">
        <v>31</v>
      </c>
      <c r="B1356">
        <v>34</v>
      </c>
      <c r="C1356">
        <v>74</v>
      </c>
      <c r="D1356">
        <v>36116</v>
      </c>
      <c r="E1356">
        <v>49639</v>
      </c>
      <c r="F1356" t="str">
        <f>+VLOOKUP(D1356,Jugadores!A:B,2,FALSE)</f>
        <v>Horace F. Howell</v>
      </c>
      <c r="G1356" t="str">
        <f>+VLOOKUP(E1356,Jugadores!A:B,2,FALSE)</f>
        <v>James C. Hernandez</v>
      </c>
      <c r="H1356">
        <f>+INDEX(Jugadores!$A$2:$H$346,MATCH(Partidos!D1356,Jugadores!$A$2:$A$346,0),7)</f>
        <v>66</v>
      </c>
      <c r="I1356">
        <f>+INDEX(Jugadores!$A$2:$H$346,MATCH(Partidos!E1356,Jugadores!$A$2:$A$346,0),7)</f>
        <v>141</v>
      </c>
      <c r="J1356" t="str">
        <f>VLOOKUP(INDEX(Jugadores!$A$2:$H$346,MATCH(Partidos!D1356,Jugadores!$A$2:$A$346,0),8),Condados!A:B,2,FALSE)</f>
        <v>Lebanon</v>
      </c>
      <c r="K1356" t="str">
        <f>VLOOKUP(INDEX(Jugadores!$A$2:$H$346,MATCH(Partidos!E1356,Jugadores!$A$2:$A$346,0),8),Condados!A:B,2,FALSE)</f>
        <v>Mercer</v>
      </c>
      <c r="L1356">
        <v>88</v>
      </c>
    </row>
    <row r="1357" spans="1:12" x14ac:dyDescent="0.25">
      <c r="A1357" t="s">
        <v>31</v>
      </c>
      <c r="B1357">
        <v>35</v>
      </c>
      <c r="C1357">
        <v>71</v>
      </c>
      <c r="D1357">
        <v>33814</v>
      </c>
      <c r="E1357">
        <v>12166</v>
      </c>
      <c r="F1357" t="str">
        <f>+VLOOKUP(D1357,Jugadores!A:B,2,FALSE)</f>
        <v>Bobby D. Frias</v>
      </c>
      <c r="G1357" t="str">
        <f>+VLOOKUP(E1357,Jugadores!A:B,2,FALSE)</f>
        <v>Kenneth D. Lafayette</v>
      </c>
      <c r="H1357">
        <f>+INDEX(Jugadores!$A$2:$H$346,MATCH(Partidos!D1357,Jugadores!$A$2:$A$346,0),7)</f>
        <v>79</v>
      </c>
      <c r="I1357">
        <f>+INDEX(Jugadores!$A$2:$H$346,MATCH(Partidos!E1357,Jugadores!$A$2:$A$346,0),7)</f>
        <v>290</v>
      </c>
      <c r="J1357" t="str">
        <f>VLOOKUP(INDEX(Jugadores!$A$2:$H$346,MATCH(Partidos!D1357,Jugadores!$A$2:$A$346,0),8),Condados!A:B,2,FALSE)</f>
        <v>Juniata</v>
      </c>
      <c r="K1357" t="str">
        <f>VLOOKUP(INDEX(Jugadores!$A$2:$H$346,MATCH(Partidos!E1357,Jugadores!$A$2:$A$346,0),8),Condados!A:B,2,FALSE)</f>
        <v>Juniata</v>
      </c>
      <c r="L1357">
        <v>104</v>
      </c>
    </row>
    <row r="1358" spans="1:12" x14ac:dyDescent="0.25">
      <c r="A1358" t="s">
        <v>31</v>
      </c>
      <c r="B1358">
        <v>37</v>
      </c>
      <c r="C1358">
        <v>131</v>
      </c>
      <c r="D1358">
        <v>36116</v>
      </c>
      <c r="E1358">
        <v>33814</v>
      </c>
      <c r="F1358" t="str">
        <f>+VLOOKUP(D1358,Jugadores!A:B,2,FALSE)</f>
        <v>Horace F. Howell</v>
      </c>
      <c r="G1358" t="str">
        <f>+VLOOKUP(E1358,Jugadores!A:B,2,FALSE)</f>
        <v>Bobby D. Frias</v>
      </c>
      <c r="H1358">
        <f>+INDEX(Jugadores!$A$2:$H$346,MATCH(Partidos!D1358,Jugadores!$A$2:$A$346,0),7)</f>
        <v>66</v>
      </c>
      <c r="I1358">
        <f>+INDEX(Jugadores!$A$2:$H$346,MATCH(Partidos!E1358,Jugadores!$A$2:$A$346,0),7)</f>
        <v>79</v>
      </c>
      <c r="J1358" t="str">
        <f>VLOOKUP(INDEX(Jugadores!$A$2:$H$346,MATCH(Partidos!D1358,Jugadores!$A$2:$A$346,0),8),Condados!A:B,2,FALSE)</f>
        <v>Lebanon</v>
      </c>
      <c r="K1358" t="str">
        <f>VLOOKUP(INDEX(Jugadores!$A$2:$H$346,MATCH(Partidos!E1358,Jugadores!$A$2:$A$346,0),8),Condados!A:B,2,FALSE)</f>
        <v>Juniata</v>
      </c>
      <c r="L1358">
        <v>64</v>
      </c>
    </row>
    <row r="1359" spans="1:12" x14ac:dyDescent="0.25">
      <c r="A1359" t="s">
        <v>31</v>
      </c>
      <c r="B1359">
        <v>34</v>
      </c>
      <c r="C1359">
        <v>76</v>
      </c>
      <c r="D1359">
        <v>24013</v>
      </c>
      <c r="E1359">
        <v>11498</v>
      </c>
      <c r="F1359" t="str">
        <f>+VLOOKUP(D1359,Jugadores!A:B,2,FALSE)</f>
        <v>Jason M. Greer</v>
      </c>
      <c r="G1359" t="str">
        <f>+VLOOKUP(E1359,Jugadores!A:B,2,FALSE)</f>
        <v>Dennis M. Damon</v>
      </c>
      <c r="H1359">
        <f>+INDEX(Jugadores!$A$2:$H$346,MATCH(Partidos!D1359,Jugadores!$A$2:$A$346,0),7)</f>
        <v>122</v>
      </c>
      <c r="I1359">
        <f>+INDEX(Jugadores!$A$2:$H$346,MATCH(Partidos!E1359,Jugadores!$A$2:$A$346,0),7)</f>
        <v>267</v>
      </c>
      <c r="J1359" t="str">
        <f>VLOOKUP(INDEX(Jugadores!$A$2:$H$346,MATCH(Partidos!D1359,Jugadores!$A$2:$A$346,0),8),Condados!A:B,2,FALSE)</f>
        <v>Northampton</v>
      </c>
      <c r="K1359" t="str">
        <f>VLOOKUP(INDEX(Jugadores!$A$2:$H$346,MATCH(Partidos!E1359,Jugadores!$A$2:$A$346,0),8),Condados!A:B,2,FALSE)</f>
        <v>Westmoreland</v>
      </c>
      <c r="L1359">
        <v>85</v>
      </c>
    </row>
    <row r="1360" spans="1:12" x14ac:dyDescent="0.25">
      <c r="A1360" t="s">
        <v>31</v>
      </c>
      <c r="B1360">
        <v>35</v>
      </c>
      <c r="C1360">
        <v>59</v>
      </c>
      <c r="D1360">
        <v>18113</v>
      </c>
      <c r="E1360">
        <v>39150</v>
      </c>
      <c r="F1360" t="str">
        <f>+VLOOKUP(D1360,Jugadores!A:B,2,FALSE)</f>
        <v>John M. Link</v>
      </c>
      <c r="G1360" t="str">
        <f>+VLOOKUP(E1360,Jugadores!A:B,2,FALSE)</f>
        <v>Ron C. Brady</v>
      </c>
      <c r="H1360">
        <f>+INDEX(Jugadores!$A$2:$H$346,MATCH(Partidos!D1360,Jugadores!$A$2:$A$346,0),7)</f>
        <v>26</v>
      </c>
      <c r="I1360">
        <f>+INDEX(Jugadores!$A$2:$H$346,MATCH(Partidos!E1360,Jugadores!$A$2:$A$346,0),7)</f>
        <v>291</v>
      </c>
      <c r="J1360" t="str">
        <f>VLOOKUP(INDEX(Jugadores!$A$2:$H$346,MATCH(Partidos!D1360,Jugadores!$A$2:$A$346,0),8),Condados!A:B,2,FALSE)</f>
        <v>Clinton</v>
      </c>
      <c r="K1360" t="str">
        <f>VLOOKUP(INDEX(Jugadores!$A$2:$H$346,MATCH(Partidos!E1360,Jugadores!$A$2:$A$346,0),8),Condados!A:B,2,FALSE)</f>
        <v>Bucks</v>
      </c>
      <c r="L1360">
        <v>86</v>
      </c>
    </row>
    <row r="1361" spans="1:12" x14ac:dyDescent="0.25">
      <c r="A1361" t="s">
        <v>31</v>
      </c>
      <c r="B1361">
        <v>37</v>
      </c>
      <c r="C1361">
        <v>57</v>
      </c>
      <c r="D1361">
        <v>10145</v>
      </c>
      <c r="E1361">
        <v>11498</v>
      </c>
      <c r="F1361" t="str">
        <f>+VLOOKUP(D1361,Jugadores!A:B,2,FALSE)</f>
        <v>Reinaldo L. Stines</v>
      </c>
      <c r="G1361" t="str">
        <f>+VLOOKUP(E1361,Jugadores!A:B,2,FALSE)</f>
        <v>Dennis M. Damon</v>
      </c>
      <c r="H1361">
        <f>+INDEX(Jugadores!$A$2:$H$346,MATCH(Partidos!D1361,Jugadores!$A$2:$A$346,0),7)</f>
        <v>55</v>
      </c>
      <c r="I1361">
        <f>+INDEX(Jugadores!$A$2:$H$346,MATCH(Partidos!E1361,Jugadores!$A$2:$A$346,0),7)</f>
        <v>267</v>
      </c>
      <c r="J1361" t="str">
        <f>VLOOKUP(INDEX(Jugadores!$A$2:$H$346,MATCH(Partidos!D1361,Jugadores!$A$2:$A$346,0),8),Condados!A:B,2,FALSE)</f>
        <v>Northumberland</v>
      </c>
      <c r="K1361" t="str">
        <f>VLOOKUP(INDEX(Jugadores!$A$2:$H$346,MATCH(Partidos!E1361,Jugadores!$A$2:$A$346,0),8),Condados!A:B,2,FALSE)</f>
        <v>Westmoreland</v>
      </c>
      <c r="L1361">
        <v>93</v>
      </c>
    </row>
    <row r="1362" spans="1:12" x14ac:dyDescent="0.25">
      <c r="A1362" t="s">
        <v>31</v>
      </c>
      <c r="B1362">
        <v>34</v>
      </c>
      <c r="C1362">
        <v>104</v>
      </c>
      <c r="D1362">
        <v>28244</v>
      </c>
      <c r="E1362">
        <v>19296</v>
      </c>
      <c r="F1362" t="str">
        <f>+VLOOKUP(D1362,Jugadores!A:B,2,FALSE)</f>
        <v>Ethan E. Palumbo</v>
      </c>
      <c r="G1362" t="str">
        <f>+VLOOKUP(E1362,Jugadores!A:B,2,FALSE)</f>
        <v>Jeffery B. Locke</v>
      </c>
      <c r="H1362">
        <f>+INDEX(Jugadores!$A$2:$H$346,MATCH(Partidos!D1362,Jugadores!$A$2:$A$346,0),7)</f>
        <v>180</v>
      </c>
      <c r="I1362">
        <f>+INDEX(Jugadores!$A$2:$H$346,MATCH(Partidos!E1362,Jugadores!$A$2:$A$346,0),7)</f>
        <v>292</v>
      </c>
      <c r="J1362" t="str">
        <f>VLOOKUP(INDEX(Jugadores!$A$2:$H$346,MATCH(Partidos!D1362,Jugadores!$A$2:$A$346,0),8),Condados!A:B,2,FALSE)</f>
        <v>Greene</v>
      </c>
      <c r="K1362" t="str">
        <f>VLOOKUP(INDEX(Jugadores!$A$2:$H$346,MATCH(Partidos!E1362,Jugadores!$A$2:$A$346,0),8),Condados!A:B,2,FALSE)</f>
        <v>Carbon</v>
      </c>
      <c r="L1362">
        <v>95</v>
      </c>
    </row>
    <row r="1363" spans="1:12" x14ac:dyDescent="0.25">
      <c r="A1363" t="s">
        <v>31</v>
      </c>
      <c r="B1363">
        <v>35</v>
      </c>
      <c r="C1363">
        <v>78</v>
      </c>
      <c r="D1363">
        <v>48848</v>
      </c>
      <c r="E1363">
        <v>37320</v>
      </c>
      <c r="F1363" t="str">
        <f>+VLOOKUP(D1363,Jugadores!A:B,2,FALSE)</f>
        <v>Genaro D. Sampson</v>
      </c>
      <c r="G1363" t="str">
        <f>+VLOOKUP(E1363,Jugadores!A:B,2,FALSE)</f>
        <v>Jim A. Boone</v>
      </c>
      <c r="H1363">
        <f>+INDEX(Jugadores!$A$2:$H$346,MATCH(Partidos!D1363,Jugadores!$A$2:$A$346,0),7)</f>
        <v>14</v>
      </c>
      <c r="I1363">
        <f>+INDEX(Jugadores!$A$2:$H$346,MATCH(Partidos!E1363,Jugadores!$A$2:$A$346,0),7)</f>
        <v>293</v>
      </c>
      <c r="J1363" t="str">
        <f>VLOOKUP(INDEX(Jugadores!$A$2:$H$346,MATCH(Partidos!D1363,Jugadores!$A$2:$A$346,0),8),Condados!A:B,2,FALSE)</f>
        <v>Philadelphia</v>
      </c>
      <c r="K1363" t="str">
        <f>VLOOKUP(INDEX(Jugadores!$A$2:$H$346,MATCH(Partidos!E1363,Jugadores!$A$2:$A$346,0),8),Condados!A:B,2,FALSE)</f>
        <v>Erie</v>
      </c>
      <c r="L1363">
        <v>132</v>
      </c>
    </row>
    <row r="1364" spans="1:12" x14ac:dyDescent="0.25">
      <c r="A1364" t="s">
        <v>31</v>
      </c>
      <c r="B1364">
        <v>37</v>
      </c>
      <c r="C1364">
        <v>50</v>
      </c>
      <c r="D1364">
        <v>28244</v>
      </c>
      <c r="E1364">
        <v>48848</v>
      </c>
      <c r="F1364" t="str">
        <f>+VLOOKUP(D1364,Jugadores!A:B,2,FALSE)</f>
        <v>Ethan E. Palumbo</v>
      </c>
      <c r="G1364" t="str">
        <f>+VLOOKUP(E1364,Jugadores!A:B,2,FALSE)</f>
        <v>Genaro D. Sampson</v>
      </c>
      <c r="H1364">
        <f>+INDEX(Jugadores!$A$2:$H$346,MATCH(Partidos!D1364,Jugadores!$A$2:$A$346,0),7)</f>
        <v>180</v>
      </c>
      <c r="I1364">
        <f>+INDEX(Jugadores!$A$2:$H$346,MATCH(Partidos!E1364,Jugadores!$A$2:$A$346,0),7)</f>
        <v>14</v>
      </c>
      <c r="J1364" t="str">
        <f>VLOOKUP(INDEX(Jugadores!$A$2:$H$346,MATCH(Partidos!D1364,Jugadores!$A$2:$A$346,0),8),Condados!A:B,2,FALSE)</f>
        <v>Greene</v>
      </c>
      <c r="K1364" t="str">
        <f>VLOOKUP(INDEX(Jugadores!$A$2:$H$346,MATCH(Partidos!E1364,Jugadores!$A$2:$A$346,0),8),Condados!A:B,2,FALSE)</f>
        <v>Philadelphia</v>
      </c>
      <c r="L1364">
        <v>171</v>
      </c>
    </row>
    <row r="1365" spans="1:12" x14ac:dyDescent="0.25">
      <c r="A1365" t="s">
        <v>31</v>
      </c>
      <c r="B1365">
        <v>34</v>
      </c>
      <c r="C1365">
        <v>85</v>
      </c>
      <c r="D1365">
        <v>28435</v>
      </c>
      <c r="E1365">
        <v>5167</v>
      </c>
      <c r="F1365" t="str">
        <f>+VLOOKUP(D1365,Jugadores!A:B,2,FALSE)</f>
        <v>Andrew B. Bell</v>
      </c>
      <c r="G1365" t="str">
        <f>+VLOOKUP(E1365,Jugadores!A:B,2,FALSE)</f>
        <v>Michael M. Myrick</v>
      </c>
      <c r="H1365">
        <f>+INDEX(Jugadores!$A$2:$H$346,MATCH(Partidos!D1365,Jugadores!$A$2:$A$346,0),7)</f>
        <v>140</v>
      </c>
      <c r="I1365">
        <f>+INDEX(Jugadores!$A$2:$H$346,MATCH(Partidos!E1365,Jugadores!$A$2:$A$346,0),7)</f>
        <v>294</v>
      </c>
      <c r="J1365" t="str">
        <f>VLOOKUP(INDEX(Jugadores!$A$2:$H$346,MATCH(Partidos!D1365,Jugadores!$A$2:$A$346,0),8),Condados!A:B,2,FALSE)</f>
        <v>Berks</v>
      </c>
      <c r="K1365" t="str">
        <f>VLOOKUP(INDEX(Jugadores!$A$2:$H$346,MATCH(Partidos!E1365,Jugadores!$A$2:$A$346,0),8),Condados!A:B,2,FALSE)</f>
        <v>Philadelphia</v>
      </c>
      <c r="L1365">
        <v>65</v>
      </c>
    </row>
    <row r="1366" spans="1:12" x14ac:dyDescent="0.25">
      <c r="A1366" t="s">
        <v>31</v>
      </c>
      <c r="B1366">
        <v>35</v>
      </c>
      <c r="C1366">
        <v>81</v>
      </c>
      <c r="D1366">
        <v>27243</v>
      </c>
      <c r="E1366">
        <v>28692</v>
      </c>
      <c r="F1366" t="str">
        <f>+VLOOKUP(D1366,Jugadores!A:B,2,FALSE)</f>
        <v>Jimmie S. Coleman</v>
      </c>
      <c r="G1366" t="str">
        <f>+VLOOKUP(E1366,Jugadores!A:B,2,FALSE)</f>
        <v>Dale S. Weisser</v>
      </c>
      <c r="H1366">
        <f>+INDEX(Jugadores!$A$2:$H$346,MATCH(Partidos!D1366,Jugadores!$A$2:$A$346,0),7)</f>
        <v>181</v>
      </c>
      <c r="I1366">
        <f>+INDEX(Jugadores!$A$2:$H$346,MATCH(Partidos!E1366,Jugadores!$A$2:$A$346,0),7)</f>
        <v>295</v>
      </c>
      <c r="J1366" t="str">
        <f>VLOOKUP(INDEX(Jugadores!$A$2:$H$346,MATCH(Partidos!D1366,Jugadores!$A$2:$A$346,0),8),Condados!A:B,2,FALSE)</f>
        <v>Schuylkill</v>
      </c>
      <c r="K1366" t="str">
        <f>VLOOKUP(INDEX(Jugadores!$A$2:$H$346,MATCH(Partidos!E1366,Jugadores!$A$2:$A$346,0),8),Condados!A:B,2,FALSE)</f>
        <v>Erie</v>
      </c>
      <c r="L1366">
        <v>79</v>
      </c>
    </row>
    <row r="1367" spans="1:12" x14ac:dyDescent="0.25">
      <c r="A1367" t="s">
        <v>31</v>
      </c>
      <c r="B1367">
        <v>37</v>
      </c>
      <c r="C1367">
        <v>121</v>
      </c>
      <c r="D1367">
        <v>28435</v>
      </c>
      <c r="E1367">
        <v>27243</v>
      </c>
      <c r="F1367" t="str">
        <f>+VLOOKUP(D1367,Jugadores!A:B,2,FALSE)</f>
        <v>Andrew B. Bell</v>
      </c>
      <c r="G1367" t="str">
        <f>+VLOOKUP(E1367,Jugadores!A:B,2,FALSE)</f>
        <v>Jimmie S. Coleman</v>
      </c>
      <c r="H1367">
        <f>+INDEX(Jugadores!$A$2:$H$346,MATCH(Partidos!D1367,Jugadores!$A$2:$A$346,0),7)</f>
        <v>140</v>
      </c>
      <c r="I1367">
        <f>+INDEX(Jugadores!$A$2:$H$346,MATCH(Partidos!E1367,Jugadores!$A$2:$A$346,0),7)</f>
        <v>181</v>
      </c>
      <c r="J1367" t="str">
        <f>VLOOKUP(INDEX(Jugadores!$A$2:$H$346,MATCH(Partidos!D1367,Jugadores!$A$2:$A$346,0),8),Condados!A:B,2,FALSE)</f>
        <v>Berks</v>
      </c>
      <c r="K1367" t="str">
        <f>VLOOKUP(INDEX(Jugadores!$A$2:$H$346,MATCH(Partidos!E1367,Jugadores!$A$2:$A$346,0),8),Condados!A:B,2,FALSE)</f>
        <v>Schuylkill</v>
      </c>
      <c r="L1367">
        <v>46</v>
      </c>
    </row>
    <row r="1368" spans="1:12" x14ac:dyDescent="0.25">
      <c r="A1368" t="s">
        <v>31</v>
      </c>
      <c r="B1368">
        <v>34</v>
      </c>
      <c r="C1368">
        <v>63</v>
      </c>
      <c r="D1368">
        <v>15651</v>
      </c>
      <c r="E1368">
        <v>14705</v>
      </c>
      <c r="F1368" t="str">
        <f>+VLOOKUP(D1368,Jugadores!A:B,2,FALSE)</f>
        <v>George S. Lefebvre</v>
      </c>
      <c r="G1368" t="str">
        <f>+VLOOKUP(E1368,Jugadores!A:B,2,FALSE)</f>
        <v>Ronald E. Copley</v>
      </c>
      <c r="H1368">
        <f>+INDEX(Jugadores!$A$2:$H$346,MATCH(Partidos!D1368,Jugadores!$A$2:$A$346,0),7)</f>
        <v>182</v>
      </c>
      <c r="I1368">
        <f>+INDEX(Jugadores!$A$2:$H$346,MATCH(Partidos!E1368,Jugadores!$A$2:$A$346,0),7)</f>
        <v>296</v>
      </c>
      <c r="J1368" t="str">
        <f>VLOOKUP(INDEX(Jugadores!$A$2:$H$346,MATCH(Partidos!D1368,Jugadores!$A$2:$A$346,0),8),Condados!A:B,2,FALSE)</f>
        <v>Berks</v>
      </c>
      <c r="K1368" t="str">
        <f>VLOOKUP(INDEX(Jugadores!$A$2:$H$346,MATCH(Partidos!E1368,Jugadores!$A$2:$A$346,0),8),Condados!A:B,2,FALSE)</f>
        <v>Armstrong</v>
      </c>
      <c r="L1368">
        <v>53</v>
      </c>
    </row>
    <row r="1369" spans="1:12" x14ac:dyDescent="0.25">
      <c r="A1369" t="s">
        <v>31</v>
      </c>
      <c r="B1369">
        <v>35</v>
      </c>
      <c r="C1369">
        <v>138</v>
      </c>
      <c r="D1369">
        <v>24532</v>
      </c>
      <c r="E1369">
        <v>10253</v>
      </c>
      <c r="F1369" t="str">
        <f>+VLOOKUP(D1369,Jugadores!A:B,2,FALSE)</f>
        <v>Bradley M. Beard</v>
      </c>
      <c r="G1369" t="str">
        <f>+VLOOKUP(E1369,Jugadores!A:B,2,FALSE)</f>
        <v>Alfredo A. Sardina</v>
      </c>
      <c r="H1369">
        <f>+INDEX(Jugadores!$A$2:$H$346,MATCH(Partidos!D1369,Jugadores!$A$2:$A$346,0),7)</f>
        <v>183</v>
      </c>
      <c r="I1369">
        <f>+INDEX(Jugadores!$A$2:$H$346,MATCH(Partidos!E1369,Jugadores!$A$2:$A$346,0),7)</f>
        <v>297</v>
      </c>
      <c r="J1369" t="str">
        <f>VLOOKUP(INDEX(Jugadores!$A$2:$H$346,MATCH(Partidos!D1369,Jugadores!$A$2:$A$346,0),8),Condados!A:B,2,FALSE)</f>
        <v>Mercer</v>
      </c>
      <c r="K1369" t="str">
        <f>VLOOKUP(INDEX(Jugadores!$A$2:$H$346,MATCH(Partidos!E1369,Jugadores!$A$2:$A$346,0),8),Condados!A:B,2,FALSE)</f>
        <v>Snyder</v>
      </c>
      <c r="L1369">
        <v>73</v>
      </c>
    </row>
    <row r="1370" spans="1:12" x14ac:dyDescent="0.25">
      <c r="A1370" t="s">
        <v>31</v>
      </c>
      <c r="B1370">
        <v>37</v>
      </c>
      <c r="C1370">
        <v>46</v>
      </c>
      <c r="D1370">
        <v>15651</v>
      </c>
      <c r="E1370">
        <v>24532</v>
      </c>
      <c r="F1370" t="str">
        <f>+VLOOKUP(D1370,Jugadores!A:B,2,FALSE)</f>
        <v>George S. Lefebvre</v>
      </c>
      <c r="G1370" t="str">
        <f>+VLOOKUP(E1370,Jugadores!A:B,2,FALSE)</f>
        <v>Bradley M. Beard</v>
      </c>
      <c r="H1370">
        <f>+INDEX(Jugadores!$A$2:$H$346,MATCH(Partidos!D1370,Jugadores!$A$2:$A$346,0),7)</f>
        <v>182</v>
      </c>
      <c r="I1370">
        <f>+INDEX(Jugadores!$A$2:$H$346,MATCH(Partidos!E1370,Jugadores!$A$2:$A$346,0),7)</f>
        <v>183</v>
      </c>
      <c r="J1370" t="str">
        <f>VLOOKUP(INDEX(Jugadores!$A$2:$H$346,MATCH(Partidos!D1370,Jugadores!$A$2:$A$346,0),8),Condados!A:B,2,FALSE)</f>
        <v>Berks</v>
      </c>
      <c r="K1370" t="str">
        <f>VLOOKUP(INDEX(Jugadores!$A$2:$H$346,MATCH(Partidos!E1370,Jugadores!$A$2:$A$346,0),8),Condados!A:B,2,FALSE)</f>
        <v>Mercer</v>
      </c>
      <c r="L1370">
        <v>82</v>
      </c>
    </row>
    <row r="1371" spans="1:12" x14ac:dyDescent="0.25">
      <c r="A1371" t="s">
        <v>31</v>
      </c>
      <c r="B1371">
        <v>34</v>
      </c>
      <c r="C1371">
        <v>155</v>
      </c>
      <c r="D1371">
        <v>27710</v>
      </c>
      <c r="E1371">
        <v>2118</v>
      </c>
      <c r="F1371" t="str">
        <f>+VLOOKUP(D1371,Jugadores!A:B,2,FALSE)</f>
        <v>Matthew A. Fernandez</v>
      </c>
      <c r="G1371" t="str">
        <f>+VLOOKUP(E1371,Jugadores!A:B,2,FALSE)</f>
        <v>Larry T. Borja</v>
      </c>
      <c r="H1371">
        <f>+INDEX(Jugadores!$A$2:$H$346,MATCH(Partidos!D1371,Jugadores!$A$2:$A$346,0),7)</f>
        <v>184</v>
      </c>
      <c r="I1371">
        <f>+INDEX(Jugadores!$A$2:$H$346,MATCH(Partidos!E1371,Jugadores!$A$2:$A$346,0),7)</f>
        <v>298</v>
      </c>
      <c r="J1371" t="str">
        <f>VLOOKUP(INDEX(Jugadores!$A$2:$H$346,MATCH(Partidos!D1371,Jugadores!$A$2:$A$346,0),8),Condados!A:B,2,FALSE)</f>
        <v>Clarion</v>
      </c>
      <c r="K1371" t="str">
        <f>VLOOKUP(INDEX(Jugadores!$A$2:$H$346,MATCH(Partidos!E1371,Jugadores!$A$2:$A$346,0),8),Condados!A:B,2,FALSE)</f>
        <v>Centre</v>
      </c>
      <c r="L1371">
        <v>111</v>
      </c>
    </row>
    <row r="1372" spans="1:12" x14ac:dyDescent="0.25">
      <c r="A1372" t="s">
        <v>31</v>
      </c>
      <c r="B1372">
        <v>35</v>
      </c>
      <c r="C1372">
        <v>64</v>
      </c>
      <c r="D1372">
        <v>19733</v>
      </c>
      <c r="E1372">
        <v>25293</v>
      </c>
      <c r="F1372" t="str">
        <f>+VLOOKUP(D1372,Jugadores!A:B,2,FALSE)</f>
        <v>Richard P. Salvatore</v>
      </c>
      <c r="G1372" t="str">
        <f>+VLOOKUP(E1372,Jugadores!A:B,2,FALSE)</f>
        <v>James C. Day</v>
      </c>
      <c r="H1372">
        <f>+INDEX(Jugadores!$A$2:$H$346,MATCH(Partidos!D1372,Jugadores!$A$2:$A$346,0),7)</f>
        <v>185</v>
      </c>
      <c r="I1372">
        <f>+INDEX(Jugadores!$A$2:$H$346,MATCH(Partidos!E1372,Jugadores!$A$2:$A$346,0),7)</f>
        <v>299</v>
      </c>
      <c r="J1372" t="str">
        <f>VLOOKUP(INDEX(Jugadores!$A$2:$H$346,MATCH(Partidos!D1372,Jugadores!$A$2:$A$346,0),8),Condados!A:B,2,FALSE)</f>
        <v>Carbon</v>
      </c>
      <c r="K1372" t="str">
        <f>VLOOKUP(INDEX(Jugadores!$A$2:$H$346,MATCH(Partidos!E1372,Jugadores!$A$2:$A$346,0),8),Condados!A:B,2,FALSE)</f>
        <v>Venango</v>
      </c>
      <c r="L1372">
        <v>134</v>
      </c>
    </row>
    <row r="1373" spans="1:12" x14ac:dyDescent="0.25">
      <c r="A1373" t="s">
        <v>31</v>
      </c>
      <c r="B1373">
        <v>37</v>
      </c>
      <c r="C1373">
        <v>87</v>
      </c>
      <c r="D1373">
        <v>33634</v>
      </c>
      <c r="E1373">
        <v>2118</v>
      </c>
      <c r="F1373" t="str">
        <f>+VLOOKUP(D1373,Jugadores!A:B,2,FALSE)</f>
        <v>Eugene C. Lara</v>
      </c>
      <c r="G1373" t="str">
        <f>+VLOOKUP(E1373,Jugadores!A:B,2,FALSE)</f>
        <v>Larry T. Borja</v>
      </c>
      <c r="H1373">
        <f>+INDEX(Jugadores!$A$2:$H$346,MATCH(Partidos!D1373,Jugadores!$A$2:$A$346,0),7)</f>
        <v>117</v>
      </c>
      <c r="I1373">
        <f>+INDEX(Jugadores!$A$2:$H$346,MATCH(Partidos!E1373,Jugadores!$A$2:$A$346,0),7)</f>
        <v>298</v>
      </c>
      <c r="J1373" t="str">
        <f>VLOOKUP(INDEX(Jugadores!$A$2:$H$346,MATCH(Partidos!D1373,Jugadores!$A$2:$A$346,0),8),Condados!A:B,2,FALSE)</f>
        <v>Delaware</v>
      </c>
      <c r="K1373" t="str">
        <f>VLOOKUP(INDEX(Jugadores!$A$2:$H$346,MATCH(Partidos!E1373,Jugadores!$A$2:$A$346,0),8),Condados!A:B,2,FALSE)</f>
        <v>Centre</v>
      </c>
      <c r="L1373">
        <v>51</v>
      </c>
    </row>
    <row r="1374" spans="1:12" x14ac:dyDescent="0.25">
      <c r="A1374" t="s">
        <v>31</v>
      </c>
      <c r="B1374">
        <v>34</v>
      </c>
      <c r="C1374">
        <v>89</v>
      </c>
      <c r="D1374">
        <v>48724</v>
      </c>
      <c r="E1374">
        <v>34354</v>
      </c>
      <c r="F1374" t="str">
        <f>+VLOOKUP(D1374,Jugadores!A:B,2,FALSE)</f>
        <v>Christopher A. Behrens</v>
      </c>
      <c r="G1374" t="str">
        <f>+VLOOKUP(E1374,Jugadores!A:B,2,FALSE)</f>
        <v>Brian J. Griffin</v>
      </c>
      <c r="H1374">
        <f>+INDEX(Jugadores!$A$2:$H$346,MATCH(Partidos!D1374,Jugadores!$A$2:$A$346,0),7)</f>
        <v>186</v>
      </c>
      <c r="I1374">
        <f>+INDEX(Jugadores!$A$2:$H$346,MATCH(Partidos!E1374,Jugadores!$A$2:$A$346,0),7)</f>
        <v>300</v>
      </c>
      <c r="J1374" t="str">
        <f>VLOOKUP(INDEX(Jugadores!$A$2:$H$346,MATCH(Partidos!D1374,Jugadores!$A$2:$A$346,0),8),Condados!A:B,2,FALSE)</f>
        <v>Lehigh</v>
      </c>
      <c r="K1374" t="str">
        <f>VLOOKUP(INDEX(Jugadores!$A$2:$H$346,MATCH(Partidos!E1374,Jugadores!$A$2:$A$346,0),8),Condados!A:B,2,FALSE)</f>
        <v>Lackawanna</v>
      </c>
      <c r="L1374">
        <v>51</v>
      </c>
    </row>
    <row r="1375" spans="1:12" x14ac:dyDescent="0.25">
      <c r="A1375" t="s">
        <v>31</v>
      </c>
      <c r="B1375">
        <v>35</v>
      </c>
      <c r="C1375">
        <v>133</v>
      </c>
      <c r="D1375">
        <v>1193</v>
      </c>
      <c r="E1375">
        <v>27023</v>
      </c>
      <c r="F1375" t="str">
        <f>+VLOOKUP(D1375,Jugadores!A:B,2,FALSE)</f>
        <v>Don S. Macdonald</v>
      </c>
      <c r="G1375" t="str">
        <f>+VLOOKUP(E1375,Jugadores!A:B,2,FALSE)</f>
        <v>Lawrence A. Flint</v>
      </c>
      <c r="H1375">
        <f>+INDEX(Jugadores!$A$2:$H$346,MATCH(Partidos!D1375,Jugadores!$A$2:$A$346,0),7)</f>
        <v>187</v>
      </c>
      <c r="I1375">
        <f>+INDEX(Jugadores!$A$2:$H$346,MATCH(Partidos!E1375,Jugadores!$A$2:$A$346,0),7)</f>
        <v>188</v>
      </c>
      <c r="J1375" t="str">
        <f>VLOOKUP(INDEX(Jugadores!$A$2:$H$346,MATCH(Partidos!D1375,Jugadores!$A$2:$A$346,0),8),Condados!A:B,2,FALSE)</f>
        <v>Warren</v>
      </c>
      <c r="K1375" t="str">
        <f>VLOOKUP(INDEX(Jugadores!$A$2:$H$346,MATCH(Partidos!E1375,Jugadores!$A$2:$A$346,0),8),Condados!A:B,2,FALSE)</f>
        <v>Juniata</v>
      </c>
      <c r="L1375">
        <v>74</v>
      </c>
    </row>
    <row r="1376" spans="1:12" x14ac:dyDescent="0.25">
      <c r="A1376" t="s">
        <v>31</v>
      </c>
      <c r="B1376">
        <v>37</v>
      </c>
      <c r="C1376">
        <v>71</v>
      </c>
      <c r="D1376">
        <v>1193</v>
      </c>
      <c r="E1376">
        <v>15470</v>
      </c>
      <c r="F1376" t="str">
        <f>+VLOOKUP(D1376,Jugadores!A:B,2,FALSE)</f>
        <v>Don S. Macdonald</v>
      </c>
      <c r="G1376" t="str">
        <f>+VLOOKUP(E1376,Jugadores!A:B,2,FALSE)</f>
        <v>Leo J. Bates</v>
      </c>
      <c r="H1376">
        <f>+INDEX(Jugadores!$A$2:$H$346,MATCH(Partidos!D1376,Jugadores!$A$2:$A$346,0),7)</f>
        <v>187</v>
      </c>
      <c r="I1376">
        <f>+INDEX(Jugadores!$A$2:$H$346,MATCH(Partidos!E1376,Jugadores!$A$2:$A$346,0),7)</f>
        <v>301</v>
      </c>
      <c r="J1376" t="str">
        <f>VLOOKUP(INDEX(Jugadores!$A$2:$H$346,MATCH(Partidos!D1376,Jugadores!$A$2:$A$346,0),8),Condados!A:B,2,FALSE)</f>
        <v>Warren</v>
      </c>
      <c r="K1376" t="str">
        <f>VLOOKUP(INDEX(Jugadores!$A$2:$H$346,MATCH(Partidos!E1376,Jugadores!$A$2:$A$346,0),8),Condados!A:B,2,FALSE)</f>
        <v>Jefferson</v>
      </c>
      <c r="L1376">
        <v>186</v>
      </c>
    </row>
    <row r="1377" spans="1:12" x14ac:dyDescent="0.25">
      <c r="A1377" t="s">
        <v>31</v>
      </c>
      <c r="B1377">
        <v>38</v>
      </c>
      <c r="C1377">
        <v>86</v>
      </c>
      <c r="D1377">
        <v>27023</v>
      </c>
      <c r="E1377">
        <v>34354</v>
      </c>
      <c r="F1377" t="str">
        <f>+VLOOKUP(D1377,Jugadores!A:B,2,FALSE)</f>
        <v>Lawrence A. Flint</v>
      </c>
      <c r="G1377" t="str">
        <f>+VLOOKUP(E1377,Jugadores!A:B,2,FALSE)</f>
        <v>Brian J. Griffin</v>
      </c>
      <c r="H1377">
        <f>+INDEX(Jugadores!$A$2:$H$346,MATCH(Partidos!D1377,Jugadores!$A$2:$A$346,0),7)</f>
        <v>188</v>
      </c>
      <c r="I1377">
        <f>+INDEX(Jugadores!$A$2:$H$346,MATCH(Partidos!E1377,Jugadores!$A$2:$A$346,0),7)</f>
        <v>300</v>
      </c>
      <c r="J1377" t="str">
        <f>VLOOKUP(INDEX(Jugadores!$A$2:$H$346,MATCH(Partidos!D1377,Jugadores!$A$2:$A$346,0),8),Condados!A:B,2,FALSE)</f>
        <v>Juniata</v>
      </c>
      <c r="K1377" t="str">
        <f>VLOOKUP(INDEX(Jugadores!$A$2:$H$346,MATCH(Partidos!E1377,Jugadores!$A$2:$A$346,0),8),Condados!A:B,2,FALSE)</f>
        <v>Lackawanna</v>
      </c>
      <c r="L1377">
        <v>60</v>
      </c>
    </row>
    <row r="1378" spans="1:12" x14ac:dyDescent="0.25">
      <c r="A1378" t="s">
        <v>31</v>
      </c>
      <c r="B1378">
        <v>34</v>
      </c>
      <c r="C1378">
        <v>75</v>
      </c>
      <c r="D1378">
        <v>30423</v>
      </c>
      <c r="E1378">
        <v>2695</v>
      </c>
      <c r="F1378" t="str">
        <f>+VLOOKUP(D1378,Jugadores!A:B,2,FALSE)</f>
        <v>James A. Richardson</v>
      </c>
      <c r="G1378" t="str">
        <f>+VLOOKUP(E1378,Jugadores!A:B,2,FALSE)</f>
        <v>Olen K. Keller</v>
      </c>
      <c r="H1378">
        <f>+INDEX(Jugadores!$A$2:$H$346,MATCH(Partidos!D1378,Jugadores!$A$2:$A$346,0),7)</f>
        <v>189</v>
      </c>
      <c r="I1378">
        <f>+INDEX(Jugadores!$A$2:$H$346,MATCH(Partidos!E1378,Jugadores!$A$2:$A$346,0),7)</f>
        <v>302</v>
      </c>
      <c r="J1378" t="str">
        <f>VLOOKUP(INDEX(Jugadores!$A$2:$H$346,MATCH(Partidos!D1378,Jugadores!$A$2:$A$346,0),8),Condados!A:B,2,FALSE)</f>
        <v>Pike</v>
      </c>
      <c r="K1378" t="str">
        <f>VLOOKUP(INDEX(Jugadores!$A$2:$H$346,MATCH(Partidos!E1378,Jugadores!$A$2:$A$346,0),8),Condados!A:B,2,FALSE)</f>
        <v>Lancaster</v>
      </c>
      <c r="L1378">
        <v>67</v>
      </c>
    </row>
    <row r="1379" spans="1:12" x14ac:dyDescent="0.25">
      <c r="A1379" t="s">
        <v>31</v>
      </c>
      <c r="B1379">
        <v>35</v>
      </c>
      <c r="C1379">
        <v>59</v>
      </c>
      <c r="D1379">
        <v>38385</v>
      </c>
      <c r="E1379">
        <v>20100</v>
      </c>
      <c r="F1379" t="str">
        <f>+VLOOKUP(D1379,Jugadores!A:B,2,FALSE)</f>
        <v>Jason M. Ross</v>
      </c>
      <c r="G1379" t="str">
        <f>+VLOOKUP(E1379,Jugadores!A:B,2,FALSE)</f>
        <v>Alberto K. Jones</v>
      </c>
      <c r="H1379">
        <f>+INDEX(Jugadores!$A$2:$H$346,MATCH(Partidos!D1379,Jugadores!$A$2:$A$346,0),7)</f>
        <v>25</v>
      </c>
      <c r="I1379">
        <f>+INDEX(Jugadores!$A$2:$H$346,MATCH(Partidos!E1379,Jugadores!$A$2:$A$346,0),7)</f>
        <v>303</v>
      </c>
      <c r="J1379" t="str">
        <f>VLOOKUP(INDEX(Jugadores!$A$2:$H$346,MATCH(Partidos!D1379,Jugadores!$A$2:$A$346,0),8),Condados!A:B,2,FALSE)</f>
        <v>Cameron</v>
      </c>
      <c r="K1379" t="str">
        <f>VLOOKUP(INDEX(Jugadores!$A$2:$H$346,MATCH(Partidos!E1379,Jugadores!$A$2:$A$346,0),8),Condados!A:B,2,FALSE)</f>
        <v>Greene</v>
      </c>
      <c r="L1379">
        <v>72</v>
      </c>
    </row>
    <row r="1380" spans="1:12" x14ac:dyDescent="0.25">
      <c r="A1380" t="s">
        <v>31</v>
      </c>
      <c r="B1380">
        <v>37</v>
      </c>
      <c r="C1380">
        <v>48</v>
      </c>
      <c r="D1380">
        <v>7543</v>
      </c>
      <c r="E1380">
        <v>32595</v>
      </c>
      <c r="F1380" t="str">
        <f>+VLOOKUP(D1380,Jugadores!A:B,2,FALSE)</f>
        <v>Hassan V. Ruff</v>
      </c>
      <c r="G1380" t="str">
        <f>+VLOOKUP(E1380,Jugadores!A:B,2,FALSE)</f>
        <v>Fred M. Hopkins</v>
      </c>
      <c r="H1380">
        <f>+INDEX(Jugadores!$A$2:$H$346,MATCH(Partidos!D1380,Jugadores!$A$2:$A$346,0),7)</f>
        <v>190</v>
      </c>
      <c r="I1380">
        <f>+INDEX(Jugadores!$A$2:$H$346,MATCH(Partidos!E1380,Jugadores!$A$2:$A$346,0),7)</f>
        <v>304</v>
      </c>
      <c r="J1380" t="str">
        <f>VLOOKUP(INDEX(Jugadores!$A$2:$H$346,MATCH(Partidos!D1380,Jugadores!$A$2:$A$346,0),8),Condados!A:B,2,FALSE)</f>
        <v>Washington</v>
      </c>
      <c r="K1380" t="str">
        <f>VLOOKUP(INDEX(Jugadores!$A$2:$H$346,MATCH(Partidos!E1380,Jugadores!$A$2:$A$346,0),8),Condados!A:B,2,FALSE)</f>
        <v>Clearfield</v>
      </c>
      <c r="L1380">
        <v>81</v>
      </c>
    </row>
    <row r="1381" spans="1:12" x14ac:dyDescent="0.25">
      <c r="A1381" t="s">
        <v>31</v>
      </c>
      <c r="B1381">
        <v>34</v>
      </c>
      <c r="C1381">
        <v>135</v>
      </c>
      <c r="D1381">
        <v>18120</v>
      </c>
      <c r="E1381">
        <v>28549</v>
      </c>
      <c r="F1381" t="str">
        <f>+VLOOKUP(D1381,Jugadores!A:B,2,FALSE)</f>
        <v>Roy M. McCormick</v>
      </c>
      <c r="G1381" t="str">
        <f>+VLOOKUP(E1381,Jugadores!A:B,2,FALSE)</f>
        <v>Daniel J. Jackson</v>
      </c>
      <c r="H1381">
        <f>+INDEX(Jugadores!$A$2:$H$346,MATCH(Partidos!D1381,Jugadores!$A$2:$A$346,0),7)</f>
        <v>191</v>
      </c>
      <c r="I1381">
        <f>+INDEX(Jugadores!$A$2:$H$346,MATCH(Partidos!E1381,Jugadores!$A$2:$A$346,0),7)</f>
        <v>305</v>
      </c>
      <c r="J1381" t="str">
        <f>VLOOKUP(INDEX(Jugadores!$A$2:$H$346,MATCH(Partidos!D1381,Jugadores!$A$2:$A$346,0),8),Condados!A:B,2,FALSE)</f>
        <v>Westmoreland</v>
      </c>
      <c r="K1381" t="str">
        <f>VLOOKUP(INDEX(Jugadores!$A$2:$H$346,MATCH(Partidos!E1381,Jugadores!$A$2:$A$346,0),8),Condados!A:B,2,FALSE)</f>
        <v>Dauphin</v>
      </c>
      <c r="L1381">
        <v>86</v>
      </c>
    </row>
    <row r="1382" spans="1:12" x14ac:dyDescent="0.25">
      <c r="A1382" t="s">
        <v>31</v>
      </c>
      <c r="B1382">
        <v>35</v>
      </c>
      <c r="C1382">
        <v>148</v>
      </c>
      <c r="D1382">
        <v>30886</v>
      </c>
      <c r="E1382">
        <v>4116</v>
      </c>
      <c r="F1382" t="str">
        <f>+VLOOKUP(D1382,Jugadores!A:B,2,FALSE)</f>
        <v>Jason L. Cortes</v>
      </c>
      <c r="G1382" t="str">
        <f>+VLOOKUP(E1382,Jugadores!A:B,2,FALSE)</f>
        <v>Henry J. Hanley</v>
      </c>
      <c r="H1382">
        <f>+INDEX(Jugadores!$A$2:$H$346,MATCH(Partidos!D1382,Jugadores!$A$2:$A$346,0),7)</f>
        <v>192</v>
      </c>
      <c r="I1382">
        <f>+INDEX(Jugadores!$A$2:$H$346,MATCH(Partidos!E1382,Jugadores!$A$2:$A$346,0),7)</f>
        <v>306</v>
      </c>
      <c r="J1382" t="str">
        <f>VLOOKUP(INDEX(Jugadores!$A$2:$H$346,MATCH(Partidos!D1382,Jugadores!$A$2:$A$346,0),8),Condados!A:B,2,FALSE)</f>
        <v>Blair</v>
      </c>
      <c r="K1382" t="str">
        <f>VLOOKUP(INDEX(Jugadores!$A$2:$H$346,MATCH(Partidos!E1382,Jugadores!$A$2:$A$346,0),8),Condados!A:B,2,FALSE)</f>
        <v>Lehigh</v>
      </c>
      <c r="L1382">
        <v>117</v>
      </c>
    </row>
    <row r="1383" spans="1:12" x14ac:dyDescent="0.25">
      <c r="A1383" t="s">
        <v>31</v>
      </c>
      <c r="B1383">
        <v>34</v>
      </c>
      <c r="C1383">
        <v>114</v>
      </c>
      <c r="D1383">
        <v>33758</v>
      </c>
      <c r="E1383">
        <v>32218</v>
      </c>
      <c r="F1383" t="str">
        <f>+VLOOKUP(D1383,Jugadores!A:B,2,FALSE)</f>
        <v>Sergio E. Williamson</v>
      </c>
      <c r="G1383" t="str">
        <f>+VLOOKUP(E1383,Jugadores!A:B,2,FALSE)</f>
        <v>Don J. Roybal</v>
      </c>
      <c r="H1383">
        <f>+INDEX(Jugadores!$A$2:$H$346,MATCH(Partidos!D1383,Jugadores!$A$2:$A$346,0),7)</f>
        <v>142</v>
      </c>
      <c r="I1383">
        <f>+INDEX(Jugadores!$A$2:$H$346,MATCH(Partidos!E1383,Jugadores!$A$2:$A$346,0),7)</f>
        <v>307</v>
      </c>
      <c r="J1383" t="str">
        <f>VLOOKUP(INDEX(Jugadores!$A$2:$H$346,MATCH(Partidos!D1383,Jugadores!$A$2:$A$346,0),8),Condados!A:B,2,FALSE)</f>
        <v>Clarion</v>
      </c>
      <c r="K1383" t="str">
        <f>VLOOKUP(INDEX(Jugadores!$A$2:$H$346,MATCH(Partidos!E1383,Jugadores!$A$2:$A$346,0),8),Condados!A:B,2,FALSE)</f>
        <v>Northumberland</v>
      </c>
      <c r="L1383">
        <v>152</v>
      </c>
    </row>
    <row r="1384" spans="1:12" x14ac:dyDescent="0.25">
      <c r="A1384" t="s">
        <v>31</v>
      </c>
      <c r="B1384">
        <v>35</v>
      </c>
      <c r="C1384">
        <v>102</v>
      </c>
      <c r="D1384">
        <v>4082</v>
      </c>
      <c r="E1384">
        <v>24667</v>
      </c>
      <c r="F1384" t="str">
        <f>+VLOOKUP(D1384,Jugadores!A:B,2,FALSE)</f>
        <v>Quentin L. Watts</v>
      </c>
      <c r="G1384" t="str">
        <f>+VLOOKUP(E1384,Jugadores!A:B,2,FALSE)</f>
        <v>William S. Medina</v>
      </c>
      <c r="H1384">
        <f>+INDEX(Jugadores!$A$2:$H$346,MATCH(Partidos!D1384,Jugadores!$A$2:$A$346,0),7)</f>
        <v>166</v>
      </c>
      <c r="I1384">
        <f>+INDEX(Jugadores!$A$2:$H$346,MATCH(Partidos!E1384,Jugadores!$A$2:$A$346,0),7)</f>
        <v>308</v>
      </c>
      <c r="J1384" t="str">
        <f>VLOOKUP(INDEX(Jugadores!$A$2:$H$346,MATCH(Partidos!D1384,Jugadores!$A$2:$A$346,0),8),Condados!A:B,2,FALSE)</f>
        <v>Allegheny</v>
      </c>
      <c r="K1384" t="str">
        <f>VLOOKUP(INDEX(Jugadores!$A$2:$H$346,MATCH(Partidos!E1384,Jugadores!$A$2:$A$346,0),8),Condados!A:B,2,FALSE)</f>
        <v>Schuylkill</v>
      </c>
      <c r="L1384">
        <v>36</v>
      </c>
    </row>
    <row r="1385" spans="1:12" x14ac:dyDescent="0.25">
      <c r="A1385" t="s">
        <v>31</v>
      </c>
      <c r="B1385">
        <v>37</v>
      </c>
      <c r="C1385">
        <v>120</v>
      </c>
      <c r="D1385">
        <v>33758</v>
      </c>
      <c r="E1385">
        <v>4082</v>
      </c>
      <c r="F1385" t="str">
        <f>+VLOOKUP(D1385,Jugadores!A:B,2,FALSE)</f>
        <v>Sergio E. Williamson</v>
      </c>
      <c r="G1385" t="str">
        <f>+VLOOKUP(E1385,Jugadores!A:B,2,FALSE)</f>
        <v>Quentin L. Watts</v>
      </c>
      <c r="H1385">
        <f>+INDEX(Jugadores!$A$2:$H$346,MATCH(Partidos!D1385,Jugadores!$A$2:$A$346,0),7)</f>
        <v>142</v>
      </c>
      <c r="I1385">
        <f>+INDEX(Jugadores!$A$2:$H$346,MATCH(Partidos!E1385,Jugadores!$A$2:$A$346,0),7)</f>
        <v>166</v>
      </c>
      <c r="J1385" t="str">
        <f>VLOOKUP(INDEX(Jugadores!$A$2:$H$346,MATCH(Partidos!D1385,Jugadores!$A$2:$A$346,0),8),Condados!A:B,2,FALSE)</f>
        <v>Clarion</v>
      </c>
      <c r="K1385" t="str">
        <f>VLOOKUP(INDEX(Jugadores!$A$2:$H$346,MATCH(Partidos!E1385,Jugadores!$A$2:$A$346,0),8),Condados!A:B,2,FALSE)</f>
        <v>Allegheny</v>
      </c>
      <c r="L1385">
        <v>72</v>
      </c>
    </row>
    <row r="1386" spans="1:12" x14ac:dyDescent="0.25">
      <c r="A1386" t="s">
        <v>31</v>
      </c>
      <c r="B1386">
        <v>34</v>
      </c>
      <c r="C1386">
        <v>91</v>
      </c>
      <c r="D1386">
        <v>3274</v>
      </c>
      <c r="E1386">
        <v>8368</v>
      </c>
      <c r="F1386" t="str">
        <f>+VLOOKUP(D1386,Jugadores!A:B,2,FALSE)</f>
        <v>Karl S. Stewart</v>
      </c>
      <c r="G1386" t="str">
        <f>+VLOOKUP(E1386,Jugadores!A:B,2,FALSE)</f>
        <v>Jerry A. Rosales</v>
      </c>
      <c r="H1386">
        <f>+INDEX(Jugadores!$A$2:$H$346,MATCH(Partidos!D1386,Jugadores!$A$2:$A$346,0),7)</f>
        <v>193</v>
      </c>
      <c r="I1386">
        <f>+INDEX(Jugadores!$A$2:$H$346,MATCH(Partidos!E1386,Jugadores!$A$2:$A$346,0),7)</f>
        <v>52</v>
      </c>
      <c r="J1386" t="str">
        <f>VLOOKUP(INDEX(Jugadores!$A$2:$H$346,MATCH(Partidos!D1386,Jugadores!$A$2:$A$346,0),8),Condados!A:B,2,FALSE)</f>
        <v>Lycoming</v>
      </c>
      <c r="K1386" t="str">
        <f>VLOOKUP(INDEX(Jugadores!$A$2:$H$346,MATCH(Partidos!E1386,Jugadores!$A$2:$A$346,0),8),Condados!A:B,2,FALSE)</f>
        <v>Adams</v>
      </c>
      <c r="L1386">
        <v>94</v>
      </c>
    </row>
    <row r="1387" spans="1:12" x14ac:dyDescent="0.25">
      <c r="A1387" t="s">
        <v>31</v>
      </c>
      <c r="B1387">
        <v>35</v>
      </c>
      <c r="C1387">
        <v>135</v>
      </c>
      <c r="D1387">
        <v>47017</v>
      </c>
      <c r="E1387">
        <v>653</v>
      </c>
      <c r="F1387" t="str">
        <f>+VLOOKUP(D1387,Jugadores!A:B,2,FALSE)</f>
        <v>Van M. Cervantes</v>
      </c>
      <c r="G1387" t="str">
        <f>+VLOOKUP(E1387,Jugadores!A:B,2,FALSE)</f>
        <v>Charles N. Condon</v>
      </c>
      <c r="H1387">
        <f>+INDEX(Jugadores!$A$2:$H$346,MATCH(Partidos!D1387,Jugadores!$A$2:$A$346,0),7)</f>
        <v>194</v>
      </c>
      <c r="I1387">
        <f>+INDEX(Jugadores!$A$2:$H$346,MATCH(Partidos!E1387,Jugadores!$A$2:$A$346,0),7)</f>
        <v>309</v>
      </c>
      <c r="J1387" t="str">
        <f>VLOOKUP(INDEX(Jugadores!$A$2:$H$346,MATCH(Partidos!D1387,Jugadores!$A$2:$A$346,0),8),Condados!A:B,2,FALSE)</f>
        <v>Erie</v>
      </c>
      <c r="K1387" t="str">
        <f>VLOOKUP(INDEX(Jugadores!$A$2:$H$346,MATCH(Partidos!E1387,Jugadores!$A$2:$A$346,0),8),Condados!A:B,2,FALSE)</f>
        <v>Crawford</v>
      </c>
      <c r="L1387">
        <v>95</v>
      </c>
    </row>
    <row r="1388" spans="1:12" x14ac:dyDescent="0.25">
      <c r="A1388" t="s">
        <v>31</v>
      </c>
      <c r="B1388">
        <v>37</v>
      </c>
      <c r="C1388">
        <v>92</v>
      </c>
      <c r="D1388">
        <v>45001</v>
      </c>
      <c r="E1388">
        <v>8368</v>
      </c>
      <c r="F1388" t="str">
        <f>+VLOOKUP(D1388,Jugadores!A:B,2,FALSE)</f>
        <v>Jed S. Keller</v>
      </c>
      <c r="G1388" t="str">
        <f>+VLOOKUP(E1388,Jugadores!A:B,2,FALSE)</f>
        <v>Jerry A. Rosales</v>
      </c>
      <c r="H1388">
        <f>+INDEX(Jugadores!$A$2:$H$346,MATCH(Partidos!D1388,Jugadores!$A$2:$A$346,0),7)</f>
        <v>195</v>
      </c>
      <c r="I1388">
        <f>+INDEX(Jugadores!$A$2:$H$346,MATCH(Partidos!E1388,Jugadores!$A$2:$A$346,0),7)</f>
        <v>52</v>
      </c>
      <c r="J1388" t="str">
        <f>VLOOKUP(INDEX(Jugadores!$A$2:$H$346,MATCH(Partidos!D1388,Jugadores!$A$2:$A$346,0),8),Condados!A:B,2,FALSE)</f>
        <v>Bedford</v>
      </c>
      <c r="K1388" t="str">
        <f>VLOOKUP(INDEX(Jugadores!$A$2:$H$346,MATCH(Partidos!E1388,Jugadores!$A$2:$A$346,0),8),Condados!A:B,2,FALSE)</f>
        <v>Adams</v>
      </c>
      <c r="L1388">
        <v>36</v>
      </c>
    </row>
    <row r="1389" spans="1:12" x14ac:dyDescent="0.25">
      <c r="A1389" t="s">
        <v>31</v>
      </c>
      <c r="B1389">
        <v>34</v>
      </c>
      <c r="C1389">
        <v>119</v>
      </c>
      <c r="D1389">
        <v>2031</v>
      </c>
      <c r="E1389">
        <v>36727</v>
      </c>
      <c r="F1389" t="str">
        <f>+VLOOKUP(D1389,Jugadores!A:B,2,FALSE)</f>
        <v>John V. Flores</v>
      </c>
      <c r="G1389" t="str">
        <f>+VLOOKUP(E1389,Jugadores!A:B,2,FALSE)</f>
        <v>Saul E. Judkins</v>
      </c>
      <c r="H1389">
        <f>+INDEX(Jugadores!$A$2:$H$346,MATCH(Partidos!D1389,Jugadores!$A$2:$A$346,0),7)</f>
        <v>196</v>
      </c>
      <c r="I1389">
        <f>+INDEX(Jugadores!$A$2:$H$346,MATCH(Partidos!E1389,Jugadores!$A$2:$A$346,0),7)</f>
        <v>198</v>
      </c>
      <c r="J1389" t="str">
        <f>VLOOKUP(INDEX(Jugadores!$A$2:$H$346,MATCH(Partidos!D1389,Jugadores!$A$2:$A$346,0),8),Condados!A:B,2,FALSE)</f>
        <v>Jefferson</v>
      </c>
      <c r="K1389" t="str">
        <f>VLOOKUP(INDEX(Jugadores!$A$2:$H$346,MATCH(Partidos!E1389,Jugadores!$A$2:$A$346,0),8),Condados!A:B,2,FALSE)</f>
        <v>Northumberland</v>
      </c>
      <c r="L1389">
        <v>48</v>
      </c>
    </row>
    <row r="1390" spans="1:12" x14ac:dyDescent="0.25">
      <c r="A1390" t="s">
        <v>31</v>
      </c>
      <c r="B1390">
        <v>35</v>
      </c>
      <c r="C1390">
        <v>89</v>
      </c>
      <c r="D1390">
        <v>20292</v>
      </c>
      <c r="E1390">
        <v>36315</v>
      </c>
      <c r="F1390" t="str">
        <f>+VLOOKUP(D1390,Jugadores!A:B,2,FALSE)</f>
        <v>Jose C. Arias</v>
      </c>
      <c r="G1390" t="str">
        <f>+VLOOKUP(E1390,Jugadores!A:B,2,FALSE)</f>
        <v>Lawrence J. Sheffield</v>
      </c>
      <c r="H1390">
        <f>+INDEX(Jugadores!$A$2:$H$346,MATCH(Partidos!D1390,Jugadores!$A$2:$A$346,0),7)</f>
        <v>197</v>
      </c>
      <c r="I1390">
        <f>+INDEX(Jugadores!$A$2:$H$346,MATCH(Partidos!E1390,Jugadores!$A$2:$A$346,0),7)</f>
        <v>199</v>
      </c>
      <c r="J1390" t="str">
        <f>VLOOKUP(INDEX(Jugadores!$A$2:$H$346,MATCH(Partidos!D1390,Jugadores!$A$2:$A$346,0),8),Condados!A:B,2,FALSE)</f>
        <v>Wayne</v>
      </c>
      <c r="K1390" t="str">
        <f>VLOOKUP(INDEX(Jugadores!$A$2:$H$346,MATCH(Partidos!E1390,Jugadores!$A$2:$A$346,0),8),Condados!A:B,2,FALSE)</f>
        <v>Clinton</v>
      </c>
      <c r="L1390">
        <v>48</v>
      </c>
    </row>
    <row r="1391" spans="1:12" x14ac:dyDescent="0.25">
      <c r="A1391" t="s">
        <v>31</v>
      </c>
      <c r="B1391">
        <v>37</v>
      </c>
      <c r="C1391">
        <v>159</v>
      </c>
      <c r="D1391">
        <v>36727</v>
      </c>
      <c r="E1391">
        <v>20292</v>
      </c>
      <c r="F1391" t="str">
        <f>+VLOOKUP(D1391,Jugadores!A:B,2,FALSE)</f>
        <v>Saul E. Judkins</v>
      </c>
      <c r="G1391" t="str">
        <f>+VLOOKUP(E1391,Jugadores!A:B,2,FALSE)</f>
        <v>Jose C. Arias</v>
      </c>
      <c r="H1391">
        <f>+INDEX(Jugadores!$A$2:$H$346,MATCH(Partidos!D1391,Jugadores!$A$2:$A$346,0),7)</f>
        <v>198</v>
      </c>
      <c r="I1391">
        <f>+INDEX(Jugadores!$A$2:$H$346,MATCH(Partidos!E1391,Jugadores!$A$2:$A$346,0),7)</f>
        <v>197</v>
      </c>
      <c r="J1391" t="str">
        <f>VLOOKUP(INDEX(Jugadores!$A$2:$H$346,MATCH(Partidos!D1391,Jugadores!$A$2:$A$346,0),8),Condados!A:B,2,FALSE)</f>
        <v>Northumberland</v>
      </c>
      <c r="K1391" t="str">
        <f>VLOOKUP(INDEX(Jugadores!$A$2:$H$346,MATCH(Partidos!E1391,Jugadores!$A$2:$A$346,0),8),Condados!A:B,2,FALSE)</f>
        <v>Wayne</v>
      </c>
      <c r="L1391">
        <v>57</v>
      </c>
    </row>
    <row r="1392" spans="1:12" x14ac:dyDescent="0.25">
      <c r="A1392" t="s">
        <v>31</v>
      </c>
      <c r="B1392">
        <v>38</v>
      </c>
      <c r="C1392">
        <v>73</v>
      </c>
      <c r="D1392">
        <v>36315</v>
      </c>
      <c r="E1392">
        <v>2031</v>
      </c>
      <c r="F1392" t="str">
        <f>+VLOOKUP(D1392,Jugadores!A:B,2,FALSE)</f>
        <v>Lawrence J. Sheffield</v>
      </c>
      <c r="G1392" t="str">
        <f>+VLOOKUP(E1392,Jugadores!A:B,2,FALSE)</f>
        <v>John V. Flores</v>
      </c>
      <c r="H1392">
        <f>+INDEX(Jugadores!$A$2:$H$346,MATCH(Partidos!D1392,Jugadores!$A$2:$A$346,0),7)</f>
        <v>199</v>
      </c>
      <c r="I1392">
        <f>+INDEX(Jugadores!$A$2:$H$346,MATCH(Partidos!E1392,Jugadores!$A$2:$A$346,0),7)</f>
        <v>196</v>
      </c>
      <c r="J1392" t="str">
        <f>VLOOKUP(INDEX(Jugadores!$A$2:$H$346,MATCH(Partidos!D1392,Jugadores!$A$2:$A$346,0),8),Condados!A:B,2,FALSE)</f>
        <v>Clinton</v>
      </c>
      <c r="K1392" t="str">
        <f>VLOOKUP(INDEX(Jugadores!$A$2:$H$346,MATCH(Partidos!E1392,Jugadores!$A$2:$A$346,0),8),Condados!A:B,2,FALSE)</f>
        <v>Jefferson</v>
      </c>
      <c r="L1392">
        <v>62</v>
      </c>
    </row>
    <row r="1393" spans="1:12" x14ac:dyDescent="0.25">
      <c r="A1393" t="s">
        <v>31</v>
      </c>
      <c r="B1393">
        <v>34</v>
      </c>
      <c r="C1393">
        <v>72</v>
      </c>
      <c r="D1393">
        <v>35242</v>
      </c>
      <c r="E1393">
        <v>32555</v>
      </c>
      <c r="F1393" t="str">
        <f>+VLOOKUP(D1393,Jugadores!A:B,2,FALSE)</f>
        <v>Ronald J. White</v>
      </c>
      <c r="G1393" t="str">
        <f>+VLOOKUP(E1393,Jugadores!A:B,2,FALSE)</f>
        <v>Gilbert M. Toler</v>
      </c>
      <c r="H1393">
        <f>+INDEX(Jugadores!$A$2:$H$346,MATCH(Partidos!D1393,Jugadores!$A$2:$A$346,0),7)</f>
        <v>200</v>
      </c>
      <c r="I1393">
        <f>+INDEX(Jugadores!$A$2:$H$346,MATCH(Partidos!E1393,Jugadores!$A$2:$A$346,0),7)</f>
        <v>310</v>
      </c>
      <c r="J1393" t="str">
        <f>VLOOKUP(INDEX(Jugadores!$A$2:$H$346,MATCH(Partidos!D1393,Jugadores!$A$2:$A$346,0),8),Condados!A:B,2,FALSE)</f>
        <v>Columbia</v>
      </c>
      <c r="K1393" t="str">
        <f>VLOOKUP(INDEX(Jugadores!$A$2:$H$346,MATCH(Partidos!E1393,Jugadores!$A$2:$A$346,0),8),Condados!A:B,2,FALSE)</f>
        <v>Washington</v>
      </c>
      <c r="L1393">
        <v>63</v>
      </c>
    </row>
    <row r="1394" spans="1:12" x14ac:dyDescent="0.25">
      <c r="A1394" t="s">
        <v>31</v>
      </c>
      <c r="B1394">
        <v>35</v>
      </c>
      <c r="C1394">
        <v>131</v>
      </c>
      <c r="D1394">
        <v>4929</v>
      </c>
      <c r="E1394">
        <v>39053</v>
      </c>
      <c r="F1394" t="str">
        <f>+VLOOKUP(D1394,Jugadores!A:B,2,FALSE)</f>
        <v>Raymond E. Bell</v>
      </c>
      <c r="G1394" t="str">
        <f>+VLOOKUP(E1394,Jugadores!A:B,2,FALSE)</f>
        <v>Ramon S. Meier</v>
      </c>
      <c r="H1394">
        <f>+INDEX(Jugadores!$A$2:$H$346,MATCH(Partidos!D1394,Jugadores!$A$2:$A$346,0),7)</f>
        <v>201</v>
      </c>
      <c r="I1394">
        <f>+INDEX(Jugadores!$A$2:$H$346,MATCH(Partidos!E1394,Jugadores!$A$2:$A$346,0),7)</f>
        <v>311</v>
      </c>
      <c r="J1394" t="str">
        <f>VLOOKUP(INDEX(Jugadores!$A$2:$H$346,MATCH(Partidos!D1394,Jugadores!$A$2:$A$346,0),8),Condados!A:B,2,FALSE)</f>
        <v>Beaver</v>
      </c>
      <c r="K1394" t="str">
        <f>VLOOKUP(INDEX(Jugadores!$A$2:$H$346,MATCH(Partidos!E1394,Jugadores!$A$2:$A$346,0),8),Condados!A:B,2,FALSE)</f>
        <v>Berks</v>
      </c>
      <c r="L1394">
        <v>48</v>
      </c>
    </row>
    <row r="1395" spans="1:12" x14ac:dyDescent="0.25">
      <c r="A1395" t="s">
        <v>31</v>
      </c>
      <c r="B1395">
        <v>37</v>
      </c>
      <c r="C1395">
        <v>138</v>
      </c>
      <c r="D1395">
        <v>6313</v>
      </c>
      <c r="E1395">
        <v>9312</v>
      </c>
      <c r="F1395" t="str">
        <f>+VLOOKUP(D1395,Jugadores!A:B,2,FALSE)</f>
        <v>Adam S. Jung</v>
      </c>
      <c r="G1395" t="str">
        <f>+VLOOKUP(E1395,Jugadores!A:B,2,FALSE)</f>
        <v>Jonathon E. Markle</v>
      </c>
      <c r="H1395">
        <f>+INDEX(Jugadores!$A$2:$H$346,MATCH(Partidos!D1395,Jugadores!$A$2:$A$346,0),7)</f>
        <v>202</v>
      </c>
      <c r="I1395">
        <f>+INDEX(Jugadores!$A$2:$H$346,MATCH(Partidos!E1395,Jugadores!$A$2:$A$346,0),7)</f>
        <v>312</v>
      </c>
      <c r="J1395" t="str">
        <f>VLOOKUP(INDEX(Jugadores!$A$2:$H$346,MATCH(Partidos!D1395,Jugadores!$A$2:$A$346,0),8),Condados!A:B,2,FALSE)</f>
        <v>Cameron</v>
      </c>
      <c r="K1395" t="str">
        <f>VLOOKUP(INDEX(Jugadores!$A$2:$H$346,MATCH(Partidos!E1395,Jugadores!$A$2:$A$346,0),8),Condados!A:B,2,FALSE)</f>
        <v>Mercer</v>
      </c>
      <c r="L1395">
        <v>60</v>
      </c>
    </row>
    <row r="1396" spans="1:12" x14ac:dyDescent="0.25">
      <c r="A1396" t="s">
        <v>31</v>
      </c>
      <c r="B1396">
        <v>34</v>
      </c>
      <c r="C1396">
        <v>54</v>
      </c>
      <c r="D1396">
        <v>34597</v>
      </c>
      <c r="E1396">
        <v>1900</v>
      </c>
      <c r="F1396" t="str">
        <f>+VLOOKUP(D1396,Jugadores!A:B,2,FALSE)</f>
        <v>Ralph N. Holden</v>
      </c>
      <c r="G1396" t="str">
        <f>+VLOOKUP(E1396,Jugadores!A:B,2,FALSE)</f>
        <v>Donald J. Kiefer</v>
      </c>
      <c r="H1396">
        <f>+INDEX(Jugadores!$A$2:$H$346,MATCH(Partidos!D1396,Jugadores!$A$2:$A$346,0),7)</f>
        <v>20</v>
      </c>
      <c r="I1396">
        <f>+INDEX(Jugadores!$A$2:$H$346,MATCH(Partidos!E1396,Jugadores!$A$2:$A$346,0),7)</f>
        <v>313</v>
      </c>
      <c r="J1396" t="str">
        <f>VLOOKUP(INDEX(Jugadores!$A$2:$H$346,MATCH(Partidos!D1396,Jugadores!$A$2:$A$346,0),8),Condados!A:B,2,FALSE)</f>
        <v>Union</v>
      </c>
      <c r="K1396" t="str">
        <f>VLOOKUP(INDEX(Jugadores!$A$2:$H$346,MATCH(Partidos!E1396,Jugadores!$A$2:$A$346,0),8),Condados!A:B,2,FALSE)</f>
        <v>Wyoming</v>
      </c>
      <c r="L1396">
        <v>75</v>
      </c>
    </row>
    <row r="1397" spans="1:12" x14ac:dyDescent="0.25">
      <c r="A1397" t="s">
        <v>31</v>
      </c>
      <c r="B1397">
        <v>35</v>
      </c>
      <c r="C1397">
        <v>155</v>
      </c>
      <c r="D1397">
        <v>43550</v>
      </c>
      <c r="E1397">
        <v>34980</v>
      </c>
      <c r="F1397" t="str">
        <f>+VLOOKUP(D1397,Jugadores!A:B,2,FALSE)</f>
        <v>Jerome C. Mitchell</v>
      </c>
      <c r="G1397" t="str">
        <f>+VLOOKUP(E1397,Jugadores!A:B,2,FALSE)</f>
        <v>Donald C. Craven</v>
      </c>
      <c r="H1397">
        <f>+INDEX(Jugadores!$A$2:$H$346,MATCH(Partidos!D1397,Jugadores!$A$2:$A$346,0),7)</f>
        <v>203</v>
      </c>
      <c r="I1397">
        <f>+INDEX(Jugadores!$A$2:$H$346,MATCH(Partidos!E1397,Jugadores!$A$2:$A$346,0),7)</f>
        <v>145</v>
      </c>
      <c r="J1397" t="str">
        <f>VLOOKUP(INDEX(Jugadores!$A$2:$H$346,MATCH(Partidos!D1397,Jugadores!$A$2:$A$346,0),8),Condados!A:B,2,FALSE)</f>
        <v>Snyder</v>
      </c>
      <c r="K1397" t="str">
        <f>VLOOKUP(INDEX(Jugadores!$A$2:$H$346,MATCH(Partidos!E1397,Jugadores!$A$2:$A$346,0),8),Condados!A:B,2,FALSE)</f>
        <v>Warren</v>
      </c>
      <c r="L1397">
        <v>81</v>
      </c>
    </row>
    <row r="1398" spans="1:12" x14ac:dyDescent="0.25">
      <c r="A1398" t="s">
        <v>31</v>
      </c>
      <c r="B1398">
        <v>37</v>
      </c>
      <c r="C1398">
        <v>130</v>
      </c>
      <c r="D1398">
        <v>34597</v>
      </c>
      <c r="E1398">
        <v>34980</v>
      </c>
      <c r="F1398" t="str">
        <f>+VLOOKUP(D1398,Jugadores!A:B,2,FALSE)</f>
        <v>Ralph N. Holden</v>
      </c>
      <c r="G1398" t="str">
        <f>+VLOOKUP(E1398,Jugadores!A:B,2,FALSE)</f>
        <v>Donald C. Craven</v>
      </c>
      <c r="H1398">
        <f>+INDEX(Jugadores!$A$2:$H$346,MATCH(Partidos!D1398,Jugadores!$A$2:$A$346,0),7)</f>
        <v>20</v>
      </c>
      <c r="I1398">
        <f>+INDEX(Jugadores!$A$2:$H$346,MATCH(Partidos!E1398,Jugadores!$A$2:$A$346,0),7)</f>
        <v>145</v>
      </c>
      <c r="J1398" t="str">
        <f>VLOOKUP(INDEX(Jugadores!$A$2:$H$346,MATCH(Partidos!D1398,Jugadores!$A$2:$A$346,0),8),Condados!A:B,2,FALSE)</f>
        <v>Union</v>
      </c>
      <c r="K1398" t="str">
        <f>VLOOKUP(INDEX(Jugadores!$A$2:$H$346,MATCH(Partidos!E1398,Jugadores!$A$2:$A$346,0),8),Condados!A:B,2,FALSE)</f>
        <v>Warren</v>
      </c>
      <c r="L1398">
        <v>102</v>
      </c>
    </row>
    <row r="1399" spans="1:12" x14ac:dyDescent="0.25">
      <c r="A1399" t="s">
        <v>31</v>
      </c>
      <c r="B1399">
        <v>38</v>
      </c>
      <c r="C1399">
        <v>59</v>
      </c>
      <c r="D1399">
        <v>47999</v>
      </c>
      <c r="E1399">
        <v>9141</v>
      </c>
      <c r="F1399" t="str">
        <f>+VLOOKUP(D1399,Jugadores!A:B,2,FALSE)</f>
        <v>Marc D. Harkins</v>
      </c>
      <c r="G1399" t="str">
        <f>+VLOOKUP(E1399,Jugadores!A:B,2,FALSE)</f>
        <v>Odell W. Simmons</v>
      </c>
      <c r="H1399">
        <f>+INDEX(Jugadores!$A$2:$H$346,MATCH(Partidos!D1399,Jugadores!$A$2:$A$346,0),7)</f>
        <v>204</v>
      </c>
      <c r="I1399">
        <f>+INDEX(Jugadores!$A$2:$H$346,MATCH(Partidos!E1399,Jugadores!$A$2:$A$346,0),7)</f>
        <v>315</v>
      </c>
      <c r="J1399" t="str">
        <f>VLOOKUP(INDEX(Jugadores!$A$2:$H$346,MATCH(Partidos!D1399,Jugadores!$A$2:$A$346,0),8),Condados!A:B,2,FALSE)</f>
        <v>Chester</v>
      </c>
      <c r="K1399" t="str">
        <f>VLOOKUP(INDEX(Jugadores!$A$2:$H$346,MATCH(Partidos!E1399,Jugadores!$A$2:$A$346,0),8),Condados!A:B,2,FALSE)</f>
        <v>Perry</v>
      </c>
      <c r="L1399">
        <v>103</v>
      </c>
    </row>
    <row r="1400" spans="1:12" x14ac:dyDescent="0.25">
      <c r="A1400" t="s">
        <v>31</v>
      </c>
      <c r="B1400">
        <v>34</v>
      </c>
      <c r="C1400">
        <v>91</v>
      </c>
      <c r="D1400">
        <v>15042</v>
      </c>
      <c r="E1400">
        <v>46949</v>
      </c>
      <c r="F1400" t="str">
        <f>+VLOOKUP(D1400,Jugadores!A:B,2,FALSE)</f>
        <v>Emmett K. Day</v>
      </c>
      <c r="G1400" t="str">
        <f>+VLOOKUP(E1400,Jugadores!A:B,2,FALSE)</f>
        <v>Samuel J. Carr</v>
      </c>
      <c r="H1400">
        <f>+INDEX(Jugadores!$A$2:$H$346,MATCH(Partidos!D1400,Jugadores!$A$2:$A$346,0),7)</f>
        <v>205</v>
      </c>
      <c r="I1400">
        <f>+INDEX(Jugadores!$A$2:$H$346,MATCH(Partidos!E1400,Jugadores!$A$2:$A$346,0),7)</f>
        <v>316</v>
      </c>
      <c r="J1400" t="str">
        <f>VLOOKUP(INDEX(Jugadores!$A$2:$H$346,MATCH(Partidos!D1400,Jugadores!$A$2:$A$346,0),8),Condados!A:B,2,FALSE)</f>
        <v>Franklin</v>
      </c>
      <c r="K1400" t="str">
        <f>VLOOKUP(INDEX(Jugadores!$A$2:$H$346,MATCH(Partidos!E1400,Jugadores!$A$2:$A$346,0),8),Condados!A:B,2,FALSE)</f>
        <v>Clarion</v>
      </c>
      <c r="L1400">
        <v>161</v>
      </c>
    </row>
    <row r="1401" spans="1:12" x14ac:dyDescent="0.25">
      <c r="A1401" t="s">
        <v>31</v>
      </c>
      <c r="B1401">
        <v>35</v>
      </c>
      <c r="C1401">
        <v>85</v>
      </c>
      <c r="D1401">
        <v>33109</v>
      </c>
      <c r="E1401">
        <v>18980</v>
      </c>
      <c r="F1401" t="str">
        <f>+VLOOKUP(D1401,Jugadores!A:B,2,FALSE)</f>
        <v>James E. Keating</v>
      </c>
      <c r="G1401" t="str">
        <f>+VLOOKUP(E1401,Jugadores!A:B,2,FALSE)</f>
        <v>Kenneth S. Enders</v>
      </c>
      <c r="H1401">
        <f>+INDEX(Jugadores!$A$2:$H$346,MATCH(Partidos!D1401,Jugadores!$A$2:$A$346,0),7)</f>
        <v>206</v>
      </c>
      <c r="I1401">
        <f>+INDEX(Jugadores!$A$2:$H$346,MATCH(Partidos!E1401,Jugadores!$A$2:$A$346,0),7)</f>
        <v>317</v>
      </c>
      <c r="J1401" t="str">
        <f>VLOOKUP(INDEX(Jugadores!$A$2:$H$346,MATCH(Partidos!D1401,Jugadores!$A$2:$A$346,0),8),Condados!A:B,2,FALSE)</f>
        <v>Elk</v>
      </c>
      <c r="K1401" t="str">
        <f>VLOOKUP(INDEX(Jugadores!$A$2:$H$346,MATCH(Partidos!E1401,Jugadores!$A$2:$A$346,0),8),Condados!A:B,2,FALSE)</f>
        <v>Warren</v>
      </c>
      <c r="L1401">
        <v>55</v>
      </c>
    </row>
    <row r="1402" spans="1:12" x14ac:dyDescent="0.25">
      <c r="A1402" t="s">
        <v>31</v>
      </c>
      <c r="B1402">
        <v>37</v>
      </c>
      <c r="C1402">
        <v>94</v>
      </c>
      <c r="D1402">
        <v>1242</v>
      </c>
      <c r="E1402">
        <v>18980</v>
      </c>
      <c r="F1402" t="str">
        <f>+VLOOKUP(D1402,Jugadores!A:B,2,FALSE)</f>
        <v>James E. Rodriguez</v>
      </c>
      <c r="G1402" t="str">
        <f>+VLOOKUP(E1402,Jugadores!A:B,2,FALSE)</f>
        <v>Kenneth S. Enders</v>
      </c>
      <c r="H1402">
        <f>+INDEX(Jugadores!$A$2:$H$346,MATCH(Partidos!D1402,Jugadores!$A$2:$A$346,0),7)</f>
        <v>207</v>
      </c>
      <c r="I1402">
        <f>+INDEX(Jugadores!$A$2:$H$346,MATCH(Partidos!E1402,Jugadores!$A$2:$A$346,0),7)</f>
        <v>317</v>
      </c>
      <c r="J1402" t="str">
        <f>VLOOKUP(INDEX(Jugadores!$A$2:$H$346,MATCH(Partidos!D1402,Jugadores!$A$2:$A$346,0),8),Condados!A:B,2,FALSE)</f>
        <v>Bradford</v>
      </c>
      <c r="K1402" t="str">
        <f>VLOOKUP(INDEX(Jugadores!$A$2:$H$346,MATCH(Partidos!E1402,Jugadores!$A$2:$A$346,0),8),Condados!A:B,2,FALSE)</f>
        <v>Warren</v>
      </c>
      <c r="L1402">
        <v>66</v>
      </c>
    </row>
    <row r="1403" spans="1:12" x14ac:dyDescent="0.25">
      <c r="A1403" t="s">
        <v>31</v>
      </c>
      <c r="B1403">
        <v>38</v>
      </c>
      <c r="C1403">
        <v>47</v>
      </c>
      <c r="D1403">
        <v>33109</v>
      </c>
      <c r="E1403">
        <v>46949</v>
      </c>
      <c r="F1403" t="str">
        <f>+VLOOKUP(D1403,Jugadores!A:B,2,FALSE)</f>
        <v>James E. Keating</v>
      </c>
      <c r="G1403" t="str">
        <f>+VLOOKUP(E1403,Jugadores!A:B,2,FALSE)</f>
        <v>Samuel J. Carr</v>
      </c>
      <c r="H1403">
        <f>+INDEX(Jugadores!$A$2:$H$346,MATCH(Partidos!D1403,Jugadores!$A$2:$A$346,0),7)</f>
        <v>206</v>
      </c>
      <c r="I1403">
        <f>+INDEX(Jugadores!$A$2:$H$346,MATCH(Partidos!E1403,Jugadores!$A$2:$A$346,0),7)</f>
        <v>316</v>
      </c>
      <c r="J1403" t="str">
        <f>VLOOKUP(INDEX(Jugadores!$A$2:$H$346,MATCH(Partidos!D1403,Jugadores!$A$2:$A$346,0),8),Condados!A:B,2,FALSE)</f>
        <v>Elk</v>
      </c>
      <c r="K1403" t="str">
        <f>VLOOKUP(INDEX(Jugadores!$A$2:$H$346,MATCH(Partidos!E1403,Jugadores!$A$2:$A$346,0),8),Condados!A:B,2,FALSE)</f>
        <v>Clarion</v>
      </c>
      <c r="L1403">
        <v>72</v>
      </c>
    </row>
    <row r="1404" spans="1:12" x14ac:dyDescent="0.25">
      <c r="A1404" t="s">
        <v>31</v>
      </c>
      <c r="B1404">
        <v>34</v>
      </c>
      <c r="C1404">
        <v>187</v>
      </c>
      <c r="D1404">
        <v>34091</v>
      </c>
      <c r="E1404">
        <v>35762</v>
      </c>
      <c r="F1404" t="str">
        <f>+VLOOKUP(D1404,Jugadores!A:B,2,FALSE)</f>
        <v>Dwayne S. Griffith</v>
      </c>
      <c r="G1404" t="str">
        <f>+VLOOKUP(E1404,Jugadores!A:B,2,FALSE)</f>
        <v>Andrew M. Courson</v>
      </c>
      <c r="H1404">
        <f>+INDEX(Jugadores!$A$2:$H$346,MATCH(Partidos!D1404,Jugadores!$A$2:$A$346,0),7)</f>
        <v>208</v>
      </c>
      <c r="I1404">
        <f>+INDEX(Jugadores!$A$2:$H$346,MATCH(Partidos!E1404,Jugadores!$A$2:$A$346,0),7)</f>
        <v>318</v>
      </c>
      <c r="J1404" t="str">
        <f>VLOOKUP(INDEX(Jugadores!$A$2:$H$346,MATCH(Partidos!D1404,Jugadores!$A$2:$A$346,0),8),Condados!A:B,2,FALSE)</f>
        <v>Allegheny</v>
      </c>
      <c r="K1404" t="str">
        <f>VLOOKUP(INDEX(Jugadores!$A$2:$H$346,MATCH(Partidos!E1404,Jugadores!$A$2:$A$346,0),8),Condados!A:B,2,FALSE)</f>
        <v>Susquehanna</v>
      </c>
      <c r="L1404">
        <v>50</v>
      </c>
    </row>
    <row r="1405" spans="1:12" x14ac:dyDescent="0.25">
      <c r="A1405" t="s">
        <v>31</v>
      </c>
      <c r="B1405">
        <v>35</v>
      </c>
      <c r="C1405">
        <v>82</v>
      </c>
      <c r="D1405">
        <v>15315</v>
      </c>
      <c r="E1405">
        <v>29737</v>
      </c>
      <c r="F1405" t="str">
        <f>+VLOOKUP(D1405,Jugadores!A:B,2,FALSE)</f>
        <v>James G. Cooney</v>
      </c>
      <c r="G1405" t="str">
        <f>+VLOOKUP(E1405,Jugadores!A:B,2,FALSE)</f>
        <v>James W. McGowan</v>
      </c>
      <c r="H1405">
        <f>+INDEX(Jugadores!$A$2:$H$346,MATCH(Partidos!D1405,Jugadores!$A$2:$A$346,0),7)</f>
        <v>209</v>
      </c>
      <c r="I1405">
        <f>+INDEX(Jugadores!$A$2:$H$346,MATCH(Partidos!E1405,Jugadores!$A$2:$A$346,0),7)</f>
        <v>319</v>
      </c>
      <c r="J1405" t="str">
        <f>VLOOKUP(INDEX(Jugadores!$A$2:$H$346,MATCH(Partidos!D1405,Jugadores!$A$2:$A$346,0),8),Condados!A:B,2,FALSE)</f>
        <v>Adams</v>
      </c>
      <c r="K1405" t="str">
        <f>VLOOKUP(INDEX(Jugadores!$A$2:$H$346,MATCH(Partidos!E1405,Jugadores!$A$2:$A$346,0),8),Condados!A:B,2,FALSE)</f>
        <v>Mifflin</v>
      </c>
      <c r="L1405">
        <v>101</v>
      </c>
    </row>
    <row r="1406" spans="1:12" x14ac:dyDescent="0.25">
      <c r="A1406" t="s">
        <v>31</v>
      </c>
      <c r="B1406">
        <v>37</v>
      </c>
      <c r="C1406">
        <v>10</v>
      </c>
      <c r="D1406">
        <v>15315</v>
      </c>
      <c r="E1406">
        <v>34091</v>
      </c>
      <c r="F1406" t="str">
        <f>+VLOOKUP(D1406,Jugadores!A:B,2,FALSE)</f>
        <v>James G. Cooney</v>
      </c>
      <c r="G1406" t="str">
        <f>+VLOOKUP(E1406,Jugadores!A:B,2,FALSE)</f>
        <v>Dwayne S. Griffith</v>
      </c>
      <c r="H1406">
        <f>+INDEX(Jugadores!$A$2:$H$346,MATCH(Partidos!D1406,Jugadores!$A$2:$A$346,0),7)</f>
        <v>209</v>
      </c>
      <c r="I1406">
        <f>+INDEX(Jugadores!$A$2:$H$346,MATCH(Partidos!E1406,Jugadores!$A$2:$A$346,0),7)</f>
        <v>208</v>
      </c>
      <c r="J1406" t="str">
        <f>VLOOKUP(INDEX(Jugadores!$A$2:$H$346,MATCH(Partidos!D1406,Jugadores!$A$2:$A$346,0),8),Condados!A:B,2,FALSE)</f>
        <v>Adams</v>
      </c>
      <c r="K1406" t="str">
        <f>VLOOKUP(INDEX(Jugadores!$A$2:$H$346,MATCH(Partidos!E1406,Jugadores!$A$2:$A$346,0),8),Condados!A:B,2,FALSE)</f>
        <v>Allegheny</v>
      </c>
      <c r="L1406">
        <v>111</v>
      </c>
    </row>
    <row r="1407" spans="1:12" x14ac:dyDescent="0.25">
      <c r="A1407" t="s">
        <v>31</v>
      </c>
      <c r="B1407">
        <v>34</v>
      </c>
      <c r="C1407">
        <v>178</v>
      </c>
      <c r="D1407">
        <v>45997</v>
      </c>
      <c r="E1407">
        <v>17731</v>
      </c>
      <c r="F1407" t="str">
        <f>+VLOOKUP(D1407,Jugadores!A:B,2,FALSE)</f>
        <v>Willie C. Thompson</v>
      </c>
      <c r="G1407" t="str">
        <f>+VLOOKUP(E1407,Jugadores!A:B,2,FALSE)</f>
        <v>Eric D. Pressley</v>
      </c>
      <c r="H1407">
        <f>+INDEX(Jugadores!$A$2:$H$346,MATCH(Partidos!D1407,Jugadores!$A$2:$A$346,0),7)</f>
        <v>17</v>
      </c>
      <c r="I1407">
        <f>+INDEX(Jugadores!$A$2:$H$346,MATCH(Partidos!E1407,Jugadores!$A$2:$A$346,0),7)</f>
        <v>320</v>
      </c>
      <c r="J1407" t="str">
        <f>VLOOKUP(INDEX(Jugadores!$A$2:$H$346,MATCH(Partidos!D1407,Jugadores!$A$2:$A$346,0),8),Condados!A:B,2,FALSE)</f>
        <v>Carbon</v>
      </c>
      <c r="K1407" t="str">
        <f>VLOOKUP(INDEX(Jugadores!$A$2:$H$346,MATCH(Partidos!E1407,Jugadores!$A$2:$A$346,0),8),Condados!A:B,2,FALSE)</f>
        <v>Montgomery</v>
      </c>
      <c r="L1407">
        <v>38</v>
      </c>
    </row>
    <row r="1408" spans="1:12" x14ac:dyDescent="0.25">
      <c r="A1408" t="s">
        <v>31</v>
      </c>
      <c r="B1408">
        <v>35</v>
      </c>
      <c r="C1408">
        <v>76</v>
      </c>
      <c r="D1408">
        <v>49044</v>
      </c>
      <c r="E1408">
        <v>23460</v>
      </c>
      <c r="F1408" t="str">
        <f>+VLOOKUP(D1408,Jugadores!A:B,2,FALSE)</f>
        <v>Robert D. Clark</v>
      </c>
      <c r="G1408" t="str">
        <f>+VLOOKUP(E1408,Jugadores!A:B,2,FALSE)</f>
        <v>Bernard M. Jessie</v>
      </c>
      <c r="H1408">
        <f>+INDEX(Jugadores!$A$2:$H$346,MATCH(Partidos!D1408,Jugadores!$A$2:$A$346,0),7)</f>
        <v>210</v>
      </c>
      <c r="I1408">
        <f>+INDEX(Jugadores!$A$2:$H$346,MATCH(Partidos!E1408,Jugadores!$A$2:$A$346,0),7)</f>
        <v>18</v>
      </c>
      <c r="J1408" t="str">
        <f>VLOOKUP(INDEX(Jugadores!$A$2:$H$346,MATCH(Partidos!D1408,Jugadores!$A$2:$A$346,0),8),Condados!A:B,2,FALSE)</f>
        <v>Forest</v>
      </c>
      <c r="K1408" t="str">
        <f>VLOOKUP(INDEX(Jugadores!$A$2:$H$346,MATCH(Partidos!E1408,Jugadores!$A$2:$A$346,0),8),Condados!A:B,2,FALSE)</f>
        <v>Mercer</v>
      </c>
      <c r="L1408">
        <v>90</v>
      </c>
    </row>
    <row r="1409" spans="1:12" x14ac:dyDescent="0.25">
      <c r="A1409" t="s">
        <v>31</v>
      </c>
      <c r="B1409">
        <v>37</v>
      </c>
      <c r="C1409">
        <v>70</v>
      </c>
      <c r="D1409">
        <v>49044</v>
      </c>
      <c r="E1409">
        <v>2187</v>
      </c>
      <c r="F1409" t="str">
        <f>+VLOOKUP(D1409,Jugadores!A:B,2,FALSE)</f>
        <v>Robert D. Clark</v>
      </c>
      <c r="G1409" t="str">
        <f>+VLOOKUP(E1409,Jugadores!A:B,2,FALSE)</f>
        <v>Ray R. Williams</v>
      </c>
      <c r="H1409">
        <f>+INDEX(Jugadores!$A$2:$H$346,MATCH(Partidos!D1409,Jugadores!$A$2:$A$346,0),7)</f>
        <v>210</v>
      </c>
      <c r="I1409">
        <f>+INDEX(Jugadores!$A$2:$H$346,MATCH(Partidos!E1409,Jugadores!$A$2:$A$346,0),7)</f>
        <v>321</v>
      </c>
      <c r="J1409" t="str">
        <f>VLOOKUP(INDEX(Jugadores!$A$2:$H$346,MATCH(Partidos!D1409,Jugadores!$A$2:$A$346,0),8),Condados!A:B,2,FALSE)</f>
        <v>Forest</v>
      </c>
      <c r="K1409" t="str">
        <f>VLOOKUP(INDEX(Jugadores!$A$2:$H$346,MATCH(Partidos!E1409,Jugadores!$A$2:$A$346,0),8),Condados!A:B,2,FALSE)</f>
        <v>Fulton</v>
      </c>
      <c r="L1409">
        <v>120</v>
      </c>
    </row>
    <row r="1410" spans="1:12" x14ac:dyDescent="0.25">
      <c r="A1410" t="s">
        <v>31</v>
      </c>
      <c r="B1410">
        <v>38</v>
      </c>
      <c r="C1410">
        <v>102</v>
      </c>
      <c r="D1410">
        <v>3372</v>
      </c>
      <c r="E1410">
        <v>36509</v>
      </c>
      <c r="F1410" t="str">
        <f>+VLOOKUP(D1410,Jugadores!A:B,2,FALSE)</f>
        <v>Vicente K. Nelson</v>
      </c>
      <c r="G1410" t="str">
        <f>+VLOOKUP(E1410,Jugadores!A:B,2,FALSE)</f>
        <v>George E. Kelso</v>
      </c>
      <c r="H1410">
        <f>+INDEX(Jugadores!$A$2:$H$346,MATCH(Partidos!D1410,Jugadores!$A$2:$A$346,0),7)</f>
        <v>211</v>
      </c>
      <c r="I1410">
        <f>+INDEX(Jugadores!$A$2:$H$346,MATCH(Partidos!E1410,Jugadores!$A$2:$A$346,0),7)</f>
        <v>322</v>
      </c>
      <c r="J1410" t="str">
        <f>VLOOKUP(INDEX(Jugadores!$A$2:$H$346,MATCH(Partidos!D1410,Jugadores!$A$2:$A$346,0),8),Condados!A:B,2,FALSE)</f>
        <v>Perry</v>
      </c>
      <c r="K1410" t="str">
        <f>VLOOKUP(INDEX(Jugadores!$A$2:$H$346,MATCH(Partidos!E1410,Jugadores!$A$2:$A$346,0),8),Condados!A:B,2,FALSE)</f>
        <v>Northampton</v>
      </c>
      <c r="L1410">
        <v>77</v>
      </c>
    </row>
    <row r="1411" spans="1:12" x14ac:dyDescent="0.25">
      <c r="A1411" t="s">
        <v>31</v>
      </c>
      <c r="B1411">
        <v>34</v>
      </c>
      <c r="C1411">
        <v>62</v>
      </c>
      <c r="D1411">
        <v>16023</v>
      </c>
      <c r="E1411">
        <v>26954</v>
      </c>
      <c r="F1411" t="str">
        <f>+VLOOKUP(D1411,Jugadores!A:B,2,FALSE)</f>
        <v>Jefferson B. Holcomb</v>
      </c>
      <c r="G1411" t="str">
        <f>+VLOOKUP(E1411,Jugadores!A:B,2,FALSE)</f>
        <v>Christopher L. Snow</v>
      </c>
      <c r="H1411">
        <f>+INDEX(Jugadores!$A$2:$H$346,MATCH(Partidos!D1411,Jugadores!$A$2:$A$346,0),7)</f>
        <v>212</v>
      </c>
      <c r="I1411">
        <f>+INDEX(Jugadores!$A$2:$H$346,MATCH(Partidos!E1411,Jugadores!$A$2:$A$346,0),7)</f>
        <v>323</v>
      </c>
      <c r="J1411" t="str">
        <f>VLOOKUP(INDEX(Jugadores!$A$2:$H$346,MATCH(Partidos!D1411,Jugadores!$A$2:$A$346,0),8),Condados!A:B,2,FALSE)</f>
        <v>Lebanon</v>
      </c>
      <c r="K1411" t="str">
        <f>VLOOKUP(INDEX(Jugadores!$A$2:$H$346,MATCH(Partidos!E1411,Jugadores!$A$2:$A$346,0),8),Condados!A:B,2,FALSE)</f>
        <v>Elk</v>
      </c>
      <c r="L1411">
        <v>122</v>
      </c>
    </row>
    <row r="1412" spans="1:12" x14ac:dyDescent="0.25">
      <c r="A1412" t="s">
        <v>31</v>
      </c>
      <c r="B1412">
        <v>35</v>
      </c>
      <c r="C1412">
        <v>196</v>
      </c>
      <c r="D1412">
        <v>206</v>
      </c>
      <c r="E1412">
        <v>48976</v>
      </c>
      <c r="F1412" t="str">
        <f>+VLOOKUP(D1412,Jugadores!A:B,2,FALSE)</f>
        <v>John E. Sanders</v>
      </c>
      <c r="G1412" t="str">
        <f>+VLOOKUP(E1412,Jugadores!A:B,2,FALSE)</f>
        <v>Colin E. Tan</v>
      </c>
      <c r="H1412">
        <f>+INDEX(Jugadores!$A$2:$H$346,MATCH(Partidos!D1412,Jugadores!$A$2:$A$346,0),7)</f>
        <v>213</v>
      </c>
      <c r="I1412">
        <f>+INDEX(Jugadores!$A$2:$H$346,MATCH(Partidos!E1412,Jugadores!$A$2:$A$346,0),7)</f>
        <v>324</v>
      </c>
      <c r="J1412" t="str">
        <f>VLOOKUP(INDEX(Jugadores!$A$2:$H$346,MATCH(Partidos!D1412,Jugadores!$A$2:$A$346,0),8),Condados!A:B,2,FALSE)</f>
        <v>Cumberland</v>
      </c>
      <c r="K1412" t="str">
        <f>VLOOKUP(INDEX(Jugadores!$A$2:$H$346,MATCH(Partidos!E1412,Jugadores!$A$2:$A$346,0),8),Condados!A:B,2,FALSE)</f>
        <v>Bedford</v>
      </c>
      <c r="L1412">
        <v>144</v>
      </c>
    </row>
    <row r="1413" spans="1:12" x14ac:dyDescent="0.25">
      <c r="A1413" t="s">
        <v>31</v>
      </c>
      <c r="B1413">
        <v>37</v>
      </c>
      <c r="C1413">
        <v>61</v>
      </c>
      <c r="D1413">
        <v>206</v>
      </c>
      <c r="E1413">
        <v>16023</v>
      </c>
      <c r="F1413" t="str">
        <f>+VLOOKUP(D1413,Jugadores!A:B,2,FALSE)</f>
        <v>John E. Sanders</v>
      </c>
      <c r="G1413" t="str">
        <f>+VLOOKUP(E1413,Jugadores!A:B,2,FALSE)</f>
        <v>Jefferson B. Holcomb</v>
      </c>
      <c r="H1413">
        <f>+INDEX(Jugadores!$A$2:$H$346,MATCH(Partidos!D1413,Jugadores!$A$2:$A$346,0),7)</f>
        <v>213</v>
      </c>
      <c r="I1413">
        <f>+INDEX(Jugadores!$A$2:$H$346,MATCH(Partidos!E1413,Jugadores!$A$2:$A$346,0),7)</f>
        <v>212</v>
      </c>
      <c r="J1413" t="str">
        <f>VLOOKUP(INDEX(Jugadores!$A$2:$H$346,MATCH(Partidos!D1413,Jugadores!$A$2:$A$346,0),8),Condados!A:B,2,FALSE)</f>
        <v>Cumberland</v>
      </c>
      <c r="K1413" t="str">
        <f>VLOOKUP(INDEX(Jugadores!$A$2:$H$346,MATCH(Partidos!E1413,Jugadores!$A$2:$A$346,0),8),Condados!A:B,2,FALSE)</f>
        <v>Lebanon</v>
      </c>
      <c r="L1413">
        <v>44</v>
      </c>
    </row>
    <row r="1414" spans="1:12" x14ac:dyDescent="0.25">
      <c r="A1414" t="s">
        <v>31</v>
      </c>
      <c r="B1414">
        <v>34</v>
      </c>
      <c r="C1414">
        <v>11</v>
      </c>
      <c r="D1414">
        <v>18770</v>
      </c>
      <c r="E1414">
        <v>15477</v>
      </c>
      <c r="F1414" t="str">
        <f>+VLOOKUP(D1414,Jugadores!A:B,2,FALSE)</f>
        <v>Kevin L. Stockwell</v>
      </c>
      <c r="G1414" t="str">
        <f>+VLOOKUP(E1414,Jugadores!A:B,2,FALSE)</f>
        <v>Roland K. Cotton</v>
      </c>
      <c r="H1414">
        <f>+INDEX(Jugadores!$A$2:$H$346,MATCH(Partidos!D1414,Jugadores!$A$2:$A$346,0),7)</f>
        <v>214</v>
      </c>
      <c r="I1414">
        <f>+INDEX(Jugadores!$A$2:$H$346,MATCH(Partidos!E1414,Jugadores!$A$2:$A$346,0),7)</f>
        <v>325</v>
      </c>
      <c r="J1414" t="str">
        <f>VLOOKUP(INDEX(Jugadores!$A$2:$H$346,MATCH(Partidos!D1414,Jugadores!$A$2:$A$346,0),8),Condados!A:B,2,FALSE)</f>
        <v>McKean</v>
      </c>
      <c r="K1414" t="str">
        <f>VLOOKUP(INDEX(Jugadores!$A$2:$H$346,MATCH(Partidos!E1414,Jugadores!$A$2:$A$346,0),8),Condados!A:B,2,FALSE)</f>
        <v>Potter</v>
      </c>
      <c r="L1414">
        <v>101</v>
      </c>
    </row>
    <row r="1415" spans="1:12" x14ac:dyDescent="0.25">
      <c r="A1415" t="s">
        <v>31</v>
      </c>
      <c r="B1415">
        <v>35</v>
      </c>
      <c r="C1415">
        <v>175</v>
      </c>
      <c r="D1415">
        <v>39001</v>
      </c>
      <c r="E1415">
        <v>2638</v>
      </c>
      <c r="F1415" t="str">
        <f>+VLOOKUP(D1415,Jugadores!A:B,2,FALSE)</f>
        <v>Carlos B. Schmidt</v>
      </c>
      <c r="G1415" t="str">
        <f>+VLOOKUP(E1415,Jugadores!A:B,2,FALSE)</f>
        <v>Jonathan K. Gribble</v>
      </c>
      <c r="H1415">
        <f>+INDEX(Jugadores!$A$2:$H$346,MATCH(Partidos!D1415,Jugadores!$A$2:$A$346,0),7)</f>
        <v>215</v>
      </c>
      <c r="I1415">
        <f>+INDEX(Jugadores!$A$2:$H$346,MATCH(Partidos!E1415,Jugadores!$A$2:$A$346,0),7)</f>
        <v>326</v>
      </c>
      <c r="J1415" t="str">
        <f>VLOOKUP(INDEX(Jugadores!$A$2:$H$346,MATCH(Partidos!D1415,Jugadores!$A$2:$A$346,0),8),Condados!A:B,2,FALSE)</f>
        <v>Huntingdon</v>
      </c>
      <c r="K1415" t="str">
        <f>VLOOKUP(INDEX(Jugadores!$A$2:$H$346,MATCH(Partidos!E1415,Jugadores!$A$2:$A$346,0),8),Condados!A:B,2,FALSE)</f>
        <v>Lebanon</v>
      </c>
      <c r="L1415">
        <v>47</v>
      </c>
    </row>
    <row r="1416" spans="1:12" x14ac:dyDescent="0.25">
      <c r="A1416" t="s">
        <v>31</v>
      </c>
      <c r="B1416">
        <v>37</v>
      </c>
      <c r="C1416">
        <v>98</v>
      </c>
      <c r="D1416">
        <v>34123</v>
      </c>
      <c r="E1416">
        <v>18727</v>
      </c>
      <c r="F1416" t="str">
        <f>+VLOOKUP(D1416,Jugadores!A:B,2,FALSE)</f>
        <v>Michael A. Bomar</v>
      </c>
      <c r="G1416" t="str">
        <f>+VLOOKUP(E1416,Jugadores!A:B,2,FALSE)</f>
        <v>Greg K. Johnson</v>
      </c>
      <c r="H1416">
        <f>+INDEX(Jugadores!$A$2:$H$346,MATCH(Partidos!D1416,Jugadores!$A$2:$A$346,0),7)</f>
        <v>216</v>
      </c>
      <c r="I1416">
        <f>+INDEX(Jugadores!$A$2:$H$346,MATCH(Partidos!E1416,Jugadores!$A$2:$A$346,0),7)</f>
        <v>327</v>
      </c>
      <c r="J1416" t="str">
        <f>VLOOKUP(INDEX(Jugadores!$A$2:$H$346,MATCH(Partidos!D1416,Jugadores!$A$2:$A$346,0),8),Condados!A:B,2,FALSE)</f>
        <v>Philadelphia</v>
      </c>
      <c r="K1416" t="str">
        <f>VLOOKUP(INDEX(Jugadores!$A$2:$H$346,MATCH(Partidos!E1416,Jugadores!$A$2:$A$346,0),8),Condados!A:B,2,FALSE)</f>
        <v>Union</v>
      </c>
      <c r="L1416">
        <v>57</v>
      </c>
    </row>
    <row r="1417" spans="1:12" x14ac:dyDescent="0.25">
      <c r="A1417" t="s">
        <v>31</v>
      </c>
      <c r="B1417">
        <v>34</v>
      </c>
      <c r="C1417">
        <v>90</v>
      </c>
      <c r="D1417">
        <v>30392</v>
      </c>
      <c r="E1417">
        <v>39965</v>
      </c>
      <c r="F1417" t="str">
        <f>+VLOOKUP(D1417,Jugadores!A:B,2,FALSE)</f>
        <v>Norman R. Kramer</v>
      </c>
      <c r="G1417" t="str">
        <f>+VLOOKUP(E1417,Jugadores!A:B,2,FALSE)</f>
        <v>Jeffrey M. Wentz</v>
      </c>
      <c r="H1417">
        <f>+INDEX(Jugadores!$A$2:$H$346,MATCH(Partidos!D1417,Jugadores!$A$2:$A$346,0),7)</f>
        <v>217</v>
      </c>
      <c r="I1417">
        <f>+INDEX(Jugadores!$A$2:$H$346,MATCH(Partidos!E1417,Jugadores!$A$2:$A$346,0),7)</f>
        <v>328</v>
      </c>
      <c r="J1417" t="str">
        <f>VLOOKUP(INDEX(Jugadores!$A$2:$H$346,MATCH(Partidos!D1417,Jugadores!$A$2:$A$346,0),8),Condados!A:B,2,FALSE)</f>
        <v>Mifflin</v>
      </c>
      <c r="K1417" t="str">
        <f>VLOOKUP(INDEX(Jugadores!$A$2:$H$346,MATCH(Partidos!E1417,Jugadores!$A$2:$A$346,0),8),Condados!A:B,2,FALSE)</f>
        <v>Lawrence</v>
      </c>
      <c r="L1417">
        <v>62</v>
      </c>
    </row>
    <row r="1418" spans="1:12" x14ac:dyDescent="0.25">
      <c r="A1418" t="s">
        <v>31</v>
      </c>
      <c r="B1418">
        <v>35</v>
      </c>
      <c r="C1418">
        <v>69</v>
      </c>
      <c r="D1418">
        <v>46698</v>
      </c>
      <c r="E1418">
        <v>31769</v>
      </c>
      <c r="F1418" t="str">
        <f>+VLOOKUP(D1418,Jugadores!A:B,2,FALSE)</f>
        <v>Andy M. Tyler</v>
      </c>
      <c r="G1418" t="str">
        <f>+VLOOKUP(E1418,Jugadores!A:B,2,FALSE)</f>
        <v>Stephen F. Mason</v>
      </c>
      <c r="H1418">
        <f>+INDEX(Jugadores!$A$2:$H$346,MATCH(Partidos!D1418,Jugadores!$A$2:$A$346,0),7)</f>
        <v>75</v>
      </c>
      <c r="I1418">
        <f>+INDEX(Jugadores!$A$2:$H$346,MATCH(Partidos!E1418,Jugadores!$A$2:$A$346,0),7)</f>
        <v>329</v>
      </c>
      <c r="J1418" t="str">
        <f>VLOOKUP(INDEX(Jugadores!$A$2:$H$346,MATCH(Partidos!D1418,Jugadores!$A$2:$A$346,0),8),Condados!A:B,2,FALSE)</f>
        <v>Clarion</v>
      </c>
      <c r="K1418" t="str">
        <f>VLOOKUP(INDEX(Jugadores!$A$2:$H$346,MATCH(Partidos!E1418,Jugadores!$A$2:$A$346,0),8),Condados!A:B,2,FALSE)</f>
        <v>Somerset</v>
      </c>
      <c r="L1418">
        <v>79</v>
      </c>
    </row>
    <row r="1419" spans="1:12" x14ac:dyDescent="0.25">
      <c r="A1419" t="s">
        <v>31</v>
      </c>
      <c r="B1419">
        <v>37</v>
      </c>
      <c r="C1419">
        <v>147</v>
      </c>
      <c r="D1419">
        <v>46698</v>
      </c>
      <c r="E1419">
        <v>30392</v>
      </c>
      <c r="F1419" t="str">
        <f>+VLOOKUP(D1419,Jugadores!A:B,2,FALSE)</f>
        <v>Andy M. Tyler</v>
      </c>
      <c r="G1419" t="str">
        <f>+VLOOKUP(E1419,Jugadores!A:B,2,FALSE)</f>
        <v>Norman R. Kramer</v>
      </c>
      <c r="H1419">
        <f>+INDEX(Jugadores!$A$2:$H$346,MATCH(Partidos!D1419,Jugadores!$A$2:$A$346,0),7)</f>
        <v>75</v>
      </c>
      <c r="I1419">
        <f>+INDEX(Jugadores!$A$2:$H$346,MATCH(Partidos!E1419,Jugadores!$A$2:$A$346,0),7)</f>
        <v>217</v>
      </c>
      <c r="J1419" t="str">
        <f>VLOOKUP(INDEX(Jugadores!$A$2:$H$346,MATCH(Partidos!D1419,Jugadores!$A$2:$A$346,0),8),Condados!A:B,2,FALSE)</f>
        <v>Clarion</v>
      </c>
      <c r="K1419" t="str">
        <f>VLOOKUP(INDEX(Jugadores!$A$2:$H$346,MATCH(Partidos!E1419,Jugadores!$A$2:$A$346,0),8),Condados!A:B,2,FALSE)</f>
        <v>Mifflin</v>
      </c>
      <c r="L1419">
        <v>79</v>
      </c>
    </row>
    <row r="1420" spans="1:12" x14ac:dyDescent="0.25">
      <c r="A1420" t="s">
        <v>31</v>
      </c>
      <c r="B1420">
        <v>38</v>
      </c>
      <c r="C1420">
        <v>112</v>
      </c>
      <c r="D1420">
        <v>25486</v>
      </c>
      <c r="E1420">
        <v>21506</v>
      </c>
      <c r="F1420" t="str">
        <f>+VLOOKUP(D1420,Jugadores!A:B,2,FALSE)</f>
        <v>Michael S. Hayes</v>
      </c>
      <c r="G1420" t="str">
        <f>+VLOOKUP(E1420,Jugadores!A:B,2,FALSE)</f>
        <v>David T. Souza</v>
      </c>
      <c r="H1420">
        <f>+INDEX(Jugadores!$A$2:$H$346,MATCH(Partidos!D1420,Jugadores!$A$2:$A$346,0),7)</f>
        <v>218</v>
      </c>
      <c r="I1420">
        <f>+INDEX(Jugadores!$A$2:$H$346,MATCH(Partidos!E1420,Jugadores!$A$2:$A$346,0),7)</f>
        <v>330</v>
      </c>
      <c r="J1420" t="str">
        <f>VLOOKUP(INDEX(Jugadores!$A$2:$H$346,MATCH(Partidos!D1420,Jugadores!$A$2:$A$346,0),8),Condados!A:B,2,FALSE)</f>
        <v>Sullivan</v>
      </c>
      <c r="K1420" t="str">
        <f>VLOOKUP(INDEX(Jugadores!$A$2:$H$346,MATCH(Partidos!E1420,Jugadores!$A$2:$A$346,0),8),Condados!A:B,2,FALSE)</f>
        <v>Cameron</v>
      </c>
      <c r="L1420">
        <v>87</v>
      </c>
    </row>
    <row r="1421" spans="1:12" x14ac:dyDescent="0.25">
      <c r="A1421" t="s">
        <v>31</v>
      </c>
      <c r="B1421">
        <v>34</v>
      </c>
      <c r="C1421">
        <v>108</v>
      </c>
      <c r="D1421">
        <v>9976</v>
      </c>
      <c r="E1421">
        <v>30081</v>
      </c>
      <c r="F1421" t="str">
        <f>+VLOOKUP(D1421,Jugadores!A:B,2,FALSE)</f>
        <v>Richard C. Gracia</v>
      </c>
      <c r="G1421" t="str">
        <f>+VLOOKUP(E1421,Jugadores!A:B,2,FALSE)</f>
        <v>Martin A. Smith</v>
      </c>
      <c r="H1421">
        <f>+INDEX(Jugadores!$A$2:$H$346,MATCH(Partidos!D1421,Jugadores!$A$2:$A$346,0),7)</f>
        <v>219</v>
      </c>
      <c r="I1421">
        <f>+INDEX(Jugadores!$A$2:$H$346,MATCH(Partidos!E1421,Jugadores!$A$2:$A$346,0),7)</f>
        <v>331</v>
      </c>
      <c r="J1421" t="str">
        <f>VLOOKUP(INDEX(Jugadores!$A$2:$H$346,MATCH(Partidos!D1421,Jugadores!$A$2:$A$346,0),8),Condados!A:B,2,FALSE)</f>
        <v>Cambria</v>
      </c>
      <c r="K1421" t="str">
        <f>VLOOKUP(INDEX(Jugadores!$A$2:$H$346,MATCH(Partidos!E1421,Jugadores!$A$2:$A$346,0),8),Condados!A:B,2,FALSE)</f>
        <v>Wayne</v>
      </c>
      <c r="L1421">
        <v>93</v>
      </c>
    </row>
    <row r="1422" spans="1:12" x14ac:dyDescent="0.25">
      <c r="A1422" t="s">
        <v>31</v>
      </c>
      <c r="B1422">
        <v>35</v>
      </c>
      <c r="C1422">
        <v>141</v>
      </c>
      <c r="D1422">
        <v>5822</v>
      </c>
      <c r="E1422">
        <v>23588</v>
      </c>
      <c r="F1422" t="str">
        <f>+VLOOKUP(D1422,Jugadores!A:B,2,FALSE)</f>
        <v>James P. Nguyen</v>
      </c>
      <c r="G1422" t="str">
        <f>+VLOOKUP(E1422,Jugadores!A:B,2,FALSE)</f>
        <v>Keith R. Curnutt</v>
      </c>
      <c r="H1422">
        <f>+INDEX(Jugadores!$A$2:$H$346,MATCH(Partidos!D1422,Jugadores!$A$2:$A$346,0),7)</f>
        <v>220</v>
      </c>
      <c r="I1422">
        <f>+INDEX(Jugadores!$A$2:$H$346,MATCH(Partidos!E1422,Jugadores!$A$2:$A$346,0),7)</f>
        <v>332</v>
      </c>
      <c r="J1422" t="str">
        <f>VLOOKUP(INDEX(Jugadores!$A$2:$H$346,MATCH(Partidos!D1422,Jugadores!$A$2:$A$346,0),8),Condados!A:B,2,FALSE)</f>
        <v>Centre</v>
      </c>
      <c r="K1422" t="str">
        <f>VLOOKUP(INDEX(Jugadores!$A$2:$H$346,MATCH(Partidos!E1422,Jugadores!$A$2:$A$346,0),8),Condados!A:B,2,FALSE)</f>
        <v>Sullivan</v>
      </c>
      <c r="L1422">
        <v>100</v>
      </c>
    </row>
    <row r="1423" spans="1:12" x14ac:dyDescent="0.25">
      <c r="A1423" t="s">
        <v>31</v>
      </c>
      <c r="B1423">
        <v>37</v>
      </c>
      <c r="C1423">
        <v>107</v>
      </c>
      <c r="D1423">
        <v>40197</v>
      </c>
      <c r="E1423">
        <v>14901</v>
      </c>
      <c r="F1423" t="str">
        <f>+VLOOKUP(D1423,Jugadores!A:B,2,FALSE)</f>
        <v>Christopher K. Watts</v>
      </c>
      <c r="G1423" t="str">
        <f>+VLOOKUP(E1423,Jugadores!A:B,2,FALSE)</f>
        <v>Otis L. Wight</v>
      </c>
      <c r="H1423">
        <f>+INDEX(Jugadores!$A$2:$H$346,MATCH(Partidos!D1423,Jugadores!$A$2:$A$346,0),7)</f>
        <v>221</v>
      </c>
      <c r="I1423">
        <f>+INDEX(Jugadores!$A$2:$H$346,MATCH(Partidos!E1423,Jugadores!$A$2:$A$346,0),7)</f>
        <v>333</v>
      </c>
      <c r="J1423" t="str">
        <f>VLOOKUP(INDEX(Jugadores!$A$2:$H$346,MATCH(Partidos!D1423,Jugadores!$A$2:$A$346,0),8),Condados!A:B,2,FALSE)</f>
        <v>Fulton</v>
      </c>
      <c r="K1423" t="str">
        <f>VLOOKUP(INDEX(Jugadores!$A$2:$H$346,MATCH(Partidos!E1423,Jugadores!$A$2:$A$346,0),8),Condados!A:B,2,FALSE)</f>
        <v>Monroe</v>
      </c>
      <c r="L1423">
        <v>113</v>
      </c>
    </row>
    <row r="1424" spans="1:12" x14ac:dyDescent="0.25">
      <c r="A1424" t="s">
        <v>31</v>
      </c>
      <c r="B1424">
        <v>34</v>
      </c>
      <c r="C1424">
        <v>156</v>
      </c>
      <c r="D1424">
        <v>19834</v>
      </c>
      <c r="E1424">
        <v>20780</v>
      </c>
      <c r="F1424" t="str">
        <f>+VLOOKUP(D1424,Jugadores!A:B,2,FALSE)</f>
        <v>Michael M. Cargill</v>
      </c>
      <c r="G1424" t="str">
        <f>+VLOOKUP(E1424,Jugadores!A:B,2,FALSE)</f>
        <v>Rudolf V. Holloway</v>
      </c>
      <c r="H1424">
        <f>+INDEX(Jugadores!$A$2:$H$346,MATCH(Partidos!D1424,Jugadores!$A$2:$A$346,0),7)</f>
        <v>222</v>
      </c>
      <c r="I1424">
        <f>+INDEX(Jugadores!$A$2:$H$346,MATCH(Partidos!E1424,Jugadores!$A$2:$A$346,0),7)</f>
        <v>334</v>
      </c>
      <c r="J1424" t="str">
        <f>VLOOKUP(INDEX(Jugadores!$A$2:$H$346,MATCH(Partidos!D1424,Jugadores!$A$2:$A$346,0),8),Condados!A:B,2,FALSE)</f>
        <v>Greene</v>
      </c>
      <c r="K1424" t="str">
        <f>VLOOKUP(INDEX(Jugadores!$A$2:$H$346,MATCH(Partidos!E1424,Jugadores!$A$2:$A$346,0),8),Condados!A:B,2,FALSE)</f>
        <v>Cambria</v>
      </c>
      <c r="L1424">
        <v>127</v>
      </c>
    </row>
    <row r="1425" spans="1:12" x14ac:dyDescent="0.25">
      <c r="A1425" t="s">
        <v>31</v>
      </c>
      <c r="B1425">
        <v>35</v>
      </c>
      <c r="C1425">
        <v>102</v>
      </c>
      <c r="D1425">
        <v>18835</v>
      </c>
      <c r="E1425">
        <v>34426</v>
      </c>
      <c r="F1425" t="str">
        <f>+VLOOKUP(D1425,Jugadores!A:B,2,FALSE)</f>
        <v>Charles M. Skinner</v>
      </c>
      <c r="G1425" t="str">
        <f>+VLOOKUP(E1425,Jugadores!A:B,2,FALSE)</f>
        <v>Donald J. Dickey</v>
      </c>
      <c r="H1425">
        <f>+INDEX(Jugadores!$A$2:$H$346,MATCH(Partidos!D1425,Jugadores!$A$2:$A$346,0),7)</f>
        <v>223</v>
      </c>
      <c r="I1425">
        <f>+INDEX(Jugadores!$A$2:$H$346,MATCH(Partidos!E1425,Jugadores!$A$2:$A$346,0),7)</f>
        <v>335</v>
      </c>
      <c r="J1425" t="str">
        <f>VLOOKUP(INDEX(Jugadores!$A$2:$H$346,MATCH(Partidos!D1425,Jugadores!$A$2:$A$346,0),8),Condados!A:B,2,FALSE)</f>
        <v>Schuylkill</v>
      </c>
      <c r="K1425" t="str">
        <f>VLOOKUP(INDEX(Jugadores!$A$2:$H$346,MATCH(Partidos!E1425,Jugadores!$A$2:$A$346,0),8),Condados!A:B,2,FALSE)</f>
        <v>Westmoreland</v>
      </c>
      <c r="L1425">
        <v>51</v>
      </c>
    </row>
    <row r="1426" spans="1:12" x14ac:dyDescent="0.25">
      <c r="A1426" t="s">
        <v>31</v>
      </c>
      <c r="B1426">
        <v>37</v>
      </c>
      <c r="C1426">
        <v>56</v>
      </c>
      <c r="D1426">
        <v>19834</v>
      </c>
      <c r="E1426">
        <v>1971</v>
      </c>
      <c r="F1426" t="str">
        <f>+VLOOKUP(D1426,Jugadores!A:B,2,FALSE)</f>
        <v>Michael M. Cargill</v>
      </c>
      <c r="G1426" t="str">
        <f>+VLOOKUP(E1426,Jugadores!A:B,2,FALSE)</f>
        <v>Tony L. Arnold</v>
      </c>
      <c r="H1426">
        <f>+INDEX(Jugadores!$A$2:$H$346,MATCH(Partidos!D1426,Jugadores!$A$2:$A$346,0),7)</f>
        <v>222</v>
      </c>
      <c r="I1426">
        <f>+INDEX(Jugadores!$A$2:$H$346,MATCH(Partidos!E1426,Jugadores!$A$2:$A$346,0),7)</f>
        <v>336</v>
      </c>
      <c r="J1426" t="str">
        <f>VLOOKUP(INDEX(Jugadores!$A$2:$H$346,MATCH(Partidos!D1426,Jugadores!$A$2:$A$346,0),8),Condados!A:B,2,FALSE)</f>
        <v>Greene</v>
      </c>
      <c r="K1426" t="str">
        <f>VLOOKUP(INDEX(Jugadores!$A$2:$H$346,MATCH(Partidos!E1426,Jugadores!$A$2:$A$346,0),8),Condados!A:B,2,FALSE)</f>
        <v>Clinton</v>
      </c>
      <c r="L1426">
        <v>63</v>
      </c>
    </row>
    <row r="1427" spans="1:12" x14ac:dyDescent="0.25">
      <c r="A1427" t="s">
        <v>31</v>
      </c>
      <c r="B1427">
        <v>34</v>
      </c>
      <c r="C1427">
        <v>130</v>
      </c>
      <c r="D1427">
        <v>16745</v>
      </c>
      <c r="E1427">
        <v>37083</v>
      </c>
      <c r="F1427" t="str">
        <f>+VLOOKUP(D1427,Jugadores!A:B,2,FALSE)</f>
        <v>John A. Palmer</v>
      </c>
      <c r="G1427" t="str">
        <f>+VLOOKUP(E1427,Jugadores!A:B,2,FALSE)</f>
        <v>Dominic J. Kelley</v>
      </c>
      <c r="H1427">
        <f>+INDEX(Jugadores!$A$2:$H$346,MATCH(Partidos!D1427,Jugadores!$A$2:$A$346,0),7)</f>
        <v>35</v>
      </c>
      <c r="I1427">
        <f>+INDEX(Jugadores!$A$2:$H$346,MATCH(Partidos!E1427,Jugadores!$A$2:$A$346,0),7)</f>
        <v>337</v>
      </c>
      <c r="J1427" t="str">
        <f>VLOOKUP(INDEX(Jugadores!$A$2:$H$346,MATCH(Partidos!D1427,Jugadores!$A$2:$A$346,0),8),Condados!A:B,2,FALSE)</f>
        <v>Jefferson</v>
      </c>
      <c r="K1427" t="str">
        <f>VLOOKUP(INDEX(Jugadores!$A$2:$H$346,MATCH(Partidos!E1427,Jugadores!$A$2:$A$346,0),8),Condados!A:B,2,FALSE)</f>
        <v>Luzerne</v>
      </c>
      <c r="L1427">
        <v>79</v>
      </c>
    </row>
    <row r="1428" spans="1:12" x14ac:dyDescent="0.25">
      <c r="A1428" t="s">
        <v>31</v>
      </c>
      <c r="B1428">
        <v>35</v>
      </c>
      <c r="C1428">
        <v>80</v>
      </c>
      <c r="D1428">
        <v>11297</v>
      </c>
      <c r="E1428">
        <v>4641</v>
      </c>
      <c r="F1428" t="str">
        <f>+VLOOKUP(D1428,Jugadores!A:B,2,FALSE)</f>
        <v>Peter K. Dorsey</v>
      </c>
      <c r="G1428" t="str">
        <f>+VLOOKUP(E1428,Jugadores!A:B,2,FALSE)</f>
        <v>Alan D. Dubois</v>
      </c>
      <c r="H1428">
        <f>+INDEX(Jugadores!$A$2:$H$346,MATCH(Partidos!D1428,Jugadores!$A$2:$A$346,0),7)</f>
        <v>224</v>
      </c>
      <c r="I1428">
        <f>+INDEX(Jugadores!$A$2:$H$346,MATCH(Partidos!E1428,Jugadores!$A$2:$A$346,0),7)</f>
        <v>338</v>
      </c>
      <c r="J1428" t="str">
        <f>VLOOKUP(INDEX(Jugadores!$A$2:$H$346,MATCH(Partidos!D1428,Jugadores!$A$2:$A$346,0),8),Condados!A:B,2,FALSE)</f>
        <v>Berks</v>
      </c>
      <c r="K1428" t="str">
        <f>VLOOKUP(INDEX(Jugadores!$A$2:$H$346,MATCH(Partidos!E1428,Jugadores!$A$2:$A$346,0),8),Condados!A:B,2,FALSE)</f>
        <v>Fayette</v>
      </c>
      <c r="L1428">
        <v>117</v>
      </c>
    </row>
    <row r="1429" spans="1:12" x14ac:dyDescent="0.25">
      <c r="A1429" t="s">
        <v>31</v>
      </c>
      <c r="B1429">
        <v>37</v>
      </c>
      <c r="C1429">
        <v>90</v>
      </c>
      <c r="D1429">
        <v>16745</v>
      </c>
      <c r="E1429">
        <v>4641</v>
      </c>
      <c r="F1429" t="str">
        <f>+VLOOKUP(D1429,Jugadores!A:B,2,FALSE)</f>
        <v>John A. Palmer</v>
      </c>
      <c r="G1429" t="str">
        <f>+VLOOKUP(E1429,Jugadores!A:B,2,FALSE)</f>
        <v>Alan D. Dubois</v>
      </c>
      <c r="H1429">
        <f>+INDEX(Jugadores!$A$2:$H$346,MATCH(Partidos!D1429,Jugadores!$A$2:$A$346,0),7)</f>
        <v>35</v>
      </c>
      <c r="I1429">
        <f>+INDEX(Jugadores!$A$2:$H$346,MATCH(Partidos!E1429,Jugadores!$A$2:$A$346,0),7)</f>
        <v>338</v>
      </c>
      <c r="J1429" t="str">
        <f>VLOOKUP(INDEX(Jugadores!$A$2:$H$346,MATCH(Partidos!D1429,Jugadores!$A$2:$A$346,0),8),Condados!A:B,2,FALSE)</f>
        <v>Jefferson</v>
      </c>
      <c r="K1429" t="str">
        <f>VLOOKUP(INDEX(Jugadores!$A$2:$H$346,MATCH(Partidos!E1429,Jugadores!$A$2:$A$346,0),8),Condados!A:B,2,FALSE)</f>
        <v>Fayette</v>
      </c>
      <c r="L1429">
        <v>48</v>
      </c>
    </row>
    <row r="1430" spans="1:12" x14ac:dyDescent="0.25">
      <c r="A1430" t="s">
        <v>31</v>
      </c>
      <c r="B1430">
        <v>38</v>
      </c>
      <c r="C1430">
        <v>77</v>
      </c>
      <c r="D1430">
        <v>11297</v>
      </c>
      <c r="E1430">
        <v>47607</v>
      </c>
      <c r="F1430" t="str">
        <f>+VLOOKUP(D1430,Jugadores!A:B,2,FALSE)</f>
        <v>Peter K. Dorsey</v>
      </c>
      <c r="G1430" t="str">
        <f>+VLOOKUP(E1430,Jugadores!A:B,2,FALSE)</f>
        <v>Robert L. McBride</v>
      </c>
      <c r="H1430">
        <f>+INDEX(Jugadores!$A$2:$H$346,MATCH(Partidos!D1430,Jugadores!$A$2:$A$346,0),7)</f>
        <v>224</v>
      </c>
      <c r="I1430">
        <f>+INDEX(Jugadores!$A$2:$H$346,MATCH(Partidos!E1430,Jugadores!$A$2:$A$346,0),7)</f>
        <v>339</v>
      </c>
      <c r="J1430" t="str">
        <f>VLOOKUP(INDEX(Jugadores!$A$2:$H$346,MATCH(Partidos!D1430,Jugadores!$A$2:$A$346,0),8),Condados!A:B,2,FALSE)</f>
        <v>Berks</v>
      </c>
      <c r="K1430" t="str">
        <f>VLOOKUP(INDEX(Jugadores!$A$2:$H$346,MATCH(Partidos!E1430,Jugadores!$A$2:$A$346,0),8),Condados!A:B,2,FALSE)</f>
        <v>Butler</v>
      </c>
      <c r="L1430">
        <v>69</v>
      </c>
    </row>
    <row r="1431" spans="1:12" x14ac:dyDescent="0.25">
      <c r="A1431" t="s">
        <v>31</v>
      </c>
      <c r="B1431">
        <v>34</v>
      </c>
      <c r="C1431">
        <v>78</v>
      </c>
      <c r="D1431">
        <v>44610</v>
      </c>
      <c r="E1431">
        <v>33699</v>
      </c>
      <c r="F1431" t="str">
        <f>+VLOOKUP(D1431,Jugadores!A:B,2,FALSE)</f>
        <v>Christopher E. Wilson</v>
      </c>
      <c r="G1431" t="str">
        <f>+VLOOKUP(E1431,Jugadores!A:B,2,FALSE)</f>
        <v>Darell H. Campos</v>
      </c>
      <c r="H1431">
        <f>+INDEX(Jugadores!$A$2:$H$346,MATCH(Partidos!D1431,Jugadores!$A$2:$A$346,0),7)</f>
        <v>32</v>
      </c>
      <c r="I1431">
        <f>+INDEX(Jugadores!$A$2:$H$346,MATCH(Partidos!E1431,Jugadores!$A$2:$A$346,0),7)</f>
        <v>340</v>
      </c>
      <c r="J1431" t="str">
        <f>VLOOKUP(INDEX(Jugadores!$A$2:$H$346,MATCH(Partidos!D1431,Jugadores!$A$2:$A$346,0),8),Condados!A:B,2,FALSE)</f>
        <v>Blair</v>
      </c>
      <c r="K1431" t="str">
        <f>VLOOKUP(INDEX(Jugadores!$A$2:$H$346,MATCH(Partidos!E1431,Jugadores!$A$2:$A$346,0),8),Condados!A:B,2,FALSE)</f>
        <v>Huntingdon</v>
      </c>
      <c r="L1431">
        <v>77</v>
      </c>
    </row>
    <row r="1432" spans="1:12" x14ac:dyDescent="0.25">
      <c r="A1432" t="s">
        <v>31</v>
      </c>
      <c r="B1432">
        <v>35</v>
      </c>
      <c r="C1432">
        <v>172</v>
      </c>
      <c r="D1432">
        <v>10135</v>
      </c>
      <c r="E1432">
        <v>16763</v>
      </c>
      <c r="F1432" t="str">
        <f>+VLOOKUP(D1432,Jugadores!A:B,2,FALSE)</f>
        <v>Robert J. Moss</v>
      </c>
      <c r="G1432" t="str">
        <f>+VLOOKUP(E1432,Jugadores!A:B,2,FALSE)</f>
        <v>Melvin P. Barney</v>
      </c>
      <c r="H1432">
        <f>+INDEX(Jugadores!$A$2:$H$346,MATCH(Partidos!D1432,Jugadores!$A$2:$A$346,0),7)</f>
        <v>225</v>
      </c>
      <c r="I1432">
        <f>+INDEX(Jugadores!$A$2:$H$346,MATCH(Partidos!E1432,Jugadores!$A$2:$A$346,0),7)</f>
        <v>341</v>
      </c>
      <c r="J1432" t="str">
        <f>VLOOKUP(INDEX(Jugadores!$A$2:$H$346,MATCH(Partidos!D1432,Jugadores!$A$2:$A$346,0),8),Condados!A:B,2,FALSE)</f>
        <v>Mercer</v>
      </c>
      <c r="K1432" t="str">
        <f>VLOOKUP(INDEX(Jugadores!$A$2:$H$346,MATCH(Partidos!E1432,Jugadores!$A$2:$A$346,0),8),Condados!A:B,2,FALSE)</f>
        <v>McKean</v>
      </c>
      <c r="L1432">
        <v>91</v>
      </c>
    </row>
    <row r="1433" spans="1:12" x14ac:dyDescent="0.25">
      <c r="A1433" t="s">
        <v>31</v>
      </c>
      <c r="B1433">
        <v>37</v>
      </c>
      <c r="C1433">
        <v>212</v>
      </c>
      <c r="D1433">
        <v>5442</v>
      </c>
      <c r="E1433">
        <v>19995</v>
      </c>
      <c r="F1433" t="str">
        <f>+VLOOKUP(D1433,Jugadores!A:B,2,FALSE)</f>
        <v>Don M. Boe</v>
      </c>
      <c r="G1433" t="str">
        <f>+VLOOKUP(E1433,Jugadores!A:B,2,FALSE)</f>
        <v>Robert O. Kyle</v>
      </c>
      <c r="H1433">
        <f>+INDEX(Jugadores!$A$2:$H$346,MATCH(Partidos!D1433,Jugadores!$A$2:$A$346,0),7)</f>
        <v>226</v>
      </c>
      <c r="I1433">
        <f>+INDEX(Jugadores!$A$2:$H$346,MATCH(Partidos!E1433,Jugadores!$A$2:$A$346,0),7)</f>
        <v>342</v>
      </c>
      <c r="J1433" t="str">
        <f>VLOOKUP(INDEX(Jugadores!$A$2:$H$346,MATCH(Partidos!D1433,Jugadores!$A$2:$A$346,0),8),Condados!A:B,2,FALSE)</f>
        <v>Clarion</v>
      </c>
      <c r="K1433" t="str">
        <f>VLOOKUP(INDEX(Jugadores!$A$2:$H$346,MATCH(Partidos!E1433,Jugadores!$A$2:$A$346,0),8),Condados!A:B,2,FALSE)</f>
        <v>Beaver</v>
      </c>
      <c r="L1433">
        <v>124</v>
      </c>
    </row>
    <row r="1434" spans="1:12" x14ac:dyDescent="0.25">
      <c r="A1434" t="s">
        <v>31</v>
      </c>
      <c r="B1434">
        <v>34</v>
      </c>
      <c r="C1434">
        <v>57</v>
      </c>
      <c r="D1434">
        <v>4985</v>
      </c>
      <c r="E1434">
        <v>26476</v>
      </c>
      <c r="F1434" t="str">
        <f>+VLOOKUP(D1434,Jugadores!A:B,2,FALSE)</f>
        <v>David S. Sartori</v>
      </c>
      <c r="G1434" t="str">
        <f>+VLOOKUP(E1434,Jugadores!A:B,2,FALSE)</f>
        <v>David A. Loggins</v>
      </c>
      <c r="H1434">
        <f>+INDEX(Jugadores!$A$2:$H$346,MATCH(Partidos!D1434,Jugadores!$A$2:$A$346,0),7)</f>
        <v>227</v>
      </c>
      <c r="I1434">
        <f>+INDEX(Jugadores!$A$2:$H$346,MATCH(Partidos!E1434,Jugadores!$A$2:$A$346,0),7)</f>
        <v>343</v>
      </c>
      <c r="J1434" t="str">
        <f>VLOOKUP(INDEX(Jugadores!$A$2:$H$346,MATCH(Partidos!D1434,Jugadores!$A$2:$A$346,0),8),Condados!A:B,2,FALSE)</f>
        <v>Carbon</v>
      </c>
      <c r="K1434" t="str">
        <f>VLOOKUP(INDEX(Jugadores!$A$2:$H$346,MATCH(Partidos!E1434,Jugadores!$A$2:$A$346,0),8),Condados!A:B,2,FALSE)</f>
        <v>Forest</v>
      </c>
      <c r="L1434">
        <v>58</v>
      </c>
    </row>
    <row r="1435" spans="1:12" x14ac:dyDescent="0.25">
      <c r="A1435" t="s">
        <v>31</v>
      </c>
      <c r="B1435">
        <v>35</v>
      </c>
      <c r="C1435">
        <v>12</v>
      </c>
      <c r="D1435">
        <v>33498</v>
      </c>
      <c r="E1435">
        <v>30833</v>
      </c>
      <c r="F1435" t="str">
        <f>+VLOOKUP(D1435,Jugadores!A:B,2,FALSE)</f>
        <v>Adam M. Mancuso</v>
      </c>
      <c r="G1435" t="str">
        <f>+VLOOKUP(E1435,Jugadores!A:B,2,FALSE)</f>
        <v>Sam P. Peralez</v>
      </c>
      <c r="H1435">
        <f>+INDEX(Jugadores!$A$2:$H$346,MATCH(Partidos!D1435,Jugadores!$A$2:$A$346,0),7)</f>
        <v>228</v>
      </c>
      <c r="I1435">
        <f>+INDEX(Jugadores!$A$2:$H$346,MATCH(Partidos!E1435,Jugadores!$A$2:$A$346,0),7)</f>
        <v>344</v>
      </c>
      <c r="J1435" t="str">
        <f>VLOOKUP(INDEX(Jugadores!$A$2:$H$346,MATCH(Partidos!D1435,Jugadores!$A$2:$A$346,0),8),Condados!A:B,2,FALSE)</f>
        <v>Lehigh</v>
      </c>
      <c r="K1435" t="str">
        <f>VLOOKUP(INDEX(Jugadores!$A$2:$H$346,MATCH(Partidos!E1435,Jugadores!$A$2:$A$346,0),8),Condados!A:B,2,FALSE)</f>
        <v>Pike</v>
      </c>
      <c r="L1435">
        <v>61</v>
      </c>
    </row>
    <row r="1436" spans="1:12" x14ac:dyDescent="0.25">
      <c r="A1436" t="s">
        <v>31</v>
      </c>
      <c r="B1436">
        <v>37</v>
      </c>
      <c r="C1436">
        <v>167</v>
      </c>
      <c r="D1436">
        <v>33498</v>
      </c>
      <c r="E1436">
        <v>4985</v>
      </c>
      <c r="F1436" t="str">
        <f>+VLOOKUP(D1436,Jugadores!A:B,2,FALSE)</f>
        <v>Adam M. Mancuso</v>
      </c>
      <c r="G1436" t="str">
        <f>+VLOOKUP(E1436,Jugadores!A:B,2,FALSE)</f>
        <v>David S. Sartori</v>
      </c>
      <c r="H1436">
        <f>+INDEX(Jugadores!$A$2:$H$346,MATCH(Partidos!D1436,Jugadores!$A$2:$A$346,0),7)</f>
        <v>228</v>
      </c>
      <c r="I1436">
        <f>+INDEX(Jugadores!$A$2:$H$346,MATCH(Partidos!E1436,Jugadores!$A$2:$A$346,0),7)</f>
        <v>227</v>
      </c>
      <c r="J1436" t="str">
        <f>VLOOKUP(INDEX(Jugadores!$A$2:$H$346,MATCH(Partidos!D1436,Jugadores!$A$2:$A$346,0),8),Condados!A:B,2,FALSE)</f>
        <v>Lehigh</v>
      </c>
      <c r="K1436" t="str">
        <f>VLOOKUP(INDEX(Jugadores!$A$2:$H$346,MATCH(Partidos!E1436,Jugadores!$A$2:$A$346,0),8),Condados!A:B,2,FALSE)</f>
        <v>Carbon</v>
      </c>
      <c r="L1436">
        <v>71</v>
      </c>
    </row>
    <row r="1437" spans="1:12" x14ac:dyDescent="0.25">
      <c r="A1437" t="s">
        <v>26</v>
      </c>
      <c r="B1437">
        <v>134</v>
      </c>
      <c r="C1437">
        <v>99</v>
      </c>
      <c r="D1437">
        <v>15447</v>
      </c>
      <c r="E1437">
        <v>31665</v>
      </c>
      <c r="F1437" t="str">
        <f>+VLOOKUP(D1437,Jugadores!A:B,2,FALSE)</f>
        <v>Avery M. Morgan</v>
      </c>
      <c r="G1437" t="str">
        <f>+VLOOKUP(E1437,Jugadores!A:B,2,FALSE)</f>
        <v>Walter J. Parker</v>
      </c>
      <c r="H1437">
        <f>+INDEX(Jugadores!$A$2:$H$346,MATCH(Partidos!D1437,Jugadores!$A$2:$A$346,0),7)</f>
        <v>62</v>
      </c>
      <c r="I1437">
        <f>+INDEX(Jugadores!$A$2:$H$346,MATCH(Partidos!E1437,Jugadores!$A$2:$A$346,0),7)</f>
        <v>38</v>
      </c>
      <c r="J1437" t="str">
        <f>VLOOKUP(INDEX(Jugadores!$A$2:$H$346,MATCH(Partidos!D1437,Jugadores!$A$2:$A$346,0),8),Condados!A:B,2,FALSE)</f>
        <v>Susquehanna</v>
      </c>
      <c r="K1437" t="str">
        <f>VLOOKUP(INDEX(Jugadores!$A$2:$H$346,MATCH(Partidos!E1437,Jugadores!$A$2:$A$346,0),8),Condados!A:B,2,FALSE)</f>
        <v>Huntingdon</v>
      </c>
      <c r="L1437">
        <v>75</v>
      </c>
    </row>
    <row r="1438" spans="1:12" x14ac:dyDescent="0.25">
      <c r="A1438" t="s">
        <v>26</v>
      </c>
      <c r="B1438">
        <v>135</v>
      </c>
      <c r="C1438">
        <v>92</v>
      </c>
      <c r="D1438">
        <v>31665</v>
      </c>
      <c r="E1438">
        <v>36159</v>
      </c>
      <c r="F1438" t="str">
        <f>+VLOOKUP(D1438,Jugadores!A:B,2,FALSE)</f>
        <v>Walter J. Parker</v>
      </c>
      <c r="G1438" t="str">
        <f>+VLOOKUP(E1438,Jugadores!A:B,2,FALSE)</f>
        <v>Victor S. Casteel</v>
      </c>
      <c r="H1438">
        <f>+INDEX(Jugadores!$A$2:$H$346,MATCH(Partidos!D1438,Jugadores!$A$2:$A$346,0),7)</f>
        <v>38</v>
      </c>
      <c r="I1438">
        <f>+INDEX(Jugadores!$A$2:$H$346,MATCH(Partidos!E1438,Jugadores!$A$2:$A$346,0),7)</f>
        <v>21</v>
      </c>
      <c r="J1438" t="str">
        <f>VLOOKUP(INDEX(Jugadores!$A$2:$H$346,MATCH(Partidos!D1438,Jugadores!$A$2:$A$346,0),8),Condados!A:B,2,FALSE)</f>
        <v>Huntingdon</v>
      </c>
      <c r="K1438" t="str">
        <f>VLOOKUP(INDEX(Jugadores!$A$2:$H$346,MATCH(Partidos!E1438,Jugadores!$A$2:$A$346,0),8),Condados!A:B,2,FALSE)</f>
        <v>Delaware</v>
      </c>
      <c r="L1438">
        <v>60</v>
      </c>
    </row>
    <row r="1439" spans="1:12" x14ac:dyDescent="0.25">
      <c r="A1439" t="s">
        <v>26</v>
      </c>
      <c r="B1439">
        <v>136</v>
      </c>
      <c r="C1439">
        <v>209</v>
      </c>
      <c r="D1439">
        <v>15447</v>
      </c>
      <c r="E1439">
        <v>13729</v>
      </c>
      <c r="F1439" t="str">
        <f>+VLOOKUP(D1439,Jugadores!A:B,2,FALSE)</f>
        <v>Avery M. Morgan</v>
      </c>
      <c r="G1439" t="str">
        <f>+VLOOKUP(E1439,Jugadores!A:B,2,FALSE)</f>
        <v>Christian G. Chang</v>
      </c>
      <c r="H1439">
        <f>+INDEX(Jugadores!$A$2:$H$346,MATCH(Partidos!D1439,Jugadores!$A$2:$A$346,0),7)</f>
        <v>62</v>
      </c>
      <c r="I1439">
        <f>+INDEX(Jugadores!$A$2:$H$346,MATCH(Partidos!E1439,Jugadores!$A$2:$A$346,0),7)</f>
        <v>7</v>
      </c>
      <c r="J1439" t="str">
        <f>VLOOKUP(INDEX(Jugadores!$A$2:$H$346,MATCH(Partidos!D1439,Jugadores!$A$2:$A$346,0),8),Condados!A:B,2,FALSE)</f>
        <v>Susquehanna</v>
      </c>
      <c r="K1439" t="str">
        <f>VLOOKUP(INDEX(Jugadores!$A$2:$H$346,MATCH(Partidos!E1439,Jugadores!$A$2:$A$346,0),8),Condados!A:B,2,FALSE)</f>
        <v>Indiana</v>
      </c>
      <c r="L1439">
        <v>62</v>
      </c>
    </row>
    <row r="1440" spans="1:12" x14ac:dyDescent="0.25">
      <c r="A1440" t="s">
        <v>26</v>
      </c>
      <c r="B1440">
        <v>137</v>
      </c>
      <c r="C1440">
        <v>52</v>
      </c>
      <c r="D1440">
        <v>31665</v>
      </c>
      <c r="E1440">
        <v>27430</v>
      </c>
      <c r="F1440" t="str">
        <f>+VLOOKUP(D1440,Jugadores!A:B,2,FALSE)</f>
        <v>Walter J. Parker</v>
      </c>
      <c r="G1440" t="str">
        <f>+VLOOKUP(E1440,Jugadores!A:B,2,FALSE)</f>
        <v>Brad S. Torres</v>
      </c>
      <c r="H1440">
        <f>+INDEX(Jugadores!$A$2:$H$346,MATCH(Partidos!D1440,Jugadores!$A$2:$A$346,0),7)</f>
        <v>38</v>
      </c>
      <c r="I1440">
        <f>+INDEX(Jugadores!$A$2:$H$346,MATCH(Partidos!E1440,Jugadores!$A$2:$A$346,0),7)</f>
        <v>98</v>
      </c>
      <c r="J1440" t="str">
        <f>VLOOKUP(INDEX(Jugadores!$A$2:$H$346,MATCH(Partidos!D1440,Jugadores!$A$2:$A$346,0),8),Condados!A:B,2,FALSE)</f>
        <v>Huntingdon</v>
      </c>
      <c r="K1440" t="str">
        <f>VLOOKUP(INDEX(Jugadores!$A$2:$H$346,MATCH(Partidos!E1440,Jugadores!$A$2:$A$346,0),8),Condados!A:B,2,FALSE)</f>
        <v>Bradford</v>
      </c>
      <c r="L1440">
        <v>63</v>
      </c>
    </row>
    <row r="1441" spans="1:12" x14ac:dyDescent="0.25">
      <c r="A1441" t="s">
        <v>26</v>
      </c>
      <c r="B1441">
        <v>138</v>
      </c>
      <c r="C1441">
        <v>13</v>
      </c>
      <c r="D1441">
        <v>36159</v>
      </c>
      <c r="E1441">
        <v>48987</v>
      </c>
      <c r="F1441" t="str">
        <f>+VLOOKUP(D1441,Jugadores!A:B,2,FALSE)</f>
        <v>Victor S. Casteel</v>
      </c>
      <c r="G1441" t="str">
        <f>+VLOOKUP(E1441,Jugadores!A:B,2,FALSE)</f>
        <v>Patrick P. Taylor</v>
      </c>
      <c r="H1441">
        <f>+INDEX(Jugadores!$A$2:$H$346,MATCH(Partidos!D1441,Jugadores!$A$2:$A$346,0),7)</f>
        <v>21</v>
      </c>
      <c r="I1441">
        <f>+INDEX(Jugadores!$A$2:$H$346,MATCH(Partidos!E1441,Jugadores!$A$2:$A$346,0),7)</f>
        <v>91</v>
      </c>
      <c r="J1441" t="str">
        <f>VLOOKUP(INDEX(Jugadores!$A$2:$H$346,MATCH(Partidos!D1441,Jugadores!$A$2:$A$346,0),8),Condados!A:B,2,FALSE)</f>
        <v>Delaware</v>
      </c>
      <c r="K1441" t="str">
        <f>VLOOKUP(INDEX(Jugadores!$A$2:$H$346,MATCH(Partidos!E1441,Jugadores!$A$2:$A$346,0),8),Condados!A:B,2,FALSE)</f>
        <v>Columbia</v>
      </c>
      <c r="L1441">
        <v>79</v>
      </c>
    </row>
    <row r="1442" spans="1:12" x14ac:dyDescent="0.25">
      <c r="A1442" t="s">
        <v>26</v>
      </c>
      <c r="B1442">
        <v>139</v>
      </c>
      <c r="C1442">
        <v>150</v>
      </c>
      <c r="D1442">
        <v>13729</v>
      </c>
      <c r="E1442">
        <v>49008</v>
      </c>
      <c r="F1442" t="str">
        <f>+VLOOKUP(D1442,Jugadores!A:B,2,FALSE)</f>
        <v>Christian G. Chang</v>
      </c>
      <c r="G1442" t="str">
        <f>+VLOOKUP(E1442,Jugadores!A:B,2,FALSE)</f>
        <v>Anthony A. Rodriguez</v>
      </c>
      <c r="H1442">
        <f>+INDEX(Jugadores!$A$2:$H$346,MATCH(Partidos!D1442,Jugadores!$A$2:$A$346,0),7)</f>
        <v>7</v>
      </c>
      <c r="I1442">
        <f>+INDEX(Jugadores!$A$2:$H$346,MATCH(Partidos!E1442,Jugadores!$A$2:$A$346,0),7)</f>
        <v>6</v>
      </c>
      <c r="J1442" t="str">
        <f>VLOOKUP(INDEX(Jugadores!$A$2:$H$346,MATCH(Partidos!D1442,Jugadores!$A$2:$A$346,0),8),Condados!A:B,2,FALSE)</f>
        <v>Indiana</v>
      </c>
      <c r="K1442" t="str">
        <f>VLOOKUP(INDEX(Jugadores!$A$2:$H$346,MATCH(Partidos!E1442,Jugadores!$A$2:$A$346,0),8),Condados!A:B,2,FALSE)</f>
        <v>Forest</v>
      </c>
      <c r="L1442">
        <v>80</v>
      </c>
    </row>
    <row r="1443" spans="1:12" x14ac:dyDescent="0.25">
      <c r="A1443" t="s">
        <v>26</v>
      </c>
      <c r="B1443">
        <v>140</v>
      </c>
      <c r="C1443">
        <v>91</v>
      </c>
      <c r="D1443">
        <v>15447</v>
      </c>
      <c r="E1443">
        <v>48848</v>
      </c>
      <c r="F1443" t="str">
        <f>+VLOOKUP(D1443,Jugadores!A:B,2,FALSE)</f>
        <v>Avery M. Morgan</v>
      </c>
      <c r="G1443" t="str">
        <f>+VLOOKUP(E1443,Jugadores!A:B,2,FALSE)</f>
        <v>Genaro D. Sampson</v>
      </c>
      <c r="H1443">
        <f>+INDEX(Jugadores!$A$2:$H$346,MATCH(Partidos!D1443,Jugadores!$A$2:$A$346,0),7)</f>
        <v>62</v>
      </c>
      <c r="I1443">
        <f>+INDEX(Jugadores!$A$2:$H$346,MATCH(Partidos!E1443,Jugadores!$A$2:$A$346,0),7)</f>
        <v>14</v>
      </c>
      <c r="J1443" t="str">
        <f>VLOOKUP(INDEX(Jugadores!$A$2:$H$346,MATCH(Partidos!D1443,Jugadores!$A$2:$A$346,0),8),Condados!A:B,2,FALSE)</f>
        <v>Susquehanna</v>
      </c>
      <c r="K1443" t="str">
        <f>VLOOKUP(INDEX(Jugadores!$A$2:$H$346,MATCH(Partidos!E1443,Jugadores!$A$2:$A$346,0),8),Condados!A:B,2,FALSE)</f>
        <v>Philadelphia</v>
      </c>
      <c r="L1443">
        <v>99</v>
      </c>
    </row>
    <row r="1444" spans="1:12" x14ac:dyDescent="0.25">
      <c r="A1444" t="s">
        <v>26</v>
      </c>
      <c r="B1444">
        <v>141</v>
      </c>
      <c r="C1444">
        <v>103</v>
      </c>
      <c r="D1444">
        <v>27430</v>
      </c>
      <c r="E1444">
        <v>15688</v>
      </c>
      <c r="F1444" t="str">
        <f>+VLOOKUP(D1444,Jugadores!A:B,2,FALSE)</f>
        <v>Brad S. Torres</v>
      </c>
      <c r="G1444" t="str">
        <f>+VLOOKUP(E1444,Jugadores!A:B,2,FALSE)</f>
        <v>Dennis H. Burt</v>
      </c>
      <c r="H1444">
        <f>+INDEX(Jugadores!$A$2:$H$346,MATCH(Partidos!D1444,Jugadores!$A$2:$A$346,0),7)</f>
        <v>98</v>
      </c>
      <c r="I1444">
        <f>+INDEX(Jugadores!$A$2:$H$346,MATCH(Partidos!E1444,Jugadores!$A$2:$A$346,0),7)</f>
        <v>9</v>
      </c>
      <c r="J1444" t="str">
        <f>VLOOKUP(INDEX(Jugadores!$A$2:$H$346,MATCH(Partidos!D1444,Jugadores!$A$2:$A$346,0),8),Condados!A:B,2,FALSE)</f>
        <v>Bradford</v>
      </c>
      <c r="K1444" t="str">
        <f>VLOOKUP(INDEX(Jugadores!$A$2:$H$346,MATCH(Partidos!E1444,Jugadores!$A$2:$A$346,0),8),Condados!A:B,2,FALSE)</f>
        <v>Lancaster</v>
      </c>
      <c r="L1444">
        <v>104</v>
      </c>
    </row>
    <row r="1445" spans="1:12" x14ac:dyDescent="0.25">
      <c r="A1445" t="s">
        <v>26</v>
      </c>
      <c r="B1445">
        <v>142</v>
      </c>
      <c r="C1445">
        <v>85</v>
      </c>
      <c r="D1445">
        <v>31665</v>
      </c>
      <c r="E1445">
        <v>34648</v>
      </c>
      <c r="F1445" t="str">
        <f>+VLOOKUP(D1445,Jugadores!A:B,2,FALSE)</f>
        <v>Walter J. Parker</v>
      </c>
      <c r="G1445" t="str">
        <f>+VLOOKUP(E1445,Jugadores!A:B,2,FALSE)</f>
        <v>Jack E. Clark</v>
      </c>
      <c r="H1445">
        <f>+INDEX(Jugadores!$A$2:$H$346,MATCH(Partidos!D1445,Jugadores!$A$2:$A$346,0),7)</f>
        <v>38</v>
      </c>
      <c r="I1445">
        <f>+INDEX(Jugadores!$A$2:$H$346,MATCH(Partidos!E1445,Jugadores!$A$2:$A$346,0),7)</f>
        <v>64</v>
      </c>
      <c r="J1445" t="str">
        <f>VLOOKUP(INDEX(Jugadores!$A$2:$H$346,MATCH(Partidos!D1445,Jugadores!$A$2:$A$346,0),8),Condados!A:B,2,FALSE)</f>
        <v>Huntingdon</v>
      </c>
      <c r="K1445" t="str">
        <f>VLOOKUP(INDEX(Jugadores!$A$2:$H$346,MATCH(Partidos!E1445,Jugadores!$A$2:$A$346,0),8),Condados!A:B,2,FALSE)</f>
        <v>Schuylkill</v>
      </c>
      <c r="L1445">
        <v>109</v>
      </c>
    </row>
    <row r="1446" spans="1:12" x14ac:dyDescent="0.25">
      <c r="A1446" t="s">
        <v>26</v>
      </c>
      <c r="B1446">
        <v>143</v>
      </c>
      <c r="C1446">
        <v>135</v>
      </c>
      <c r="D1446">
        <v>36159</v>
      </c>
      <c r="E1446">
        <v>27430</v>
      </c>
      <c r="F1446" t="str">
        <f>+VLOOKUP(D1446,Jugadores!A:B,2,FALSE)</f>
        <v>Victor S. Casteel</v>
      </c>
      <c r="G1446" t="str">
        <f>+VLOOKUP(E1446,Jugadores!A:B,2,FALSE)</f>
        <v>Brad S. Torres</v>
      </c>
      <c r="H1446">
        <f>+INDEX(Jugadores!$A$2:$H$346,MATCH(Partidos!D1446,Jugadores!$A$2:$A$346,0),7)</f>
        <v>21</v>
      </c>
      <c r="I1446">
        <f>+INDEX(Jugadores!$A$2:$H$346,MATCH(Partidos!E1446,Jugadores!$A$2:$A$346,0),7)</f>
        <v>98</v>
      </c>
      <c r="J1446" t="str">
        <f>VLOOKUP(INDEX(Jugadores!$A$2:$H$346,MATCH(Partidos!D1446,Jugadores!$A$2:$A$346,0),8),Condados!A:B,2,FALSE)</f>
        <v>Delaware</v>
      </c>
      <c r="K1446" t="str">
        <f>VLOOKUP(INDEX(Jugadores!$A$2:$H$346,MATCH(Partidos!E1446,Jugadores!$A$2:$A$346,0),8),Condados!A:B,2,FALSE)</f>
        <v>Bradford</v>
      </c>
      <c r="L1446">
        <v>62</v>
      </c>
    </row>
    <row r="1447" spans="1:12" x14ac:dyDescent="0.25">
      <c r="A1447" t="s">
        <v>26</v>
      </c>
      <c r="B1447">
        <v>144</v>
      </c>
      <c r="C1447">
        <v>112</v>
      </c>
      <c r="D1447">
        <v>48987</v>
      </c>
      <c r="E1447">
        <v>15448</v>
      </c>
      <c r="F1447" t="str">
        <f>+VLOOKUP(D1447,Jugadores!A:B,2,FALSE)</f>
        <v>Patrick P. Taylor</v>
      </c>
      <c r="G1447" t="str">
        <f>+VLOOKUP(E1447,Jugadores!A:B,2,FALSE)</f>
        <v>Rocco T. Hayden</v>
      </c>
      <c r="H1447">
        <f>+INDEX(Jugadores!$A$2:$H$346,MATCH(Partidos!D1447,Jugadores!$A$2:$A$346,0),7)</f>
        <v>91</v>
      </c>
      <c r="I1447">
        <f>+INDEX(Jugadores!$A$2:$H$346,MATCH(Partidos!E1447,Jugadores!$A$2:$A$346,0),7)</f>
        <v>22</v>
      </c>
      <c r="J1447" t="str">
        <f>VLOOKUP(INDEX(Jugadores!$A$2:$H$346,MATCH(Partidos!D1447,Jugadores!$A$2:$A$346,0),8),Condados!A:B,2,FALSE)</f>
        <v>Columbia</v>
      </c>
      <c r="K1447" t="str">
        <f>VLOOKUP(INDEX(Jugadores!$A$2:$H$346,MATCH(Partidos!E1447,Jugadores!$A$2:$A$346,0),8),Condados!A:B,2,FALSE)</f>
        <v>Tioga</v>
      </c>
      <c r="L1447">
        <v>71</v>
      </c>
    </row>
    <row r="1448" spans="1:12" x14ac:dyDescent="0.25">
      <c r="A1448" t="s">
        <v>26</v>
      </c>
      <c r="B1448">
        <v>145</v>
      </c>
      <c r="C1448">
        <v>96</v>
      </c>
      <c r="D1448">
        <v>13729</v>
      </c>
      <c r="E1448">
        <v>29285</v>
      </c>
      <c r="F1448" t="str">
        <f>+VLOOKUP(D1448,Jugadores!A:B,2,FALSE)</f>
        <v>Christian G. Chang</v>
      </c>
      <c r="G1448" t="str">
        <f>+VLOOKUP(E1448,Jugadores!A:B,2,FALSE)</f>
        <v>Sean B. Vanatta</v>
      </c>
      <c r="H1448">
        <f>+INDEX(Jugadores!$A$2:$H$346,MATCH(Partidos!D1448,Jugadores!$A$2:$A$346,0),7)</f>
        <v>7</v>
      </c>
      <c r="I1448">
        <f>+INDEX(Jugadores!$A$2:$H$346,MATCH(Partidos!E1448,Jugadores!$A$2:$A$346,0),7)</f>
        <v>127</v>
      </c>
      <c r="J1448" t="str">
        <f>VLOOKUP(INDEX(Jugadores!$A$2:$H$346,MATCH(Partidos!D1448,Jugadores!$A$2:$A$346,0),8),Condados!A:B,2,FALSE)</f>
        <v>Indiana</v>
      </c>
      <c r="K1448" t="str">
        <f>VLOOKUP(INDEX(Jugadores!$A$2:$H$346,MATCH(Partidos!E1448,Jugadores!$A$2:$A$346,0),8),Condados!A:B,2,FALSE)</f>
        <v>Monroe</v>
      </c>
      <c r="L1448">
        <v>78</v>
      </c>
    </row>
    <row r="1449" spans="1:12" x14ac:dyDescent="0.25">
      <c r="A1449" t="s">
        <v>26</v>
      </c>
      <c r="B1449">
        <v>146</v>
      </c>
      <c r="C1449">
        <v>142</v>
      </c>
      <c r="D1449">
        <v>49008</v>
      </c>
      <c r="E1449">
        <v>263</v>
      </c>
      <c r="F1449" t="str">
        <f>+VLOOKUP(D1449,Jugadores!A:B,2,FALSE)</f>
        <v>Anthony A. Rodriguez</v>
      </c>
      <c r="G1449" t="str">
        <f>+VLOOKUP(E1449,Jugadores!A:B,2,FALSE)</f>
        <v>Eric S. Arnold</v>
      </c>
      <c r="H1449">
        <f>+INDEX(Jugadores!$A$2:$H$346,MATCH(Partidos!D1449,Jugadores!$A$2:$A$346,0),7)</f>
        <v>6</v>
      </c>
      <c r="I1449">
        <f>+INDEX(Jugadores!$A$2:$H$346,MATCH(Partidos!E1449,Jugadores!$A$2:$A$346,0),7)</f>
        <v>229</v>
      </c>
      <c r="J1449" t="str">
        <f>VLOOKUP(INDEX(Jugadores!$A$2:$H$346,MATCH(Partidos!D1449,Jugadores!$A$2:$A$346,0),8),Condados!A:B,2,FALSE)</f>
        <v>Forest</v>
      </c>
      <c r="K1449" t="str">
        <f>VLOOKUP(INDEX(Jugadores!$A$2:$H$346,MATCH(Partidos!E1449,Jugadores!$A$2:$A$346,0),8),Condados!A:B,2,FALSE)</f>
        <v>Warren</v>
      </c>
      <c r="L1449">
        <v>42</v>
      </c>
    </row>
    <row r="1450" spans="1:12" x14ac:dyDescent="0.25">
      <c r="A1450" t="s">
        <v>26</v>
      </c>
      <c r="B1450">
        <v>147</v>
      </c>
      <c r="C1450">
        <v>108</v>
      </c>
      <c r="D1450">
        <v>48848</v>
      </c>
      <c r="E1450">
        <v>18113</v>
      </c>
      <c r="F1450" t="str">
        <f>+VLOOKUP(D1450,Jugadores!A:B,2,FALSE)</f>
        <v>Genaro D. Sampson</v>
      </c>
      <c r="G1450" t="str">
        <f>+VLOOKUP(E1450,Jugadores!A:B,2,FALSE)</f>
        <v>John M. Link</v>
      </c>
      <c r="H1450">
        <f>+INDEX(Jugadores!$A$2:$H$346,MATCH(Partidos!D1450,Jugadores!$A$2:$A$346,0),7)</f>
        <v>14</v>
      </c>
      <c r="I1450">
        <f>+INDEX(Jugadores!$A$2:$H$346,MATCH(Partidos!E1450,Jugadores!$A$2:$A$346,0),7)</f>
        <v>26</v>
      </c>
      <c r="J1450" t="str">
        <f>VLOOKUP(INDEX(Jugadores!$A$2:$H$346,MATCH(Partidos!D1450,Jugadores!$A$2:$A$346,0),8),Condados!A:B,2,FALSE)</f>
        <v>Philadelphia</v>
      </c>
      <c r="K1450" t="str">
        <f>VLOOKUP(INDEX(Jugadores!$A$2:$H$346,MATCH(Partidos!E1450,Jugadores!$A$2:$A$346,0),8),Condados!A:B,2,FALSE)</f>
        <v>Clinton</v>
      </c>
      <c r="L1450">
        <v>45</v>
      </c>
    </row>
    <row r="1451" spans="1:12" x14ac:dyDescent="0.25">
      <c r="A1451" t="s">
        <v>26</v>
      </c>
      <c r="B1451">
        <v>148</v>
      </c>
      <c r="C1451">
        <v>157</v>
      </c>
      <c r="D1451">
        <v>15447</v>
      </c>
      <c r="E1451">
        <v>29457</v>
      </c>
      <c r="F1451" t="str">
        <f>+VLOOKUP(D1451,Jugadores!A:B,2,FALSE)</f>
        <v>Avery M. Morgan</v>
      </c>
      <c r="G1451" t="str">
        <f>+VLOOKUP(E1451,Jugadores!A:B,2,FALSE)</f>
        <v>Juan M. Drake</v>
      </c>
      <c r="H1451">
        <f>+INDEX(Jugadores!$A$2:$H$346,MATCH(Partidos!D1451,Jugadores!$A$2:$A$346,0),7)</f>
        <v>62</v>
      </c>
      <c r="I1451">
        <f>+INDEX(Jugadores!$A$2:$H$346,MATCH(Partidos!E1451,Jugadores!$A$2:$A$346,0),7)</f>
        <v>57</v>
      </c>
      <c r="J1451" t="str">
        <f>VLOOKUP(INDEX(Jugadores!$A$2:$H$346,MATCH(Partidos!D1451,Jugadores!$A$2:$A$346,0),8),Condados!A:B,2,FALSE)</f>
        <v>Susquehanna</v>
      </c>
      <c r="K1451" t="str">
        <f>VLOOKUP(INDEX(Jugadores!$A$2:$H$346,MATCH(Partidos!E1451,Jugadores!$A$2:$A$346,0),8),Condados!A:B,2,FALSE)</f>
        <v>Lycoming</v>
      </c>
      <c r="L1451">
        <v>47</v>
      </c>
    </row>
    <row r="1452" spans="1:12" x14ac:dyDescent="0.25">
      <c r="A1452" t="s">
        <v>26</v>
      </c>
      <c r="B1452">
        <v>150</v>
      </c>
      <c r="C1452">
        <v>98</v>
      </c>
      <c r="D1452">
        <v>27430</v>
      </c>
      <c r="E1452">
        <v>12771</v>
      </c>
      <c r="F1452" t="str">
        <f>+VLOOKUP(D1452,Jugadores!A:B,2,FALSE)</f>
        <v>Brad S. Torres</v>
      </c>
      <c r="G1452" t="str">
        <f>+VLOOKUP(E1452,Jugadores!A:B,2,FALSE)</f>
        <v>David C. Nelson</v>
      </c>
      <c r="H1452">
        <f>+INDEX(Jugadores!$A$2:$H$346,MATCH(Partidos!D1452,Jugadores!$A$2:$A$346,0),7)</f>
        <v>98</v>
      </c>
      <c r="I1452">
        <f>+INDEX(Jugadores!$A$2:$H$346,MATCH(Partidos!E1452,Jugadores!$A$2:$A$346,0),7)</f>
        <v>345</v>
      </c>
      <c r="J1452" t="str">
        <f>VLOOKUP(INDEX(Jugadores!$A$2:$H$346,MATCH(Partidos!D1452,Jugadores!$A$2:$A$346,0),8),Condados!A:B,2,FALSE)</f>
        <v>Bradford</v>
      </c>
      <c r="K1452" t="str">
        <f>VLOOKUP(INDEX(Jugadores!$A$2:$H$346,MATCH(Partidos!E1452,Jugadores!$A$2:$A$346,0),8),Condados!A:B,2,FALSE)</f>
        <v>Franklin</v>
      </c>
      <c r="L1452">
        <v>47</v>
      </c>
    </row>
    <row r="1453" spans="1:12" x14ac:dyDescent="0.25">
      <c r="A1453" t="s">
        <v>26</v>
      </c>
      <c r="B1453">
        <v>151</v>
      </c>
      <c r="C1453">
        <v>63</v>
      </c>
      <c r="D1453">
        <v>34648</v>
      </c>
      <c r="E1453">
        <v>10145</v>
      </c>
      <c r="F1453" t="str">
        <f>+VLOOKUP(D1453,Jugadores!A:B,2,FALSE)</f>
        <v>Jack E. Clark</v>
      </c>
      <c r="G1453" t="str">
        <f>+VLOOKUP(E1453,Jugadores!A:B,2,FALSE)</f>
        <v>Reinaldo L. Stines</v>
      </c>
      <c r="H1453">
        <f>+INDEX(Jugadores!$A$2:$H$346,MATCH(Partidos!D1453,Jugadores!$A$2:$A$346,0),7)</f>
        <v>64</v>
      </c>
      <c r="I1453">
        <f>+INDEX(Jugadores!$A$2:$H$346,MATCH(Partidos!E1453,Jugadores!$A$2:$A$346,0),7)</f>
        <v>55</v>
      </c>
      <c r="J1453" t="str">
        <f>VLOOKUP(INDEX(Jugadores!$A$2:$H$346,MATCH(Partidos!D1453,Jugadores!$A$2:$A$346,0),8),Condados!A:B,2,FALSE)</f>
        <v>Schuylkill</v>
      </c>
      <c r="K1453" t="str">
        <f>VLOOKUP(INDEX(Jugadores!$A$2:$H$346,MATCH(Partidos!E1453,Jugadores!$A$2:$A$346,0),8),Condados!A:B,2,FALSE)</f>
        <v>Northumberland</v>
      </c>
      <c r="L1453">
        <v>60</v>
      </c>
    </row>
    <row r="1454" spans="1:12" x14ac:dyDescent="0.25">
      <c r="A1454" t="s">
        <v>26</v>
      </c>
      <c r="B1454">
        <v>152</v>
      </c>
      <c r="C1454">
        <v>140</v>
      </c>
      <c r="D1454">
        <v>31665</v>
      </c>
      <c r="E1454">
        <v>35769</v>
      </c>
      <c r="F1454" t="str">
        <f>+VLOOKUP(D1454,Jugadores!A:B,2,FALSE)</f>
        <v>Walter J. Parker</v>
      </c>
      <c r="G1454" t="str">
        <f>+VLOOKUP(E1454,Jugadores!A:B,2,FALSE)</f>
        <v>Dave T. Gowins</v>
      </c>
      <c r="H1454">
        <f>+INDEX(Jugadores!$A$2:$H$346,MATCH(Partidos!D1454,Jugadores!$A$2:$A$346,0),7)</f>
        <v>38</v>
      </c>
      <c r="I1454">
        <f>+INDEX(Jugadores!$A$2:$H$346,MATCH(Partidos!E1454,Jugadores!$A$2:$A$346,0),7)</f>
        <v>104</v>
      </c>
      <c r="J1454" t="str">
        <f>VLOOKUP(INDEX(Jugadores!$A$2:$H$346,MATCH(Partidos!D1454,Jugadores!$A$2:$A$346,0),8),Condados!A:B,2,FALSE)</f>
        <v>Huntingdon</v>
      </c>
      <c r="K1454" t="str">
        <f>VLOOKUP(INDEX(Jugadores!$A$2:$H$346,MATCH(Partidos!E1454,Jugadores!$A$2:$A$346,0),8),Condados!A:B,2,FALSE)</f>
        <v>Cumberland</v>
      </c>
      <c r="L1454">
        <v>84</v>
      </c>
    </row>
    <row r="1455" spans="1:12" x14ac:dyDescent="0.25">
      <c r="A1455" t="s">
        <v>26</v>
      </c>
      <c r="B1455">
        <v>154</v>
      </c>
      <c r="C1455">
        <v>73</v>
      </c>
      <c r="D1455">
        <v>27430</v>
      </c>
      <c r="E1455">
        <v>35979</v>
      </c>
      <c r="F1455" t="str">
        <f>+VLOOKUP(D1455,Jugadores!A:B,2,FALSE)</f>
        <v>Brad S. Torres</v>
      </c>
      <c r="G1455" t="str">
        <f>+VLOOKUP(E1455,Jugadores!A:B,2,FALSE)</f>
        <v>Jerry L. Williams</v>
      </c>
      <c r="H1455">
        <f>+INDEX(Jugadores!$A$2:$H$346,MATCH(Partidos!D1455,Jugadores!$A$2:$A$346,0),7)</f>
        <v>98</v>
      </c>
      <c r="I1455">
        <f>+INDEX(Jugadores!$A$2:$H$346,MATCH(Partidos!E1455,Jugadores!$A$2:$A$346,0),7)</f>
        <v>133</v>
      </c>
      <c r="J1455" t="str">
        <f>VLOOKUP(INDEX(Jugadores!$A$2:$H$346,MATCH(Partidos!D1455,Jugadores!$A$2:$A$346,0),8),Condados!A:B,2,FALSE)</f>
        <v>Bradford</v>
      </c>
      <c r="K1455" t="str">
        <f>VLOOKUP(INDEX(Jugadores!$A$2:$H$346,MATCH(Partidos!E1455,Jugadores!$A$2:$A$346,0),8),Condados!A:B,2,FALSE)</f>
        <v>Fayette</v>
      </c>
      <c r="L1455">
        <v>98</v>
      </c>
    </row>
    <row r="1456" spans="1:12" x14ac:dyDescent="0.25">
      <c r="A1456" t="s">
        <v>26</v>
      </c>
      <c r="B1456">
        <v>155</v>
      </c>
      <c r="C1456">
        <v>89</v>
      </c>
      <c r="D1456">
        <v>15448</v>
      </c>
      <c r="E1456">
        <v>11716</v>
      </c>
      <c r="F1456" t="str">
        <f>+VLOOKUP(D1456,Jugadores!A:B,2,FALSE)</f>
        <v>Rocco T. Hayden</v>
      </c>
      <c r="G1456" t="str">
        <f>+VLOOKUP(E1456,Jugadores!A:B,2,FALSE)</f>
        <v>James M. Schreiber</v>
      </c>
      <c r="H1456">
        <f>+INDEX(Jugadores!$A$2:$H$346,MATCH(Partidos!D1456,Jugadores!$A$2:$A$346,0),7)</f>
        <v>22</v>
      </c>
      <c r="I1456">
        <f>+INDEX(Jugadores!$A$2:$H$346,MATCH(Partidos!E1456,Jugadores!$A$2:$A$346,0),7)</f>
        <v>106</v>
      </c>
      <c r="J1456" t="str">
        <f>VLOOKUP(INDEX(Jugadores!$A$2:$H$346,MATCH(Partidos!D1456,Jugadores!$A$2:$A$346,0),8),Condados!A:B,2,FALSE)</f>
        <v>Tioga</v>
      </c>
      <c r="K1456" t="str">
        <f>VLOOKUP(INDEX(Jugadores!$A$2:$H$346,MATCH(Partidos!E1456,Jugadores!$A$2:$A$346,0),8),Condados!A:B,2,FALSE)</f>
        <v>Huntingdon</v>
      </c>
      <c r="L1456">
        <v>104</v>
      </c>
    </row>
    <row r="1457" spans="1:12" x14ac:dyDescent="0.25">
      <c r="A1457" t="s">
        <v>26</v>
      </c>
      <c r="B1457">
        <v>156</v>
      </c>
      <c r="C1457">
        <v>78</v>
      </c>
      <c r="D1457">
        <v>48987</v>
      </c>
      <c r="E1457">
        <v>37462</v>
      </c>
      <c r="F1457" t="str">
        <f>+VLOOKUP(D1457,Jugadores!A:B,2,FALSE)</f>
        <v>Patrick P. Taylor</v>
      </c>
      <c r="G1457" t="str">
        <f>+VLOOKUP(E1457,Jugadores!A:B,2,FALSE)</f>
        <v>Ronnie C. Sparks</v>
      </c>
      <c r="H1457">
        <f>+INDEX(Jugadores!$A$2:$H$346,MATCH(Partidos!D1457,Jugadores!$A$2:$A$346,0),7)</f>
        <v>91</v>
      </c>
      <c r="I1457">
        <f>+INDEX(Jugadores!$A$2:$H$346,MATCH(Partidos!E1457,Jugadores!$A$2:$A$346,0),7)</f>
        <v>45</v>
      </c>
      <c r="J1457" t="str">
        <f>VLOOKUP(INDEX(Jugadores!$A$2:$H$346,MATCH(Partidos!D1457,Jugadores!$A$2:$A$346,0),8),Condados!A:B,2,FALSE)</f>
        <v>Columbia</v>
      </c>
      <c r="K1457" t="str">
        <f>VLOOKUP(INDEX(Jugadores!$A$2:$H$346,MATCH(Partidos!E1457,Jugadores!$A$2:$A$346,0),8),Condados!A:B,2,FALSE)</f>
        <v>Fulton</v>
      </c>
      <c r="L1457">
        <v>105</v>
      </c>
    </row>
    <row r="1458" spans="1:12" x14ac:dyDescent="0.25">
      <c r="A1458" t="s">
        <v>26</v>
      </c>
      <c r="B1458">
        <v>157</v>
      </c>
      <c r="C1458">
        <v>74</v>
      </c>
      <c r="D1458">
        <v>29285</v>
      </c>
      <c r="E1458">
        <v>30486</v>
      </c>
      <c r="F1458" t="str">
        <f>+VLOOKUP(D1458,Jugadores!A:B,2,FALSE)</f>
        <v>Sean B. Vanatta</v>
      </c>
      <c r="G1458" t="str">
        <f>+VLOOKUP(E1458,Jugadores!A:B,2,FALSE)</f>
        <v>Glenn W. Cunningham</v>
      </c>
      <c r="H1458">
        <f>+INDEX(Jugadores!$A$2:$H$346,MATCH(Partidos!D1458,Jugadores!$A$2:$A$346,0),7)</f>
        <v>127</v>
      </c>
      <c r="I1458">
        <f>+INDEX(Jugadores!$A$2:$H$346,MATCH(Partidos!E1458,Jugadores!$A$2:$A$346,0),7)</f>
        <v>3</v>
      </c>
      <c r="J1458" t="str">
        <f>VLOOKUP(INDEX(Jugadores!$A$2:$H$346,MATCH(Partidos!D1458,Jugadores!$A$2:$A$346,0),8),Condados!A:B,2,FALSE)</f>
        <v>Monroe</v>
      </c>
      <c r="K1458" t="str">
        <f>VLOOKUP(INDEX(Jugadores!$A$2:$H$346,MATCH(Partidos!E1458,Jugadores!$A$2:$A$346,0),8),Condados!A:B,2,FALSE)</f>
        <v>Lawrence</v>
      </c>
      <c r="L1458">
        <v>55</v>
      </c>
    </row>
    <row r="1459" spans="1:12" x14ac:dyDescent="0.25">
      <c r="A1459" t="s">
        <v>26</v>
      </c>
      <c r="B1459">
        <v>158</v>
      </c>
      <c r="C1459">
        <v>123</v>
      </c>
      <c r="D1459">
        <v>13729</v>
      </c>
      <c r="E1459">
        <v>37806</v>
      </c>
      <c r="F1459" t="str">
        <f>+VLOOKUP(D1459,Jugadores!A:B,2,FALSE)</f>
        <v>Christian G. Chang</v>
      </c>
      <c r="G1459" t="str">
        <f>+VLOOKUP(E1459,Jugadores!A:B,2,FALSE)</f>
        <v>Timothy R. Karnes</v>
      </c>
      <c r="H1459">
        <f>+INDEX(Jugadores!$A$2:$H$346,MATCH(Partidos!D1459,Jugadores!$A$2:$A$346,0),7)</f>
        <v>7</v>
      </c>
      <c r="I1459">
        <f>+INDEX(Jugadores!$A$2:$H$346,MATCH(Partidos!E1459,Jugadores!$A$2:$A$346,0),7)</f>
        <v>114</v>
      </c>
      <c r="J1459" t="str">
        <f>VLOOKUP(INDEX(Jugadores!$A$2:$H$346,MATCH(Partidos!D1459,Jugadores!$A$2:$A$346,0),8),Condados!A:B,2,FALSE)</f>
        <v>Indiana</v>
      </c>
      <c r="K1459" t="str">
        <f>VLOOKUP(INDEX(Jugadores!$A$2:$H$346,MATCH(Partidos!E1459,Jugadores!$A$2:$A$346,0),8),Condados!A:B,2,FALSE)</f>
        <v>Crawford</v>
      </c>
      <c r="L1459">
        <v>57</v>
      </c>
    </row>
    <row r="1460" spans="1:12" x14ac:dyDescent="0.25">
      <c r="A1460" t="s">
        <v>26</v>
      </c>
      <c r="B1460">
        <v>159</v>
      </c>
      <c r="C1460">
        <v>91</v>
      </c>
      <c r="D1460">
        <v>263</v>
      </c>
      <c r="E1460">
        <v>39231</v>
      </c>
      <c r="F1460" t="str">
        <f>+VLOOKUP(D1460,Jugadores!A:B,2,FALSE)</f>
        <v>Eric S. Arnold</v>
      </c>
      <c r="G1460" t="str">
        <f>+VLOOKUP(E1460,Jugadores!A:B,2,FALSE)</f>
        <v>Brandon F. Gavin</v>
      </c>
      <c r="H1460">
        <f>+INDEX(Jugadores!$A$2:$H$346,MATCH(Partidos!D1460,Jugadores!$A$2:$A$346,0),7)</f>
        <v>229</v>
      </c>
      <c r="I1460">
        <f>+INDEX(Jugadores!$A$2:$H$346,MATCH(Partidos!E1460,Jugadores!$A$2:$A$346,0),7)</f>
        <v>56</v>
      </c>
      <c r="J1460" t="str">
        <f>VLOOKUP(INDEX(Jugadores!$A$2:$H$346,MATCH(Partidos!D1460,Jugadores!$A$2:$A$346,0),8),Condados!A:B,2,FALSE)</f>
        <v>Warren</v>
      </c>
      <c r="K1460" t="str">
        <f>VLOOKUP(INDEX(Jugadores!$A$2:$H$346,MATCH(Partidos!E1460,Jugadores!$A$2:$A$346,0),8),Condados!A:B,2,FALSE)</f>
        <v>McKean</v>
      </c>
      <c r="L1460">
        <v>62</v>
      </c>
    </row>
    <row r="1461" spans="1:12" x14ac:dyDescent="0.25">
      <c r="A1461" t="s">
        <v>26</v>
      </c>
      <c r="B1461">
        <v>161</v>
      </c>
      <c r="C1461">
        <v>69</v>
      </c>
      <c r="D1461">
        <v>18113</v>
      </c>
      <c r="E1461">
        <v>24013</v>
      </c>
      <c r="F1461" t="str">
        <f>+VLOOKUP(D1461,Jugadores!A:B,2,FALSE)</f>
        <v>John M. Link</v>
      </c>
      <c r="G1461" t="str">
        <f>+VLOOKUP(E1461,Jugadores!A:B,2,FALSE)</f>
        <v>Jason M. Greer</v>
      </c>
      <c r="H1461">
        <f>+INDEX(Jugadores!$A$2:$H$346,MATCH(Partidos!D1461,Jugadores!$A$2:$A$346,0),7)</f>
        <v>26</v>
      </c>
      <c r="I1461">
        <f>+INDEX(Jugadores!$A$2:$H$346,MATCH(Partidos!E1461,Jugadores!$A$2:$A$346,0),7)</f>
        <v>122</v>
      </c>
      <c r="J1461" t="str">
        <f>VLOOKUP(INDEX(Jugadores!$A$2:$H$346,MATCH(Partidos!D1461,Jugadores!$A$2:$A$346,0),8),Condados!A:B,2,FALSE)</f>
        <v>Clinton</v>
      </c>
      <c r="K1461" t="str">
        <f>VLOOKUP(INDEX(Jugadores!$A$2:$H$346,MATCH(Partidos!E1461,Jugadores!$A$2:$A$346,0),8),Condados!A:B,2,FALSE)</f>
        <v>Northampton</v>
      </c>
      <c r="L1461">
        <v>95</v>
      </c>
    </row>
    <row r="1462" spans="1:12" x14ac:dyDescent="0.25">
      <c r="A1462" t="s">
        <v>26</v>
      </c>
      <c r="B1462">
        <v>162</v>
      </c>
      <c r="C1462">
        <v>80</v>
      </c>
      <c r="D1462">
        <v>48848</v>
      </c>
      <c r="E1462">
        <v>15937</v>
      </c>
      <c r="F1462" t="str">
        <f>+VLOOKUP(D1462,Jugadores!A:B,2,FALSE)</f>
        <v>Genaro D. Sampson</v>
      </c>
      <c r="G1462" t="str">
        <f>+VLOOKUP(E1462,Jugadores!A:B,2,FALSE)</f>
        <v>Philip S. Rome</v>
      </c>
      <c r="H1462">
        <f>+INDEX(Jugadores!$A$2:$H$346,MATCH(Partidos!D1462,Jugadores!$A$2:$A$346,0),7)</f>
        <v>14</v>
      </c>
      <c r="I1462">
        <f>+INDEX(Jugadores!$A$2:$H$346,MATCH(Partidos!E1462,Jugadores!$A$2:$A$346,0),7)</f>
        <v>42</v>
      </c>
      <c r="J1462" t="str">
        <f>VLOOKUP(INDEX(Jugadores!$A$2:$H$346,MATCH(Partidos!D1462,Jugadores!$A$2:$A$346,0),8),Condados!A:B,2,FALSE)</f>
        <v>Philadelphia</v>
      </c>
      <c r="K1462" t="str">
        <f>VLOOKUP(INDEX(Jugadores!$A$2:$H$346,MATCH(Partidos!E1462,Jugadores!$A$2:$A$346,0),8),Condados!A:B,2,FALSE)</f>
        <v>Beaver</v>
      </c>
      <c r="L1462">
        <v>103</v>
      </c>
    </row>
    <row r="1463" spans="1:12" x14ac:dyDescent="0.25">
      <c r="A1463" t="s">
        <v>26</v>
      </c>
      <c r="B1463">
        <v>163</v>
      </c>
      <c r="C1463">
        <v>74</v>
      </c>
      <c r="D1463">
        <v>15447</v>
      </c>
      <c r="E1463">
        <v>11293</v>
      </c>
      <c r="F1463" t="str">
        <f>+VLOOKUP(D1463,Jugadores!A:B,2,FALSE)</f>
        <v>Avery M. Morgan</v>
      </c>
      <c r="G1463" t="str">
        <f>+VLOOKUP(E1463,Jugadores!A:B,2,FALSE)</f>
        <v>David C. Sandusky</v>
      </c>
      <c r="H1463">
        <f>+INDEX(Jugadores!$A$2:$H$346,MATCH(Partidos!D1463,Jugadores!$A$2:$A$346,0),7)</f>
        <v>62</v>
      </c>
      <c r="I1463">
        <f>+INDEX(Jugadores!$A$2:$H$346,MATCH(Partidos!E1463,Jugadores!$A$2:$A$346,0),7)</f>
        <v>230</v>
      </c>
      <c r="J1463" t="str">
        <f>VLOOKUP(INDEX(Jugadores!$A$2:$H$346,MATCH(Partidos!D1463,Jugadores!$A$2:$A$346,0),8),Condados!A:B,2,FALSE)</f>
        <v>Susquehanna</v>
      </c>
      <c r="K1463" t="str">
        <f>VLOOKUP(INDEX(Jugadores!$A$2:$H$346,MATCH(Partidos!E1463,Jugadores!$A$2:$A$346,0),8),Condados!A:B,2,FALSE)</f>
        <v>Juniata</v>
      </c>
      <c r="L1463">
        <v>193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6"/>
  <sheetViews>
    <sheetView zoomScale="120" zoomScaleNormal="120" workbookViewId="0">
      <selection activeCell="H5" sqref="H5"/>
    </sheetView>
  </sheetViews>
  <sheetFormatPr baseColWidth="10" defaultColWidth="11.6328125" defaultRowHeight="12.5" x14ac:dyDescent="0.25"/>
  <cols>
    <col min="2" max="2" width="16" customWidth="1"/>
    <col min="3" max="3" width="10.81640625" customWidth="1"/>
    <col min="4" max="4" width="5.81640625" customWidth="1"/>
    <col min="5" max="5" width="7.7265625" customWidth="1"/>
    <col min="6" max="7" width="10.26953125" customWidth="1"/>
    <col min="8" max="8" width="12.54296875" customWidth="1"/>
    <col min="9" max="9" width="8" customWidth="1"/>
    <col min="10" max="10" width="16.7265625" customWidth="1"/>
  </cols>
  <sheetData>
    <row r="1" spans="1:10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10" x14ac:dyDescent="0.25">
      <c r="A2">
        <v>14970</v>
      </c>
      <c r="B2" t="s">
        <v>40</v>
      </c>
      <c r="C2" s="1" t="s">
        <v>41</v>
      </c>
      <c r="D2">
        <v>31</v>
      </c>
      <c r="E2">
        <v>71.2</v>
      </c>
      <c r="F2">
        <v>189</v>
      </c>
      <c r="G2">
        <v>1</v>
      </c>
      <c r="H2">
        <v>15</v>
      </c>
    </row>
    <row r="3" spans="1:10" x14ac:dyDescent="0.25">
      <c r="A3">
        <v>26820</v>
      </c>
      <c r="B3" t="s">
        <v>42</v>
      </c>
      <c r="C3" s="1" t="s">
        <v>43</v>
      </c>
      <c r="D3">
        <v>32</v>
      </c>
      <c r="E3">
        <v>95</v>
      </c>
      <c r="F3">
        <v>178</v>
      </c>
      <c r="G3">
        <v>2</v>
      </c>
      <c r="H3">
        <v>47</v>
      </c>
      <c r="J3">
        <f>MATCH("Ruben A. Burr", B6:B14, 0)</f>
        <v>4</v>
      </c>
    </row>
    <row r="4" spans="1:10" x14ac:dyDescent="0.25">
      <c r="A4">
        <v>30486</v>
      </c>
      <c r="B4" t="s">
        <v>44</v>
      </c>
      <c r="C4" t="s">
        <v>45</v>
      </c>
      <c r="D4">
        <v>29</v>
      </c>
      <c r="E4">
        <v>68.8</v>
      </c>
      <c r="F4">
        <v>172</v>
      </c>
      <c r="G4">
        <v>3</v>
      </c>
      <c r="H4">
        <v>73</v>
      </c>
    </row>
    <row r="5" spans="1:10" x14ac:dyDescent="0.25">
      <c r="A5">
        <v>45415</v>
      </c>
      <c r="B5" t="s">
        <v>46</v>
      </c>
      <c r="C5" s="1" t="s">
        <v>47</v>
      </c>
      <c r="D5">
        <v>30</v>
      </c>
      <c r="E5">
        <v>85.8</v>
      </c>
      <c r="F5">
        <v>173</v>
      </c>
      <c r="G5">
        <v>4</v>
      </c>
      <c r="H5">
        <v>99</v>
      </c>
    </row>
    <row r="6" spans="1:10" x14ac:dyDescent="0.25">
      <c r="A6">
        <v>12744</v>
      </c>
      <c r="B6" t="s">
        <v>48</v>
      </c>
      <c r="C6" t="s">
        <v>49</v>
      </c>
      <c r="D6">
        <v>28</v>
      </c>
      <c r="E6">
        <v>111.8</v>
      </c>
      <c r="F6">
        <v>173</v>
      </c>
      <c r="G6">
        <v>5</v>
      </c>
      <c r="H6">
        <v>77</v>
      </c>
    </row>
    <row r="7" spans="1:10" x14ac:dyDescent="0.25">
      <c r="A7">
        <v>49008</v>
      </c>
      <c r="B7" t="s">
        <v>50</v>
      </c>
      <c r="C7" t="s">
        <v>51</v>
      </c>
      <c r="D7">
        <v>33</v>
      </c>
      <c r="E7">
        <v>94.2</v>
      </c>
      <c r="F7">
        <v>179</v>
      </c>
      <c r="G7">
        <v>6</v>
      </c>
      <c r="H7">
        <v>53</v>
      </c>
    </row>
    <row r="8" spans="1:10" x14ac:dyDescent="0.25">
      <c r="A8">
        <v>13729</v>
      </c>
      <c r="B8" t="s">
        <v>52</v>
      </c>
      <c r="C8" s="1" t="s">
        <v>53</v>
      </c>
      <c r="D8">
        <v>26</v>
      </c>
      <c r="E8">
        <v>78.8</v>
      </c>
      <c r="F8">
        <v>180</v>
      </c>
      <c r="G8">
        <v>7</v>
      </c>
      <c r="H8">
        <v>63</v>
      </c>
    </row>
    <row r="9" spans="1:10" x14ac:dyDescent="0.25">
      <c r="A9">
        <v>25202</v>
      </c>
      <c r="B9" t="s">
        <v>54</v>
      </c>
      <c r="C9" t="s">
        <v>55</v>
      </c>
      <c r="D9">
        <v>35</v>
      </c>
      <c r="E9">
        <v>93.9</v>
      </c>
      <c r="F9">
        <v>174</v>
      </c>
      <c r="G9">
        <v>8</v>
      </c>
      <c r="H9">
        <v>51</v>
      </c>
    </row>
    <row r="10" spans="1:10" x14ac:dyDescent="0.25">
      <c r="A10">
        <v>15688</v>
      </c>
      <c r="B10" t="s">
        <v>56</v>
      </c>
      <c r="C10" t="s">
        <v>57</v>
      </c>
      <c r="D10">
        <v>29</v>
      </c>
      <c r="E10">
        <v>98.5</v>
      </c>
      <c r="F10">
        <v>185</v>
      </c>
      <c r="G10">
        <v>9</v>
      </c>
      <c r="H10">
        <v>71</v>
      </c>
    </row>
    <row r="11" spans="1:10" x14ac:dyDescent="0.25">
      <c r="A11">
        <v>28128</v>
      </c>
      <c r="B11" t="s">
        <v>58</v>
      </c>
      <c r="C11" t="s">
        <v>59</v>
      </c>
      <c r="D11">
        <v>31</v>
      </c>
      <c r="E11">
        <v>93.2</v>
      </c>
      <c r="F11">
        <v>176</v>
      </c>
      <c r="G11">
        <v>10</v>
      </c>
      <c r="H11">
        <v>125</v>
      </c>
    </row>
    <row r="12" spans="1:10" x14ac:dyDescent="0.25">
      <c r="A12">
        <v>27965</v>
      </c>
      <c r="B12" t="s">
        <v>60</v>
      </c>
      <c r="C12" t="s">
        <v>61</v>
      </c>
      <c r="D12">
        <v>27</v>
      </c>
      <c r="E12">
        <v>71</v>
      </c>
      <c r="F12">
        <v>172</v>
      </c>
      <c r="G12">
        <v>11</v>
      </c>
      <c r="H12">
        <v>121</v>
      </c>
    </row>
    <row r="13" spans="1:10" x14ac:dyDescent="0.25">
      <c r="A13">
        <v>47815</v>
      </c>
      <c r="B13" t="s">
        <v>62</v>
      </c>
      <c r="C13" s="1" t="s">
        <v>63</v>
      </c>
      <c r="D13">
        <v>26</v>
      </c>
      <c r="E13">
        <v>75.400000000000006</v>
      </c>
      <c r="F13">
        <v>185</v>
      </c>
      <c r="G13">
        <v>12</v>
      </c>
      <c r="H13">
        <v>55</v>
      </c>
    </row>
    <row r="14" spans="1:10" x14ac:dyDescent="0.25">
      <c r="A14">
        <v>1866</v>
      </c>
      <c r="B14" t="s">
        <v>64</v>
      </c>
      <c r="C14" s="1" t="s">
        <v>65</v>
      </c>
      <c r="D14">
        <v>26</v>
      </c>
      <c r="E14">
        <v>80.099999999999994</v>
      </c>
      <c r="F14">
        <v>179</v>
      </c>
      <c r="G14">
        <v>13</v>
      </c>
      <c r="H14">
        <v>19</v>
      </c>
    </row>
    <row r="15" spans="1:10" x14ac:dyDescent="0.25">
      <c r="A15">
        <v>48848</v>
      </c>
      <c r="B15" t="s">
        <v>66</v>
      </c>
      <c r="C15" t="s">
        <v>67</v>
      </c>
      <c r="D15">
        <v>32</v>
      </c>
      <c r="E15">
        <v>77.5</v>
      </c>
      <c r="F15">
        <v>169</v>
      </c>
      <c r="G15">
        <v>14</v>
      </c>
      <c r="H15">
        <v>101</v>
      </c>
    </row>
    <row r="16" spans="1:10" x14ac:dyDescent="0.25">
      <c r="A16">
        <v>7630</v>
      </c>
      <c r="B16" t="s">
        <v>68</v>
      </c>
      <c r="C16" t="s">
        <v>69</v>
      </c>
      <c r="D16">
        <v>30</v>
      </c>
      <c r="E16">
        <v>67.3</v>
      </c>
      <c r="F16">
        <v>174</v>
      </c>
      <c r="G16">
        <v>15</v>
      </c>
      <c r="H16">
        <v>11</v>
      </c>
    </row>
    <row r="17" spans="1:8" x14ac:dyDescent="0.25">
      <c r="A17">
        <v>7437</v>
      </c>
      <c r="B17" t="s">
        <v>70</v>
      </c>
      <c r="C17" s="1" t="s">
        <v>71</v>
      </c>
      <c r="D17">
        <v>23</v>
      </c>
      <c r="E17">
        <v>99.2</v>
      </c>
      <c r="F17">
        <v>176</v>
      </c>
      <c r="G17">
        <v>16</v>
      </c>
      <c r="H17">
        <v>39</v>
      </c>
    </row>
    <row r="18" spans="1:8" x14ac:dyDescent="0.25">
      <c r="A18">
        <v>45997</v>
      </c>
      <c r="B18" t="s">
        <v>72</v>
      </c>
      <c r="C18" s="1" t="s">
        <v>73</v>
      </c>
      <c r="D18">
        <v>26</v>
      </c>
      <c r="E18">
        <v>109.5</v>
      </c>
      <c r="F18">
        <v>181</v>
      </c>
      <c r="G18">
        <v>17</v>
      </c>
      <c r="H18">
        <v>25</v>
      </c>
    </row>
    <row r="19" spans="1:8" x14ac:dyDescent="0.25">
      <c r="A19">
        <v>23460</v>
      </c>
      <c r="B19" t="s">
        <v>74</v>
      </c>
      <c r="C19" t="s">
        <v>75</v>
      </c>
      <c r="D19">
        <v>33</v>
      </c>
      <c r="E19">
        <v>93.7</v>
      </c>
      <c r="F19">
        <v>176</v>
      </c>
      <c r="G19">
        <v>18</v>
      </c>
      <c r="H19">
        <v>85</v>
      </c>
    </row>
    <row r="20" spans="1:8" x14ac:dyDescent="0.25">
      <c r="A20">
        <v>39295</v>
      </c>
      <c r="B20" t="s">
        <v>76</v>
      </c>
      <c r="C20" s="1" t="s">
        <v>77</v>
      </c>
      <c r="D20">
        <v>35</v>
      </c>
      <c r="E20">
        <v>101.2</v>
      </c>
      <c r="F20">
        <v>177</v>
      </c>
      <c r="G20">
        <v>19</v>
      </c>
      <c r="H20">
        <v>43</v>
      </c>
    </row>
    <row r="21" spans="1:8" x14ac:dyDescent="0.25">
      <c r="A21">
        <v>34597</v>
      </c>
      <c r="B21" t="s">
        <v>78</v>
      </c>
      <c r="C21" s="1" t="s">
        <v>79</v>
      </c>
      <c r="D21">
        <v>26</v>
      </c>
      <c r="E21">
        <v>65.099999999999994</v>
      </c>
      <c r="F21">
        <v>174</v>
      </c>
      <c r="G21">
        <v>20</v>
      </c>
      <c r="H21">
        <v>119</v>
      </c>
    </row>
    <row r="22" spans="1:8" x14ac:dyDescent="0.25">
      <c r="A22">
        <v>36159</v>
      </c>
      <c r="B22" t="s">
        <v>80</v>
      </c>
      <c r="C22" t="s">
        <v>81</v>
      </c>
      <c r="D22">
        <v>26</v>
      </c>
      <c r="E22">
        <v>90.9</v>
      </c>
      <c r="F22">
        <v>188</v>
      </c>
      <c r="G22">
        <v>21</v>
      </c>
      <c r="H22">
        <v>45</v>
      </c>
    </row>
    <row r="23" spans="1:8" x14ac:dyDescent="0.25">
      <c r="A23">
        <v>15448</v>
      </c>
      <c r="B23" t="s">
        <v>82</v>
      </c>
      <c r="C23" t="s">
        <v>83</v>
      </c>
      <c r="D23">
        <v>20</v>
      </c>
      <c r="E23">
        <v>79.400000000000006</v>
      </c>
      <c r="F23">
        <v>175</v>
      </c>
      <c r="G23">
        <v>22</v>
      </c>
      <c r="H23">
        <v>117</v>
      </c>
    </row>
    <row r="24" spans="1:8" x14ac:dyDescent="0.25">
      <c r="A24">
        <v>20217</v>
      </c>
      <c r="B24" t="s">
        <v>84</v>
      </c>
      <c r="C24" s="1" t="s">
        <v>85</v>
      </c>
      <c r="D24">
        <v>24</v>
      </c>
      <c r="E24">
        <v>73</v>
      </c>
      <c r="F24">
        <v>167</v>
      </c>
      <c r="G24">
        <v>23</v>
      </c>
      <c r="H24">
        <v>129</v>
      </c>
    </row>
    <row r="25" spans="1:8" x14ac:dyDescent="0.25">
      <c r="A25">
        <v>11736</v>
      </c>
      <c r="B25" t="s">
        <v>86</v>
      </c>
      <c r="C25" t="s">
        <v>87</v>
      </c>
      <c r="D25">
        <v>34</v>
      </c>
      <c r="E25">
        <v>108.8</v>
      </c>
      <c r="F25">
        <v>183</v>
      </c>
      <c r="G25">
        <v>24</v>
      </c>
      <c r="H25">
        <v>113</v>
      </c>
    </row>
    <row r="26" spans="1:8" x14ac:dyDescent="0.25">
      <c r="A26">
        <v>38385</v>
      </c>
      <c r="B26" t="s">
        <v>88</v>
      </c>
      <c r="C26" t="s">
        <v>89</v>
      </c>
      <c r="D26">
        <v>25</v>
      </c>
      <c r="E26">
        <v>90.9</v>
      </c>
      <c r="F26">
        <v>180</v>
      </c>
      <c r="G26">
        <v>25</v>
      </c>
      <c r="H26">
        <v>23</v>
      </c>
    </row>
    <row r="27" spans="1:8" x14ac:dyDescent="0.25">
      <c r="A27">
        <v>18113</v>
      </c>
      <c r="B27" t="s">
        <v>90</v>
      </c>
      <c r="C27" t="s">
        <v>91</v>
      </c>
      <c r="D27">
        <v>29</v>
      </c>
      <c r="E27">
        <v>92.2</v>
      </c>
      <c r="F27">
        <v>188</v>
      </c>
      <c r="G27">
        <v>26</v>
      </c>
      <c r="H27">
        <v>35</v>
      </c>
    </row>
    <row r="28" spans="1:8" x14ac:dyDescent="0.25">
      <c r="A28">
        <v>41198</v>
      </c>
      <c r="B28" t="s">
        <v>92</v>
      </c>
      <c r="C28" t="s">
        <v>93</v>
      </c>
      <c r="D28">
        <v>22</v>
      </c>
      <c r="E28">
        <v>102.7</v>
      </c>
      <c r="F28">
        <v>171</v>
      </c>
      <c r="G28">
        <v>27</v>
      </c>
      <c r="H28">
        <v>3</v>
      </c>
    </row>
    <row r="29" spans="1:8" x14ac:dyDescent="0.25">
      <c r="A29">
        <v>4013</v>
      </c>
      <c r="B29" t="s">
        <v>94</v>
      </c>
      <c r="C29" t="s">
        <v>95</v>
      </c>
      <c r="D29">
        <v>35</v>
      </c>
      <c r="E29">
        <v>79.8</v>
      </c>
      <c r="F29">
        <v>176</v>
      </c>
      <c r="G29">
        <v>28</v>
      </c>
      <c r="H29">
        <v>127</v>
      </c>
    </row>
    <row r="30" spans="1:8" x14ac:dyDescent="0.25">
      <c r="A30">
        <v>43571</v>
      </c>
      <c r="B30" t="s">
        <v>96</v>
      </c>
      <c r="C30" t="s">
        <v>97</v>
      </c>
      <c r="D30">
        <v>26</v>
      </c>
      <c r="E30">
        <v>91.3</v>
      </c>
      <c r="F30">
        <v>168</v>
      </c>
      <c r="G30">
        <v>29</v>
      </c>
      <c r="H30">
        <v>21</v>
      </c>
    </row>
    <row r="31" spans="1:8" x14ac:dyDescent="0.25">
      <c r="A31">
        <v>32108</v>
      </c>
      <c r="B31" t="s">
        <v>98</v>
      </c>
      <c r="C31" s="1" t="s">
        <v>99</v>
      </c>
      <c r="D31">
        <v>26</v>
      </c>
      <c r="E31">
        <v>70.8</v>
      </c>
      <c r="F31">
        <v>184</v>
      </c>
      <c r="G31">
        <v>30</v>
      </c>
      <c r="H31">
        <v>123</v>
      </c>
    </row>
    <row r="32" spans="1:8" x14ac:dyDescent="0.25">
      <c r="A32">
        <v>21858</v>
      </c>
      <c r="B32" t="s">
        <v>100</v>
      </c>
      <c r="C32" t="s">
        <v>101</v>
      </c>
      <c r="D32">
        <v>35</v>
      </c>
      <c r="E32">
        <v>84.2</v>
      </c>
      <c r="F32">
        <v>185</v>
      </c>
      <c r="G32">
        <v>31</v>
      </c>
      <c r="H32">
        <v>27</v>
      </c>
    </row>
    <row r="33" spans="1:8" x14ac:dyDescent="0.25">
      <c r="A33">
        <v>44610</v>
      </c>
      <c r="B33" t="s">
        <v>102</v>
      </c>
      <c r="C33" t="s">
        <v>103</v>
      </c>
      <c r="D33">
        <v>22</v>
      </c>
      <c r="E33">
        <v>73.099999999999994</v>
      </c>
      <c r="F33">
        <v>176</v>
      </c>
      <c r="G33">
        <v>32</v>
      </c>
      <c r="H33">
        <v>13</v>
      </c>
    </row>
    <row r="34" spans="1:8" x14ac:dyDescent="0.25">
      <c r="A34">
        <v>25105</v>
      </c>
      <c r="B34" t="s">
        <v>104</v>
      </c>
      <c r="C34" t="s">
        <v>105</v>
      </c>
      <c r="D34">
        <v>31</v>
      </c>
      <c r="E34">
        <v>94.9</v>
      </c>
      <c r="F34">
        <v>168</v>
      </c>
      <c r="G34">
        <v>33</v>
      </c>
      <c r="H34">
        <v>95</v>
      </c>
    </row>
    <row r="35" spans="1:8" x14ac:dyDescent="0.25">
      <c r="A35">
        <v>46494</v>
      </c>
      <c r="B35" t="s">
        <v>106</v>
      </c>
      <c r="C35" s="1" t="s">
        <v>107</v>
      </c>
      <c r="D35">
        <v>28</v>
      </c>
      <c r="E35">
        <v>102.6</v>
      </c>
      <c r="F35">
        <v>184</v>
      </c>
      <c r="G35">
        <v>34</v>
      </c>
      <c r="H35">
        <v>79</v>
      </c>
    </row>
    <row r="36" spans="1:8" x14ac:dyDescent="0.25">
      <c r="A36">
        <v>16745</v>
      </c>
      <c r="B36" t="s">
        <v>108</v>
      </c>
      <c r="C36" s="1" t="s">
        <v>109</v>
      </c>
      <c r="D36">
        <v>30</v>
      </c>
      <c r="E36">
        <v>74.900000000000006</v>
      </c>
      <c r="F36">
        <v>172</v>
      </c>
      <c r="G36">
        <v>35</v>
      </c>
      <c r="H36">
        <v>65</v>
      </c>
    </row>
    <row r="37" spans="1:8" x14ac:dyDescent="0.25">
      <c r="A37">
        <v>15164</v>
      </c>
      <c r="B37" t="s">
        <v>110</v>
      </c>
      <c r="C37" s="1" t="s">
        <v>111</v>
      </c>
      <c r="D37">
        <v>30</v>
      </c>
      <c r="E37">
        <v>91.5</v>
      </c>
      <c r="F37">
        <v>180</v>
      </c>
      <c r="G37">
        <v>36</v>
      </c>
      <c r="H37">
        <v>41</v>
      </c>
    </row>
    <row r="38" spans="1:8" x14ac:dyDescent="0.25">
      <c r="A38">
        <v>962</v>
      </c>
      <c r="B38" t="s">
        <v>112</v>
      </c>
      <c r="C38" t="s">
        <v>113</v>
      </c>
      <c r="D38">
        <v>23</v>
      </c>
      <c r="E38">
        <v>64.5</v>
      </c>
      <c r="F38">
        <v>177</v>
      </c>
      <c r="G38">
        <v>37</v>
      </c>
      <c r="H38">
        <v>109</v>
      </c>
    </row>
    <row r="39" spans="1:8" x14ac:dyDescent="0.25">
      <c r="A39">
        <v>31665</v>
      </c>
      <c r="B39" t="s">
        <v>114</v>
      </c>
      <c r="C39" t="s">
        <v>115</v>
      </c>
      <c r="D39">
        <v>19</v>
      </c>
      <c r="E39">
        <v>87.4</v>
      </c>
      <c r="F39">
        <v>163</v>
      </c>
      <c r="G39">
        <v>38</v>
      </c>
      <c r="H39">
        <v>61</v>
      </c>
    </row>
    <row r="40" spans="1:8" x14ac:dyDescent="0.25">
      <c r="A40">
        <v>3867</v>
      </c>
      <c r="B40" t="s">
        <v>116</v>
      </c>
      <c r="C40" s="1" t="s">
        <v>117</v>
      </c>
      <c r="D40">
        <v>23</v>
      </c>
      <c r="E40">
        <v>109.7</v>
      </c>
      <c r="F40">
        <v>178</v>
      </c>
      <c r="G40">
        <v>39</v>
      </c>
      <c r="H40">
        <v>133</v>
      </c>
    </row>
    <row r="41" spans="1:8" x14ac:dyDescent="0.25">
      <c r="A41">
        <v>48908</v>
      </c>
      <c r="B41" t="s">
        <v>118</v>
      </c>
      <c r="C41" s="1" t="s">
        <v>119</v>
      </c>
      <c r="D41">
        <v>24</v>
      </c>
      <c r="E41">
        <v>92.3</v>
      </c>
      <c r="F41">
        <v>171</v>
      </c>
      <c r="G41">
        <v>40</v>
      </c>
      <c r="H41">
        <v>67</v>
      </c>
    </row>
    <row r="42" spans="1:8" x14ac:dyDescent="0.25">
      <c r="A42">
        <v>46356</v>
      </c>
      <c r="B42" t="s">
        <v>120</v>
      </c>
      <c r="C42" t="s">
        <v>121</v>
      </c>
      <c r="D42">
        <v>27</v>
      </c>
      <c r="E42">
        <v>72.3</v>
      </c>
      <c r="F42">
        <v>175</v>
      </c>
      <c r="G42">
        <v>41</v>
      </c>
      <c r="H42">
        <v>61</v>
      </c>
    </row>
    <row r="43" spans="1:8" x14ac:dyDescent="0.25">
      <c r="A43">
        <v>15937</v>
      </c>
      <c r="B43" t="s">
        <v>122</v>
      </c>
      <c r="C43" s="1" t="s">
        <v>123</v>
      </c>
      <c r="D43">
        <v>20</v>
      </c>
      <c r="E43">
        <v>93.9</v>
      </c>
      <c r="F43">
        <v>180</v>
      </c>
      <c r="G43">
        <v>42</v>
      </c>
      <c r="H43">
        <v>7</v>
      </c>
    </row>
    <row r="44" spans="1:8" x14ac:dyDescent="0.25">
      <c r="A44">
        <v>3097</v>
      </c>
      <c r="B44" t="s">
        <v>124</v>
      </c>
      <c r="C44" t="s">
        <v>125</v>
      </c>
      <c r="D44">
        <v>31</v>
      </c>
      <c r="E44">
        <v>93.8</v>
      </c>
      <c r="F44">
        <v>173</v>
      </c>
      <c r="G44">
        <v>43</v>
      </c>
      <c r="H44">
        <v>37</v>
      </c>
    </row>
    <row r="45" spans="1:8" x14ac:dyDescent="0.25">
      <c r="A45">
        <v>29138</v>
      </c>
      <c r="B45" t="s">
        <v>126</v>
      </c>
      <c r="C45" s="1" t="s">
        <v>127</v>
      </c>
      <c r="D45">
        <v>30</v>
      </c>
      <c r="E45">
        <v>76.099999999999994</v>
      </c>
      <c r="F45">
        <v>181</v>
      </c>
      <c r="G45">
        <v>44</v>
      </c>
      <c r="H45">
        <v>69</v>
      </c>
    </row>
    <row r="46" spans="1:8" x14ac:dyDescent="0.25">
      <c r="A46">
        <v>37462</v>
      </c>
      <c r="B46" t="s">
        <v>128</v>
      </c>
      <c r="C46" t="s">
        <v>129</v>
      </c>
      <c r="D46">
        <v>22</v>
      </c>
      <c r="E46">
        <v>67.599999999999994</v>
      </c>
      <c r="F46">
        <v>180</v>
      </c>
      <c r="G46">
        <v>45</v>
      </c>
      <c r="H46">
        <v>57</v>
      </c>
    </row>
    <row r="47" spans="1:8" x14ac:dyDescent="0.25">
      <c r="A47">
        <v>8735</v>
      </c>
      <c r="B47" t="s">
        <v>130</v>
      </c>
      <c r="C47" t="s">
        <v>131</v>
      </c>
      <c r="D47">
        <v>28</v>
      </c>
      <c r="E47">
        <v>100.1</v>
      </c>
      <c r="F47">
        <v>170</v>
      </c>
      <c r="G47">
        <v>46</v>
      </c>
      <c r="H47">
        <v>87</v>
      </c>
    </row>
    <row r="48" spans="1:8" x14ac:dyDescent="0.25">
      <c r="A48">
        <v>38126</v>
      </c>
      <c r="B48" t="s">
        <v>132</v>
      </c>
      <c r="C48" t="s">
        <v>133</v>
      </c>
      <c r="D48">
        <v>25</v>
      </c>
      <c r="E48">
        <v>92.3</v>
      </c>
      <c r="F48">
        <v>188</v>
      </c>
      <c r="G48">
        <v>47</v>
      </c>
      <c r="H48">
        <v>89</v>
      </c>
    </row>
    <row r="49" spans="1:8" x14ac:dyDescent="0.25">
      <c r="A49">
        <v>34631</v>
      </c>
      <c r="B49" t="s">
        <v>134</v>
      </c>
      <c r="C49" t="s">
        <v>135</v>
      </c>
      <c r="D49">
        <v>31</v>
      </c>
      <c r="E49">
        <v>62.7</v>
      </c>
      <c r="F49">
        <v>190</v>
      </c>
      <c r="G49">
        <v>48</v>
      </c>
      <c r="H49">
        <v>105</v>
      </c>
    </row>
    <row r="50" spans="1:8" x14ac:dyDescent="0.25">
      <c r="A50">
        <v>388</v>
      </c>
      <c r="B50" t="s">
        <v>136</v>
      </c>
      <c r="C50" t="s">
        <v>137</v>
      </c>
      <c r="D50">
        <v>29</v>
      </c>
      <c r="E50">
        <v>90.9</v>
      </c>
      <c r="F50">
        <v>179</v>
      </c>
      <c r="G50">
        <v>49</v>
      </c>
      <c r="H50">
        <v>31</v>
      </c>
    </row>
    <row r="51" spans="1:8" x14ac:dyDescent="0.25">
      <c r="A51">
        <v>44152</v>
      </c>
      <c r="B51" t="s">
        <v>138</v>
      </c>
      <c r="C51" t="s">
        <v>139</v>
      </c>
      <c r="D51">
        <v>30</v>
      </c>
      <c r="E51">
        <v>70.8</v>
      </c>
      <c r="F51">
        <v>176</v>
      </c>
      <c r="G51">
        <v>50</v>
      </c>
      <c r="H51">
        <v>29</v>
      </c>
    </row>
    <row r="52" spans="1:8" x14ac:dyDescent="0.25">
      <c r="A52">
        <v>1939</v>
      </c>
      <c r="B52" t="s">
        <v>140</v>
      </c>
      <c r="C52" t="s">
        <v>141</v>
      </c>
      <c r="D52">
        <v>30</v>
      </c>
      <c r="E52">
        <v>109.1</v>
      </c>
      <c r="F52">
        <v>174</v>
      </c>
      <c r="G52">
        <v>51</v>
      </c>
      <c r="H52">
        <v>103</v>
      </c>
    </row>
    <row r="53" spans="1:8" x14ac:dyDescent="0.25">
      <c r="A53">
        <v>8368</v>
      </c>
      <c r="B53" t="s">
        <v>142</v>
      </c>
      <c r="C53" t="s">
        <v>143</v>
      </c>
      <c r="D53">
        <v>25</v>
      </c>
      <c r="E53">
        <v>67.099999999999994</v>
      </c>
      <c r="F53">
        <v>182</v>
      </c>
      <c r="G53">
        <v>52</v>
      </c>
      <c r="H53">
        <v>1</v>
      </c>
    </row>
    <row r="54" spans="1:8" x14ac:dyDescent="0.25">
      <c r="A54">
        <v>44365</v>
      </c>
      <c r="B54" t="s">
        <v>144</v>
      </c>
      <c r="C54" t="s">
        <v>145</v>
      </c>
      <c r="D54">
        <v>24</v>
      </c>
      <c r="E54">
        <v>70.7</v>
      </c>
      <c r="F54">
        <v>169</v>
      </c>
      <c r="G54">
        <v>53</v>
      </c>
      <c r="H54">
        <v>49</v>
      </c>
    </row>
    <row r="55" spans="1:8" x14ac:dyDescent="0.25">
      <c r="A55">
        <v>20616</v>
      </c>
      <c r="B55" t="s">
        <v>146</v>
      </c>
      <c r="C55" t="s">
        <v>147</v>
      </c>
      <c r="D55">
        <v>18</v>
      </c>
      <c r="E55">
        <v>54</v>
      </c>
      <c r="F55">
        <v>164</v>
      </c>
      <c r="G55">
        <v>54</v>
      </c>
      <c r="H55">
        <v>33</v>
      </c>
    </row>
    <row r="56" spans="1:8" x14ac:dyDescent="0.25">
      <c r="A56">
        <v>10145</v>
      </c>
      <c r="B56" t="s">
        <v>148</v>
      </c>
      <c r="C56" s="1" t="s">
        <v>149</v>
      </c>
      <c r="D56">
        <v>18</v>
      </c>
      <c r="E56">
        <v>91.1</v>
      </c>
      <c r="F56">
        <v>189</v>
      </c>
      <c r="G56">
        <v>55</v>
      </c>
      <c r="H56">
        <v>97</v>
      </c>
    </row>
    <row r="57" spans="1:8" x14ac:dyDescent="0.25">
      <c r="A57">
        <v>39231</v>
      </c>
      <c r="B57" t="s">
        <v>150</v>
      </c>
      <c r="C57" s="1" t="s">
        <v>151</v>
      </c>
      <c r="D57">
        <v>30</v>
      </c>
      <c r="E57">
        <v>111.5</v>
      </c>
      <c r="F57">
        <v>170</v>
      </c>
      <c r="G57">
        <v>56</v>
      </c>
      <c r="H57">
        <v>83</v>
      </c>
    </row>
    <row r="58" spans="1:8" x14ac:dyDescent="0.25">
      <c r="A58">
        <v>29457</v>
      </c>
      <c r="B58" t="s">
        <v>152</v>
      </c>
      <c r="C58" t="s">
        <v>153</v>
      </c>
      <c r="D58">
        <v>35</v>
      </c>
      <c r="E58">
        <v>86.6</v>
      </c>
      <c r="F58">
        <v>185</v>
      </c>
      <c r="G58">
        <v>57</v>
      </c>
      <c r="H58">
        <v>81</v>
      </c>
    </row>
    <row r="59" spans="1:8" x14ac:dyDescent="0.25">
      <c r="A59">
        <v>8656</v>
      </c>
      <c r="B59" t="s">
        <v>154</v>
      </c>
      <c r="C59" t="s">
        <v>155</v>
      </c>
      <c r="D59">
        <v>34</v>
      </c>
      <c r="E59">
        <v>108.8</v>
      </c>
      <c r="F59">
        <v>175</v>
      </c>
      <c r="G59">
        <v>58</v>
      </c>
      <c r="H59">
        <v>131</v>
      </c>
    </row>
    <row r="60" spans="1:8" x14ac:dyDescent="0.25">
      <c r="A60">
        <v>31902</v>
      </c>
      <c r="B60" t="s">
        <v>156</v>
      </c>
      <c r="C60" s="1" t="s">
        <v>157</v>
      </c>
      <c r="D60">
        <v>32</v>
      </c>
      <c r="E60">
        <v>106.1</v>
      </c>
      <c r="F60">
        <v>175</v>
      </c>
      <c r="G60">
        <v>59</v>
      </c>
      <c r="H60">
        <v>5</v>
      </c>
    </row>
    <row r="61" spans="1:8" x14ac:dyDescent="0.25">
      <c r="A61">
        <v>929</v>
      </c>
      <c r="B61" t="s">
        <v>158</v>
      </c>
      <c r="C61" t="s">
        <v>159</v>
      </c>
      <c r="D61">
        <v>35</v>
      </c>
      <c r="E61">
        <v>95.8</v>
      </c>
      <c r="F61">
        <v>186</v>
      </c>
      <c r="G61">
        <v>60</v>
      </c>
      <c r="H61">
        <v>91</v>
      </c>
    </row>
    <row r="62" spans="1:8" x14ac:dyDescent="0.25">
      <c r="A62">
        <v>45159</v>
      </c>
      <c r="B62" t="s">
        <v>160</v>
      </c>
      <c r="C62" s="1" t="s">
        <v>161</v>
      </c>
      <c r="D62">
        <v>24</v>
      </c>
      <c r="E62">
        <v>73.7</v>
      </c>
      <c r="F62">
        <v>175</v>
      </c>
      <c r="G62">
        <v>61</v>
      </c>
      <c r="H62">
        <v>59</v>
      </c>
    </row>
    <row r="63" spans="1:8" x14ac:dyDescent="0.25">
      <c r="A63">
        <v>15447</v>
      </c>
      <c r="B63" t="s">
        <v>162</v>
      </c>
      <c r="C63" t="s">
        <v>163</v>
      </c>
      <c r="D63">
        <v>25</v>
      </c>
      <c r="E63">
        <v>105.8</v>
      </c>
      <c r="F63">
        <v>177</v>
      </c>
      <c r="G63">
        <v>62</v>
      </c>
      <c r="H63">
        <v>115</v>
      </c>
    </row>
    <row r="64" spans="1:8" x14ac:dyDescent="0.25">
      <c r="A64">
        <v>37503</v>
      </c>
      <c r="B64" t="s">
        <v>164</v>
      </c>
      <c r="C64" s="1" t="s">
        <v>165</v>
      </c>
      <c r="D64">
        <v>19</v>
      </c>
      <c r="E64">
        <v>55.4</v>
      </c>
      <c r="F64">
        <v>181</v>
      </c>
      <c r="G64">
        <v>63</v>
      </c>
      <c r="H64">
        <v>9</v>
      </c>
    </row>
    <row r="65" spans="1:8" x14ac:dyDescent="0.25">
      <c r="A65">
        <v>34648</v>
      </c>
      <c r="B65" t="s">
        <v>166</v>
      </c>
      <c r="C65" t="s">
        <v>167</v>
      </c>
      <c r="D65">
        <v>25</v>
      </c>
      <c r="E65">
        <v>64.3</v>
      </c>
      <c r="F65">
        <v>175</v>
      </c>
      <c r="G65">
        <v>64</v>
      </c>
      <c r="H65">
        <v>107</v>
      </c>
    </row>
    <row r="66" spans="1:8" x14ac:dyDescent="0.25">
      <c r="A66">
        <v>47445</v>
      </c>
      <c r="B66" t="s">
        <v>168</v>
      </c>
      <c r="C66" t="s">
        <v>169</v>
      </c>
      <c r="D66">
        <v>27</v>
      </c>
      <c r="E66">
        <v>89.8</v>
      </c>
      <c r="F66">
        <v>187</v>
      </c>
      <c r="G66">
        <v>65</v>
      </c>
      <c r="H66">
        <v>93</v>
      </c>
    </row>
    <row r="67" spans="1:8" x14ac:dyDescent="0.25">
      <c r="A67">
        <v>36116</v>
      </c>
      <c r="B67" t="s">
        <v>170</v>
      </c>
      <c r="C67" s="1" t="s">
        <v>171</v>
      </c>
      <c r="D67">
        <v>23</v>
      </c>
      <c r="E67">
        <v>77.3</v>
      </c>
      <c r="F67">
        <v>182</v>
      </c>
      <c r="G67">
        <v>66</v>
      </c>
      <c r="H67">
        <v>75</v>
      </c>
    </row>
    <row r="68" spans="1:8" x14ac:dyDescent="0.25">
      <c r="A68">
        <v>22014</v>
      </c>
      <c r="B68" t="s">
        <v>172</v>
      </c>
      <c r="C68" t="s">
        <v>173</v>
      </c>
      <c r="D68">
        <v>29</v>
      </c>
      <c r="E68">
        <v>70.2</v>
      </c>
      <c r="F68">
        <v>174</v>
      </c>
      <c r="G68">
        <v>67</v>
      </c>
      <c r="H68">
        <v>111</v>
      </c>
    </row>
    <row r="69" spans="1:8" x14ac:dyDescent="0.25">
      <c r="A69">
        <v>48728</v>
      </c>
      <c r="B69" t="s">
        <v>174</v>
      </c>
      <c r="C69" s="1" t="s">
        <v>175</v>
      </c>
      <c r="D69">
        <v>33</v>
      </c>
      <c r="E69">
        <v>67</v>
      </c>
      <c r="F69">
        <v>179</v>
      </c>
      <c r="G69">
        <v>68</v>
      </c>
      <c r="H69">
        <v>17</v>
      </c>
    </row>
    <row r="70" spans="1:8" x14ac:dyDescent="0.25">
      <c r="A70">
        <v>10505</v>
      </c>
      <c r="B70" t="s">
        <v>176</v>
      </c>
      <c r="C70" t="s">
        <v>177</v>
      </c>
      <c r="D70">
        <v>23</v>
      </c>
      <c r="E70">
        <v>74.2</v>
      </c>
      <c r="F70">
        <v>187</v>
      </c>
      <c r="G70">
        <v>69</v>
      </c>
      <c r="H70">
        <v>43</v>
      </c>
    </row>
    <row r="71" spans="1:8" x14ac:dyDescent="0.25">
      <c r="A71">
        <v>41033</v>
      </c>
      <c r="B71" t="s">
        <v>178</v>
      </c>
      <c r="C71" t="s">
        <v>179</v>
      </c>
      <c r="D71">
        <v>21</v>
      </c>
      <c r="E71">
        <v>64.2</v>
      </c>
      <c r="F71">
        <v>174</v>
      </c>
      <c r="G71">
        <v>70</v>
      </c>
      <c r="H71">
        <v>57</v>
      </c>
    </row>
    <row r="72" spans="1:8" x14ac:dyDescent="0.25">
      <c r="A72">
        <v>37031</v>
      </c>
      <c r="B72" t="s">
        <v>180</v>
      </c>
      <c r="C72" s="1" t="s">
        <v>181</v>
      </c>
      <c r="D72">
        <v>35</v>
      </c>
      <c r="E72">
        <v>69.099999999999994</v>
      </c>
      <c r="F72">
        <v>174</v>
      </c>
      <c r="G72">
        <v>71</v>
      </c>
      <c r="H72">
        <v>59</v>
      </c>
    </row>
    <row r="73" spans="1:8" x14ac:dyDescent="0.25">
      <c r="A73">
        <v>4758</v>
      </c>
      <c r="B73" t="s">
        <v>182</v>
      </c>
      <c r="C73" s="1" t="s">
        <v>183</v>
      </c>
      <c r="D73">
        <v>33</v>
      </c>
      <c r="E73">
        <v>95.5</v>
      </c>
      <c r="F73">
        <v>169</v>
      </c>
      <c r="G73">
        <v>72</v>
      </c>
      <c r="H73">
        <v>107</v>
      </c>
    </row>
    <row r="74" spans="1:8" x14ac:dyDescent="0.25">
      <c r="A74">
        <v>43158</v>
      </c>
      <c r="B74" t="s">
        <v>184</v>
      </c>
      <c r="C74" s="1" t="s">
        <v>185</v>
      </c>
      <c r="D74">
        <v>35</v>
      </c>
      <c r="E74">
        <v>92.4</v>
      </c>
      <c r="F74">
        <v>178</v>
      </c>
      <c r="G74">
        <v>73</v>
      </c>
      <c r="H74">
        <v>11</v>
      </c>
    </row>
    <row r="75" spans="1:8" x14ac:dyDescent="0.25">
      <c r="A75">
        <v>47990</v>
      </c>
      <c r="B75" t="s">
        <v>186</v>
      </c>
      <c r="C75" t="s">
        <v>187</v>
      </c>
      <c r="D75">
        <v>29</v>
      </c>
      <c r="E75">
        <v>73.3</v>
      </c>
      <c r="F75">
        <v>186</v>
      </c>
      <c r="G75">
        <v>74</v>
      </c>
      <c r="H75">
        <v>85</v>
      </c>
    </row>
    <row r="76" spans="1:8" x14ac:dyDescent="0.25">
      <c r="A76">
        <v>46698</v>
      </c>
      <c r="B76" t="s">
        <v>188</v>
      </c>
      <c r="C76" t="s">
        <v>189</v>
      </c>
      <c r="D76">
        <v>20</v>
      </c>
      <c r="E76">
        <v>72.8</v>
      </c>
      <c r="F76">
        <v>187</v>
      </c>
      <c r="G76">
        <v>75</v>
      </c>
      <c r="H76">
        <v>31</v>
      </c>
    </row>
    <row r="77" spans="1:8" x14ac:dyDescent="0.25">
      <c r="A77">
        <v>33944</v>
      </c>
      <c r="B77" t="s">
        <v>190</v>
      </c>
      <c r="C77" t="s">
        <v>49</v>
      </c>
      <c r="D77">
        <v>28</v>
      </c>
      <c r="E77">
        <v>91.8</v>
      </c>
      <c r="F77">
        <v>173</v>
      </c>
      <c r="G77">
        <v>76</v>
      </c>
      <c r="H77">
        <v>25</v>
      </c>
    </row>
    <row r="78" spans="1:8" x14ac:dyDescent="0.25">
      <c r="A78">
        <v>35447</v>
      </c>
      <c r="B78" t="s">
        <v>191</v>
      </c>
      <c r="C78" t="s">
        <v>192</v>
      </c>
      <c r="D78">
        <v>21</v>
      </c>
      <c r="E78">
        <v>76.2</v>
      </c>
      <c r="F78">
        <v>184</v>
      </c>
      <c r="G78">
        <v>77</v>
      </c>
      <c r="H78">
        <v>77</v>
      </c>
    </row>
    <row r="79" spans="1:8" x14ac:dyDescent="0.25">
      <c r="A79">
        <v>39822</v>
      </c>
      <c r="B79" t="s">
        <v>193</v>
      </c>
      <c r="C79" s="1" t="s">
        <v>194</v>
      </c>
      <c r="D79">
        <v>23</v>
      </c>
      <c r="E79">
        <v>81</v>
      </c>
      <c r="F79">
        <v>172</v>
      </c>
      <c r="G79">
        <v>78</v>
      </c>
      <c r="H79">
        <v>123</v>
      </c>
    </row>
    <row r="80" spans="1:8" x14ac:dyDescent="0.25">
      <c r="A80">
        <v>33814</v>
      </c>
      <c r="B80" t="s">
        <v>195</v>
      </c>
      <c r="C80" s="1" t="s">
        <v>196</v>
      </c>
      <c r="D80">
        <v>28</v>
      </c>
      <c r="E80">
        <v>93.1</v>
      </c>
      <c r="F80">
        <v>168</v>
      </c>
      <c r="G80">
        <v>79</v>
      </c>
      <c r="H80">
        <v>67</v>
      </c>
    </row>
    <row r="81" spans="1:8" x14ac:dyDescent="0.25">
      <c r="A81">
        <v>49688</v>
      </c>
      <c r="B81" t="s">
        <v>197</v>
      </c>
      <c r="C81" t="s">
        <v>198</v>
      </c>
      <c r="D81">
        <v>35</v>
      </c>
      <c r="E81">
        <v>94.7</v>
      </c>
      <c r="F81">
        <v>178</v>
      </c>
      <c r="G81">
        <v>80</v>
      </c>
      <c r="H81">
        <v>103</v>
      </c>
    </row>
    <row r="82" spans="1:8" x14ac:dyDescent="0.25">
      <c r="A82">
        <v>20473</v>
      </c>
      <c r="B82" t="s">
        <v>199</v>
      </c>
      <c r="C82" t="s">
        <v>141</v>
      </c>
      <c r="D82">
        <v>30</v>
      </c>
      <c r="E82">
        <v>98.2</v>
      </c>
      <c r="F82">
        <v>178</v>
      </c>
      <c r="G82">
        <v>81</v>
      </c>
      <c r="H82">
        <v>125</v>
      </c>
    </row>
    <row r="83" spans="1:8" x14ac:dyDescent="0.25">
      <c r="A83">
        <v>3227</v>
      </c>
      <c r="B83" t="s">
        <v>200</v>
      </c>
      <c r="C83" t="s">
        <v>201</v>
      </c>
      <c r="D83">
        <v>27</v>
      </c>
      <c r="E83">
        <v>78.3</v>
      </c>
      <c r="F83">
        <v>187</v>
      </c>
      <c r="G83">
        <v>82</v>
      </c>
      <c r="H83">
        <v>129</v>
      </c>
    </row>
    <row r="84" spans="1:8" x14ac:dyDescent="0.25">
      <c r="A84">
        <v>43424</v>
      </c>
      <c r="B84" t="s">
        <v>202</v>
      </c>
      <c r="C84" s="1" t="s">
        <v>203</v>
      </c>
      <c r="D84">
        <v>24</v>
      </c>
      <c r="E84">
        <v>66.599999999999994</v>
      </c>
      <c r="F84">
        <v>169</v>
      </c>
      <c r="G84">
        <v>83</v>
      </c>
      <c r="H84">
        <v>13</v>
      </c>
    </row>
    <row r="85" spans="1:8" x14ac:dyDescent="0.25">
      <c r="A85">
        <v>6720</v>
      </c>
      <c r="B85" t="s">
        <v>204</v>
      </c>
      <c r="C85" t="s">
        <v>205</v>
      </c>
      <c r="D85">
        <v>32</v>
      </c>
      <c r="E85">
        <v>107.6</v>
      </c>
      <c r="F85">
        <v>175</v>
      </c>
      <c r="G85">
        <v>84</v>
      </c>
      <c r="H85">
        <v>81</v>
      </c>
    </row>
    <row r="86" spans="1:8" x14ac:dyDescent="0.25">
      <c r="A86">
        <v>40477</v>
      </c>
      <c r="B86" t="s">
        <v>206</v>
      </c>
      <c r="C86" t="s">
        <v>207</v>
      </c>
      <c r="D86">
        <v>31</v>
      </c>
      <c r="E86">
        <v>104.5</v>
      </c>
      <c r="F86">
        <v>174</v>
      </c>
      <c r="G86">
        <v>85</v>
      </c>
      <c r="H86">
        <v>49</v>
      </c>
    </row>
    <row r="87" spans="1:8" x14ac:dyDescent="0.25">
      <c r="A87">
        <v>17656</v>
      </c>
      <c r="B87" t="s">
        <v>208</v>
      </c>
      <c r="C87" s="1" t="s">
        <v>209</v>
      </c>
      <c r="D87">
        <v>32</v>
      </c>
      <c r="E87">
        <v>98.8</v>
      </c>
      <c r="F87">
        <v>188</v>
      </c>
      <c r="G87">
        <v>86</v>
      </c>
      <c r="H87">
        <v>9</v>
      </c>
    </row>
    <row r="88" spans="1:8" x14ac:dyDescent="0.25">
      <c r="A88">
        <v>46171</v>
      </c>
      <c r="B88" t="s">
        <v>210</v>
      </c>
      <c r="C88" t="s">
        <v>211</v>
      </c>
      <c r="D88">
        <v>29</v>
      </c>
      <c r="E88">
        <v>98.4</v>
      </c>
      <c r="F88">
        <v>174</v>
      </c>
      <c r="G88">
        <v>87</v>
      </c>
      <c r="H88">
        <v>65</v>
      </c>
    </row>
    <row r="89" spans="1:8" x14ac:dyDescent="0.25">
      <c r="A89">
        <v>38395</v>
      </c>
      <c r="B89" t="s">
        <v>212</v>
      </c>
      <c r="C89" t="s">
        <v>213</v>
      </c>
      <c r="D89">
        <v>28</v>
      </c>
      <c r="E89">
        <v>96.1</v>
      </c>
      <c r="F89">
        <v>169</v>
      </c>
      <c r="G89">
        <v>88</v>
      </c>
      <c r="H89">
        <v>127</v>
      </c>
    </row>
    <row r="90" spans="1:8" x14ac:dyDescent="0.25">
      <c r="A90">
        <v>38585</v>
      </c>
      <c r="B90" t="s">
        <v>214</v>
      </c>
      <c r="C90" t="s">
        <v>215</v>
      </c>
      <c r="D90">
        <v>20</v>
      </c>
      <c r="E90">
        <v>81</v>
      </c>
      <c r="F90">
        <v>184</v>
      </c>
      <c r="G90">
        <v>89</v>
      </c>
      <c r="H90">
        <v>97</v>
      </c>
    </row>
    <row r="91" spans="1:8" x14ac:dyDescent="0.25">
      <c r="A91">
        <v>16817</v>
      </c>
      <c r="B91" t="s">
        <v>216</v>
      </c>
      <c r="C91" t="s">
        <v>217</v>
      </c>
      <c r="D91">
        <v>28</v>
      </c>
      <c r="E91">
        <v>104.1</v>
      </c>
      <c r="F91">
        <v>173</v>
      </c>
      <c r="G91">
        <v>90</v>
      </c>
      <c r="H91">
        <v>35</v>
      </c>
    </row>
    <row r="92" spans="1:8" x14ac:dyDescent="0.25">
      <c r="A92">
        <v>48987</v>
      </c>
      <c r="B92" t="s">
        <v>218</v>
      </c>
      <c r="C92" t="s">
        <v>219</v>
      </c>
      <c r="D92">
        <v>34</v>
      </c>
      <c r="E92">
        <v>109.3</v>
      </c>
      <c r="F92">
        <v>171</v>
      </c>
      <c r="G92">
        <v>91</v>
      </c>
      <c r="H92">
        <v>37</v>
      </c>
    </row>
    <row r="93" spans="1:8" x14ac:dyDescent="0.25">
      <c r="A93">
        <v>35111</v>
      </c>
      <c r="B93" t="s">
        <v>220</v>
      </c>
      <c r="C93" t="s">
        <v>221</v>
      </c>
      <c r="D93">
        <v>27</v>
      </c>
      <c r="E93">
        <v>64.3</v>
      </c>
      <c r="F93">
        <v>171</v>
      </c>
      <c r="G93">
        <v>92</v>
      </c>
      <c r="H93">
        <v>7</v>
      </c>
    </row>
    <row r="94" spans="1:8" x14ac:dyDescent="0.25">
      <c r="A94">
        <v>4496</v>
      </c>
      <c r="B94" t="s">
        <v>222</v>
      </c>
      <c r="C94" t="s">
        <v>223</v>
      </c>
      <c r="D94">
        <v>29</v>
      </c>
      <c r="E94">
        <v>89.9</v>
      </c>
      <c r="F94">
        <v>179</v>
      </c>
      <c r="G94">
        <v>93</v>
      </c>
      <c r="H94">
        <v>23</v>
      </c>
    </row>
    <row r="95" spans="1:8" x14ac:dyDescent="0.25">
      <c r="A95">
        <v>33171</v>
      </c>
      <c r="B95" t="s">
        <v>224</v>
      </c>
      <c r="C95" s="1" t="s">
        <v>225</v>
      </c>
      <c r="D95">
        <v>25</v>
      </c>
      <c r="E95">
        <v>56.2</v>
      </c>
      <c r="F95">
        <v>172</v>
      </c>
      <c r="G95">
        <v>94</v>
      </c>
      <c r="H95">
        <v>109</v>
      </c>
    </row>
    <row r="96" spans="1:8" x14ac:dyDescent="0.25">
      <c r="A96">
        <v>12649</v>
      </c>
      <c r="B96" t="s">
        <v>226</v>
      </c>
      <c r="C96" t="s">
        <v>227</v>
      </c>
      <c r="D96">
        <v>25</v>
      </c>
      <c r="E96">
        <v>80.400000000000006</v>
      </c>
      <c r="F96">
        <v>179</v>
      </c>
      <c r="G96">
        <v>95</v>
      </c>
      <c r="H96">
        <v>29</v>
      </c>
    </row>
    <row r="97" spans="1:8" x14ac:dyDescent="0.25">
      <c r="A97">
        <v>15877</v>
      </c>
      <c r="B97" t="s">
        <v>228</v>
      </c>
      <c r="C97" t="s">
        <v>229</v>
      </c>
      <c r="D97">
        <v>25</v>
      </c>
      <c r="E97">
        <v>75.099999999999994</v>
      </c>
      <c r="F97">
        <v>187</v>
      </c>
      <c r="G97">
        <v>96</v>
      </c>
      <c r="H97">
        <v>55</v>
      </c>
    </row>
    <row r="98" spans="1:8" x14ac:dyDescent="0.25">
      <c r="A98">
        <v>7711</v>
      </c>
      <c r="B98" t="s">
        <v>230</v>
      </c>
      <c r="C98" s="1" t="s">
        <v>231</v>
      </c>
      <c r="D98">
        <v>35</v>
      </c>
      <c r="E98">
        <v>79.400000000000006</v>
      </c>
      <c r="F98">
        <v>178</v>
      </c>
      <c r="G98">
        <v>97</v>
      </c>
      <c r="H98">
        <v>47</v>
      </c>
    </row>
    <row r="99" spans="1:8" x14ac:dyDescent="0.25">
      <c r="A99">
        <v>27430</v>
      </c>
      <c r="B99" t="s">
        <v>232</v>
      </c>
      <c r="C99" t="s">
        <v>233</v>
      </c>
      <c r="D99">
        <v>29</v>
      </c>
      <c r="E99">
        <v>99.9</v>
      </c>
      <c r="F99">
        <v>188</v>
      </c>
      <c r="G99">
        <v>98</v>
      </c>
      <c r="H99">
        <v>15</v>
      </c>
    </row>
    <row r="100" spans="1:8" x14ac:dyDescent="0.25">
      <c r="A100">
        <v>25932</v>
      </c>
      <c r="B100" t="s">
        <v>234</v>
      </c>
      <c r="C100" t="s">
        <v>235</v>
      </c>
      <c r="D100">
        <v>20</v>
      </c>
      <c r="E100">
        <v>69.8</v>
      </c>
      <c r="F100">
        <v>170</v>
      </c>
      <c r="G100">
        <v>99</v>
      </c>
      <c r="H100">
        <v>3</v>
      </c>
    </row>
    <row r="101" spans="1:8" x14ac:dyDescent="0.25">
      <c r="A101">
        <v>36655</v>
      </c>
      <c r="B101" t="s">
        <v>236</v>
      </c>
      <c r="C101" s="1" t="s">
        <v>237</v>
      </c>
      <c r="D101">
        <v>33</v>
      </c>
      <c r="E101">
        <v>69.400000000000006</v>
      </c>
      <c r="F101">
        <v>169</v>
      </c>
      <c r="G101">
        <v>100</v>
      </c>
      <c r="H101">
        <v>1</v>
      </c>
    </row>
    <row r="102" spans="1:8" x14ac:dyDescent="0.25">
      <c r="A102">
        <v>28445</v>
      </c>
      <c r="B102" t="s">
        <v>238</v>
      </c>
      <c r="C102" t="s">
        <v>239</v>
      </c>
      <c r="D102">
        <v>23</v>
      </c>
      <c r="E102">
        <v>101</v>
      </c>
      <c r="F102">
        <v>171</v>
      </c>
      <c r="G102">
        <v>101</v>
      </c>
      <c r="H102">
        <v>53</v>
      </c>
    </row>
    <row r="103" spans="1:8" x14ac:dyDescent="0.25">
      <c r="A103">
        <v>43051</v>
      </c>
      <c r="B103" t="s">
        <v>240</v>
      </c>
      <c r="C103" t="s">
        <v>241</v>
      </c>
      <c r="D103">
        <v>32</v>
      </c>
      <c r="E103">
        <v>83.9</v>
      </c>
      <c r="F103">
        <v>189</v>
      </c>
      <c r="G103">
        <v>102</v>
      </c>
      <c r="H103">
        <v>99</v>
      </c>
    </row>
    <row r="104" spans="1:8" x14ac:dyDescent="0.25">
      <c r="A104">
        <v>12929</v>
      </c>
      <c r="B104" t="s">
        <v>242</v>
      </c>
      <c r="C104" t="s">
        <v>243</v>
      </c>
      <c r="D104">
        <v>30</v>
      </c>
      <c r="E104">
        <v>102</v>
      </c>
      <c r="F104">
        <v>168</v>
      </c>
      <c r="G104">
        <v>103</v>
      </c>
      <c r="H104">
        <v>75</v>
      </c>
    </row>
    <row r="105" spans="1:8" x14ac:dyDescent="0.25">
      <c r="A105">
        <v>35769</v>
      </c>
      <c r="B105" t="s">
        <v>244</v>
      </c>
      <c r="C105" t="s">
        <v>245</v>
      </c>
      <c r="D105">
        <v>30</v>
      </c>
      <c r="E105">
        <v>78.3</v>
      </c>
      <c r="F105">
        <v>179</v>
      </c>
      <c r="G105">
        <v>104</v>
      </c>
      <c r="H105">
        <v>41</v>
      </c>
    </row>
    <row r="106" spans="1:8" x14ac:dyDescent="0.25">
      <c r="A106">
        <v>13807</v>
      </c>
      <c r="B106" t="s">
        <v>246</v>
      </c>
      <c r="C106" t="s">
        <v>247</v>
      </c>
      <c r="D106">
        <v>33</v>
      </c>
      <c r="E106">
        <v>67.900000000000006</v>
      </c>
      <c r="F106">
        <v>177</v>
      </c>
      <c r="G106">
        <v>105</v>
      </c>
      <c r="H106">
        <v>83</v>
      </c>
    </row>
    <row r="107" spans="1:8" x14ac:dyDescent="0.25">
      <c r="A107">
        <v>11716</v>
      </c>
      <c r="B107" t="s">
        <v>248</v>
      </c>
      <c r="C107" t="s">
        <v>249</v>
      </c>
      <c r="D107">
        <v>27</v>
      </c>
      <c r="E107">
        <v>84.2</v>
      </c>
      <c r="F107">
        <v>189</v>
      </c>
      <c r="G107">
        <v>106</v>
      </c>
      <c r="H107">
        <v>61</v>
      </c>
    </row>
    <row r="108" spans="1:8" x14ac:dyDescent="0.25">
      <c r="A108">
        <v>26064</v>
      </c>
      <c r="B108" t="s">
        <v>250</v>
      </c>
      <c r="C108" s="1" t="s">
        <v>251</v>
      </c>
      <c r="D108">
        <v>21</v>
      </c>
      <c r="E108">
        <v>85.9</v>
      </c>
      <c r="F108">
        <v>176</v>
      </c>
      <c r="G108">
        <v>107</v>
      </c>
      <c r="H108">
        <v>101</v>
      </c>
    </row>
    <row r="109" spans="1:8" x14ac:dyDescent="0.25">
      <c r="A109">
        <v>12079</v>
      </c>
      <c r="B109" t="s">
        <v>252</v>
      </c>
      <c r="C109" s="1" t="s">
        <v>253</v>
      </c>
      <c r="D109">
        <v>34</v>
      </c>
      <c r="E109">
        <v>103.7</v>
      </c>
      <c r="F109">
        <v>184</v>
      </c>
      <c r="G109">
        <v>108</v>
      </c>
      <c r="H109">
        <v>87</v>
      </c>
    </row>
    <row r="110" spans="1:8" x14ac:dyDescent="0.25">
      <c r="A110">
        <v>31338</v>
      </c>
      <c r="B110" t="s">
        <v>254</v>
      </c>
      <c r="C110" s="1" t="s">
        <v>255</v>
      </c>
      <c r="D110">
        <v>34</v>
      </c>
      <c r="E110">
        <v>99.9</v>
      </c>
      <c r="F110">
        <v>185</v>
      </c>
      <c r="G110">
        <v>109</v>
      </c>
      <c r="H110">
        <v>113</v>
      </c>
    </row>
    <row r="111" spans="1:8" x14ac:dyDescent="0.25">
      <c r="A111">
        <v>49672</v>
      </c>
      <c r="B111" t="s">
        <v>256</v>
      </c>
      <c r="C111" t="s">
        <v>257</v>
      </c>
      <c r="D111">
        <v>26</v>
      </c>
      <c r="E111">
        <v>68.099999999999994</v>
      </c>
      <c r="F111">
        <v>175</v>
      </c>
      <c r="G111">
        <v>110</v>
      </c>
      <c r="H111">
        <v>21</v>
      </c>
    </row>
    <row r="112" spans="1:8" x14ac:dyDescent="0.25">
      <c r="A112">
        <v>25180</v>
      </c>
      <c r="B112" t="s">
        <v>258</v>
      </c>
      <c r="C112" t="s">
        <v>259</v>
      </c>
      <c r="D112">
        <v>35</v>
      </c>
      <c r="E112">
        <v>83.7</v>
      </c>
      <c r="F112">
        <v>187</v>
      </c>
      <c r="G112">
        <v>111</v>
      </c>
      <c r="H112">
        <v>27</v>
      </c>
    </row>
    <row r="113" spans="1:8" x14ac:dyDescent="0.25">
      <c r="A113">
        <v>43260</v>
      </c>
      <c r="B113" t="s">
        <v>260</v>
      </c>
      <c r="C113" s="1" t="s">
        <v>261</v>
      </c>
      <c r="D113">
        <v>28</v>
      </c>
      <c r="E113">
        <v>79.2</v>
      </c>
      <c r="F113">
        <v>189</v>
      </c>
      <c r="G113">
        <v>112</v>
      </c>
      <c r="H113">
        <v>111</v>
      </c>
    </row>
    <row r="114" spans="1:8" x14ac:dyDescent="0.25">
      <c r="A114">
        <v>38210</v>
      </c>
      <c r="B114" t="s">
        <v>262</v>
      </c>
      <c r="C114" t="s">
        <v>263</v>
      </c>
      <c r="D114">
        <v>29</v>
      </c>
      <c r="E114">
        <v>85.9</v>
      </c>
      <c r="F114">
        <v>168</v>
      </c>
      <c r="G114">
        <v>113</v>
      </c>
      <c r="H114">
        <v>111</v>
      </c>
    </row>
    <row r="115" spans="1:8" x14ac:dyDescent="0.25">
      <c r="A115">
        <v>37806</v>
      </c>
      <c r="B115" t="s">
        <v>264</v>
      </c>
      <c r="C115" t="s">
        <v>265</v>
      </c>
      <c r="D115">
        <v>24</v>
      </c>
      <c r="E115">
        <v>71</v>
      </c>
      <c r="F115">
        <v>184</v>
      </c>
      <c r="G115">
        <v>114</v>
      </c>
      <c r="H115">
        <v>39</v>
      </c>
    </row>
    <row r="116" spans="1:8" x14ac:dyDescent="0.25">
      <c r="A116">
        <v>48919</v>
      </c>
      <c r="B116" t="s">
        <v>266</v>
      </c>
      <c r="C116" s="1" t="s">
        <v>267</v>
      </c>
      <c r="D116">
        <v>27</v>
      </c>
      <c r="E116">
        <v>106.2</v>
      </c>
      <c r="F116">
        <v>174</v>
      </c>
      <c r="G116">
        <v>115</v>
      </c>
      <c r="H116">
        <v>33</v>
      </c>
    </row>
    <row r="117" spans="1:8" x14ac:dyDescent="0.25">
      <c r="A117">
        <v>3864</v>
      </c>
      <c r="B117" t="s">
        <v>268</v>
      </c>
      <c r="C117" t="s">
        <v>269</v>
      </c>
      <c r="D117">
        <v>30</v>
      </c>
      <c r="E117">
        <v>60.6</v>
      </c>
      <c r="F117">
        <v>173</v>
      </c>
      <c r="G117">
        <v>116</v>
      </c>
      <c r="H117">
        <v>5</v>
      </c>
    </row>
    <row r="118" spans="1:8" x14ac:dyDescent="0.25">
      <c r="A118">
        <v>33634</v>
      </c>
      <c r="B118" t="s">
        <v>270</v>
      </c>
      <c r="C118" t="s">
        <v>271</v>
      </c>
      <c r="D118">
        <v>31</v>
      </c>
      <c r="E118">
        <v>70.599999999999994</v>
      </c>
      <c r="F118">
        <v>171</v>
      </c>
      <c r="G118">
        <v>117</v>
      </c>
      <c r="H118">
        <v>45</v>
      </c>
    </row>
    <row r="119" spans="1:8" x14ac:dyDescent="0.25">
      <c r="A119">
        <v>2547</v>
      </c>
      <c r="B119" t="s">
        <v>272</v>
      </c>
      <c r="C119" t="s">
        <v>273</v>
      </c>
      <c r="D119">
        <v>21</v>
      </c>
      <c r="E119">
        <v>79.5</v>
      </c>
      <c r="F119">
        <v>173</v>
      </c>
      <c r="G119">
        <v>118</v>
      </c>
      <c r="H119">
        <v>91</v>
      </c>
    </row>
    <row r="120" spans="1:8" x14ac:dyDescent="0.25">
      <c r="A120">
        <v>35022</v>
      </c>
      <c r="B120" t="s">
        <v>274</v>
      </c>
      <c r="C120" t="s">
        <v>275</v>
      </c>
      <c r="D120">
        <v>32</v>
      </c>
      <c r="E120">
        <v>68.8</v>
      </c>
      <c r="F120">
        <v>175</v>
      </c>
      <c r="G120">
        <v>119</v>
      </c>
      <c r="H120">
        <v>105</v>
      </c>
    </row>
    <row r="121" spans="1:8" x14ac:dyDescent="0.25">
      <c r="A121">
        <v>35775</v>
      </c>
      <c r="B121" t="s">
        <v>276</v>
      </c>
      <c r="C121" t="s">
        <v>277</v>
      </c>
      <c r="D121">
        <v>26</v>
      </c>
      <c r="E121">
        <v>102.7</v>
      </c>
      <c r="F121">
        <v>168</v>
      </c>
      <c r="G121">
        <v>120</v>
      </c>
      <c r="H121">
        <v>19</v>
      </c>
    </row>
    <row r="122" spans="1:8" x14ac:dyDescent="0.25">
      <c r="A122">
        <v>21784</v>
      </c>
      <c r="B122" t="s">
        <v>278</v>
      </c>
      <c r="C122" t="s">
        <v>279</v>
      </c>
      <c r="D122">
        <v>21</v>
      </c>
      <c r="E122">
        <v>60.8</v>
      </c>
      <c r="F122">
        <v>173</v>
      </c>
      <c r="G122">
        <v>121</v>
      </c>
      <c r="H122">
        <v>17</v>
      </c>
    </row>
    <row r="123" spans="1:8" x14ac:dyDescent="0.25">
      <c r="A123">
        <v>24013</v>
      </c>
      <c r="B123" t="s">
        <v>280</v>
      </c>
      <c r="C123" s="1" t="s">
        <v>281</v>
      </c>
      <c r="D123">
        <v>29</v>
      </c>
      <c r="E123">
        <v>87.1</v>
      </c>
      <c r="F123">
        <v>186</v>
      </c>
      <c r="G123">
        <v>122</v>
      </c>
      <c r="H123">
        <v>95</v>
      </c>
    </row>
    <row r="124" spans="1:8" x14ac:dyDescent="0.25">
      <c r="A124">
        <v>29207</v>
      </c>
      <c r="B124" t="s">
        <v>282</v>
      </c>
      <c r="C124" t="s">
        <v>283</v>
      </c>
      <c r="D124">
        <v>32</v>
      </c>
      <c r="E124">
        <v>87.4</v>
      </c>
      <c r="F124">
        <v>176</v>
      </c>
      <c r="G124">
        <v>123</v>
      </c>
      <c r="H124">
        <v>79</v>
      </c>
    </row>
    <row r="125" spans="1:8" x14ac:dyDescent="0.25">
      <c r="A125">
        <v>12917</v>
      </c>
      <c r="B125" t="s">
        <v>284</v>
      </c>
      <c r="C125" t="s">
        <v>285</v>
      </c>
      <c r="D125">
        <v>19</v>
      </c>
      <c r="E125">
        <v>53.2</v>
      </c>
      <c r="F125">
        <v>172</v>
      </c>
      <c r="G125">
        <v>124</v>
      </c>
      <c r="H125">
        <v>71</v>
      </c>
    </row>
    <row r="126" spans="1:8" x14ac:dyDescent="0.25">
      <c r="A126">
        <v>27430</v>
      </c>
      <c r="B126" t="s">
        <v>286</v>
      </c>
      <c r="C126" t="s">
        <v>287</v>
      </c>
      <c r="D126">
        <v>18</v>
      </c>
      <c r="E126">
        <v>84.2</v>
      </c>
      <c r="F126">
        <v>167</v>
      </c>
      <c r="G126">
        <v>125</v>
      </c>
      <c r="H126">
        <v>115</v>
      </c>
    </row>
    <row r="127" spans="1:8" x14ac:dyDescent="0.25">
      <c r="A127">
        <v>27148</v>
      </c>
      <c r="B127" t="s">
        <v>288</v>
      </c>
      <c r="C127" s="1" t="s">
        <v>289</v>
      </c>
      <c r="D127">
        <v>35</v>
      </c>
      <c r="E127">
        <v>87.5</v>
      </c>
      <c r="F127">
        <v>179</v>
      </c>
      <c r="G127">
        <v>126</v>
      </c>
      <c r="H127">
        <v>63</v>
      </c>
    </row>
    <row r="128" spans="1:8" x14ac:dyDescent="0.25">
      <c r="A128">
        <v>29285</v>
      </c>
      <c r="B128" t="s">
        <v>290</v>
      </c>
      <c r="C128" s="1" t="s">
        <v>291</v>
      </c>
      <c r="D128">
        <v>21</v>
      </c>
      <c r="E128">
        <v>91.7</v>
      </c>
      <c r="F128">
        <v>188</v>
      </c>
      <c r="G128">
        <v>127</v>
      </c>
      <c r="H128">
        <v>89</v>
      </c>
    </row>
    <row r="129" spans="1:8" x14ac:dyDescent="0.25">
      <c r="A129">
        <v>36553</v>
      </c>
      <c r="B129" t="s">
        <v>292</v>
      </c>
      <c r="C129" t="s">
        <v>293</v>
      </c>
      <c r="D129">
        <v>30</v>
      </c>
      <c r="E129">
        <v>100.4</v>
      </c>
      <c r="F129">
        <v>181</v>
      </c>
      <c r="G129">
        <v>128</v>
      </c>
      <c r="H129">
        <v>69</v>
      </c>
    </row>
    <row r="130" spans="1:8" x14ac:dyDescent="0.25">
      <c r="A130">
        <v>14892</v>
      </c>
      <c r="B130" t="s">
        <v>294</v>
      </c>
      <c r="C130" t="s">
        <v>295</v>
      </c>
      <c r="D130">
        <v>30</v>
      </c>
      <c r="E130">
        <v>104.2</v>
      </c>
      <c r="F130">
        <v>181</v>
      </c>
      <c r="G130">
        <v>129</v>
      </c>
      <c r="H130">
        <v>73</v>
      </c>
    </row>
    <row r="131" spans="1:8" x14ac:dyDescent="0.25">
      <c r="A131">
        <v>27228</v>
      </c>
      <c r="B131" t="s">
        <v>296</v>
      </c>
      <c r="C131" t="s">
        <v>297</v>
      </c>
      <c r="D131">
        <v>27</v>
      </c>
      <c r="E131">
        <v>109.9</v>
      </c>
      <c r="F131">
        <v>180</v>
      </c>
      <c r="G131">
        <v>130</v>
      </c>
      <c r="H131">
        <v>93</v>
      </c>
    </row>
    <row r="132" spans="1:8" x14ac:dyDescent="0.25">
      <c r="A132">
        <v>11585</v>
      </c>
      <c r="B132" t="s">
        <v>298</v>
      </c>
      <c r="C132" t="s">
        <v>299</v>
      </c>
      <c r="D132">
        <v>20</v>
      </c>
      <c r="E132">
        <v>98.5</v>
      </c>
      <c r="F132">
        <v>190</v>
      </c>
      <c r="G132">
        <v>131</v>
      </c>
      <c r="H132">
        <v>131</v>
      </c>
    </row>
    <row r="133" spans="1:8" x14ac:dyDescent="0.25">
      <c r="A133">
        <v>8483</v>
      </c>
      <c r="B133" t="s">
        <v>300</v>
      </c>
      <c r="C133" s="1" t="s">
        <v>301</v>
      </c>
      <c r="D133">
        <v>31</v>
      </c>
      <c r="E133">
        <v>108.4</v>
      </c>
      <c r="F133">
        <v>186</v>
      </c>
      <c r="G133">
        <v>132</v>
      </c>
      <c r="H133">
        <v>133</v>
      </c>
    </row>
    <row r="134" spans="1:8" x14ac:dyDescent="0.25">
      <c r="A134">
        <v>35979</v>
      </c>
      <c r="B134" t="s">
        <v>302</v>
      </c>
      <c r="C134" s="1" t="s">
        <v>303</v>
      </c>
      <c r="D134">
        <v>30</v>
      </c>
      <c r="E134">
        <v>75.900000000000006</v>
      </c>
      <c r="F134">
        <v>185</v>
      </c>
      <c r="G134">
        <v>133</v>
      </c>
      <c r="H134">
        <v>51</v>
      </c>
    </row>
    <row r="135" spans="1:8" x14ac:dyDescent="0.25">
      <c r="A135">
        <v>1727</v>
      </c>
      <c r="B135" t="s">
        <v>304</v>
      </c>
      <c r="C135" t="s">
        <v>305</v>
      </c>
      <c r="D135">
        <v>31</v>
      </c>
      <c r="E135">
        <v>86.5</v>
      </c>
      <c r="F135">
        <v>186</v>
      </c>
      <c r="G135">
        <v>134</v>
      </c>
      <c r="H135">
        <v>119</v>
      </c>
    </row>
    <row r="136" spans="1:8" x14ac:dyDescent="0.25">
      <c r="A136">
        <v>44866</v>
      </c>
      <c r="B136" t="s">
        <v>306</v>
      </c>
      <c r="C136" s="1" t="s">
        <v>307</v>
      </c>
      <c r="D136">
        <v>34</v>
      </c>
      <c r="E136">
        <v>89.5</v>
      </c>
      <c r="F136">
        <v>170</v>
      </c>
      <c r="G136">
        <v>135</v>
      </c>
      <c r="H136">
        <v>121</v>
      </c>
    </row>
    <row r="137" spans="1:8" x14ac:dyDescent="0.25">
      <c r="A137">
        <v>3615</v>
      </c>
      <c r="B137" t="s">
        <v>308</v>
      </c>
      <c r="C137" s="1" t="s">
        <v>309</v>
      </c>
      <c r="D137">
        <v>32</v>
      </c>
      <c r="E137">
        <v>73.599999999999994</v>
      </c>
      <c r="F137">
        <v>179</v>
      </c>
      <c r="G137">
        <v>136</v>
      </c>
      <c r="H137">
        <v>117</v>
      </c>
    </row>
    <row r="138" spans="1:8" x14ac:dyDescent="0.25">
      <c r="A138">
        <v>21187</v>
      </c>
      <c r="B138" t="s">
        <v>310</v>
      </c>
      <c r="C138" t="s">
        <v>311</v>
      </c>
      <c r="D138">
        <v>34</v>
      </c>
      <c r="E138">
        <v>86.3</v>
      </c>
      <c r="F138">
        <v>188</v>
      </c>
      <c r="G138">
        <v>137</v>
      </c>
      <c r="H138">
        <v>57</v>
      </c>
    </row>
    <row r="139" spans="1:8" x14ac:dyDescent="0.25">
      <c r="A139">
        <v>7727</v>
      </c>
      <c r="B139" t="s">
        <v>312</v>
      </c>
      <c r="C139" s="1" t="s">
        <v>313</v>
      </c>
      <c r="D139">
        <v>29</v>
      </c>
      <c r="E139">
        <v>98.1</v>
      </c>
      <c r="F139">
        <v>171</v>
      </c>
      <c r="G139">
        <v>138</v>
      </c>
      <c r="H139">
        <v>59</v>
      </c>
    </row>
    <row r="140" spans="1:8" x14ac:dyDescent="0.25">
      <c r="A140">
        <v>30194</v>
      </c>
      <c r="B140" t="s">
        <v>314</v>
      </c>
      <c r="C140" s="1" t="s">
        <v>315</v>
      </c>
      <c r="D140">
        <v>31</v>
      </c>
      <c r="E140">
        <v>77.099999999999994</v>
      </c>
      <c r="F140">
        <v>177</v>
      </c>
      <c r="G140">
        <v>139</v>
      </c>
      <c r="H140">
        <v>107</v>
      </c>
    </row>
    <row r="141" spans="1:8" x14ac:dyDescent="0.25">
      <c r="A141">
        <v>28435</v>
      </c>
      <c r="B141" t="s">
        <v>316</v>
      </c>
      <c r="C141" t="s">
        <v>317</v>
      </c>
      <c r="D141">
        <v>28</v>
      </c>
      <c r="E141">
        <v>73.2</v>
      </c>
      <c r="F141">
        <v>176</v>
      </c>
      <c r="G141">
        <v>140</v>
      </c>
      <c r="H141">
        <v>11</v>
      </c>
    </row>
    <row r="142" spans="1:8" x14ac:dyDescent="0.25">
      <c r="A142">
        <v>49639</v>
      </c>
      <c r="B142" t="s">
        <v>318</v>
      </c>
      <c r="C142" t="s">
        <v>319</v>
      </c>
      <c r="D142">
        <v>35</v>
      </c>
      <c r="E142">
        <v>64.400000000000006</v>
      </c>
      <c r="F142">
        <v>182</v>
      </c>
      <c r="G142">
        <v>141</v>
      </c>
      <c r="H142">
        <v>85</v>
      </c>
    </row>
    <row r="143" spans="1:8" x14ac:dyDescent="0.25">
      <c r="A143">
        <v>33758</v>
      </c>
      <c r="B143" t="s">
        <v>320</v>
      </c>
      <c r="C143" s="1" t="s">
        <v>321</v>
      </c>
      <c r="D143">
        <v>26</v>
      </c>
      <c r="E143">
        <v>82.8</v>
      </c>
      <c r="F143">
        <v>188</v>
      </c>
      <c r="G143">
        <v>142</v>
      </c>
      <c r="H143">
        <v>31</v>
      </c>
    </row>
    <row r="144" spans="1:8" x14ac:dyDescent="0.25">
      <c r="A144">
        <v>584</v>
      </c>
      <c r="B144" t="s">
        <v>322</v>
      </c>
      <c r="C144" t="s">
        <v>323</v>
      </c>
      <c r="D144">
        <v>19</v>
      </c>
      <c r="E144">
        <v>59.9</v>
      </c>
      <c r="F144">
        <v>174</v>
      </c>
      <c r="G144">
        <v>143</v>
      </c>
      <c r="H144">
        <v>25</v>
      </c>
    </row>
    <row r="145" spans="1:8" x14ac:dyDescent="0.25">
      <c r="A145">
        <v>29160</v>
      </c>
      <c r="B145" t="s">
        <v>324</v>
      </c>
      <c r="C145" s="1" t="s">
        <v>325</v>
      </c>
      <c r="D145">
        <v>23</v>
      </c>
      <c r="E145">
        <v>58.2</v>
      </c>
      <c r="F145">
        <v>187</v>
      </c>
      <c r="G145">
        <v>144</v>
      </c>
      <c r="H145">
        <v>77</v>
      </c>
    </row>
    <row r="146" spans="1:8" x14ac:dyDescent="0.25">
      <c r="A146">
        <v>34980</v>
      </c>
      <c r="B146" t="s">
        <v>326</v>
      </c>
      <c r="C146" s="1" t="s">
        <v>327</v>
      </c>
      <c r="D146">
        <v>33</v>
      </c>
      <c r="E146">
        <v>72.2</v>
      </c>
      <c r="F146">
        <v>179</v>
      </c>
      <c r="G146">
        <v>145</v>
      </c>
      <c r="H146">
        <v>123</v>
      </c>
    </row>
    <row r="147" spans="1:8" x14ac:dyDescent="0.25">
      <c r="A147">
        <v>11442</v>
      </c>
      <c r="B147" t="s">
        <v>328</v>
      </c>
      <c r="C147" s="1" t="s">
        <v>329</v>
      </c>
      <c r="D147">
        <v>22</v>
      </c>
      <c r="E147">
        <v>56.6</v>
      </c>
      <c r="F147">
        <v>170</v>
      </c>
      <c r="G147">
        <v>146</v>
      </c>
      <c r="H147">
        <v>67</v>
      </c>
    </row>
    <row r="148" spans="1:8" x14ac:dyDescent="0.25">
      <c r="A148">
        <v>16441</v>
      </c>
      <c r="B148" t="s">
        <v>330</v>
      </c>
      <c r="C148" t="s">
        <v>331</v>
      </c>
      <c r="D148">
        <v>19</v>
      </c>
      <c r="E148">
        <v>99.1</v>
      </c>
      <c r="F148">
        <v>178</v>
      </c>
      <c r="G148">
        <v>147</v>
      </c>
      <c r="H148">
        <v>103</v>
      </c>
    </row>
    <row r="149" spans="1:8" x14ac:dyDescent="0.25">
      <c r="A149">
        <v>18256</v>
      </c>
      <c r="B149" t="s">
        <v>332</v>
      </c>
      <c r="C149" t="s">
        <v>333</v>
      </c>
      <c r="D149">
        <v>26</v>
      </c>
      <c r="E149">
        <v>61.2</v>
      </c>
      <c r="F149">
        <v>181</v>
      </c>
      <c r="G149">
        <v>148</v>
      </c>
      <c r="H149">
        <v>125</v>
      </c>
    </row>
    <row r="150" spans="1:8" x14ac:dyDescent="0.25">
      <c r="A150">
        <v>26197</v>
      </c>
      <c r="B150" t="s">
        <v>334</v>
      </c>
      <c r="C150" t="s">
        <v>335</v>
      </c>
      <c r="D150">
        <v>20</v>
      </c>
      <c r="E150">
        <v>72.900000000000006</v>
      </c>
      <c r="F150">
        <v>172</v>
      </c>
      <c r="G150">
        <v>149</v>
      </c>
      <c r="H150">
        <v>129</v>
      </c>
    </row>
    <row r="151" spans="1:8" x14ac:dyDescent="0.25">
      <c r="A151">
        <v>34601</v>
      </c>
      <c r="B151" t="s">
        <v>336</v>
      </c>
      <c r="C151" t="s">
        <v>337</v>
      </c>
      <c r="D151">
        <v>22</v>
      </c>
      <c r="E151">
        <v>83.8</v>
      </c>
      <c r="F151">
        <v>179</v>
      </c>
      <c r="G151">
        <v>150</v>
      </c>
      <c r="H151">
        <v>13</v>
      </c>
    </row>
    <row r="152" spans="1:8" x14ac:dyDescent="0.25">
      <c r="A152">
        <v>41081</v>
      </c>
      <c r="B152" t="s">
        <v>338</v>
      </c>
      <c r="C152" t="s">
        <v>339</v>
      </c>
      <c r="D152">
        <v>29</v>
      </c>
      <c r="E152">
        <v>80</v>
      </c>
      <c r="F152">
        <v>170</v>
      </c>
      <c r="G152">
        <v>151</v>
      </c>
      <c r="H152">
        <v>81</v>
      </c>
    </row>
    <row r="153" spans="1:8" x14ac:dyDescent="0.25">
      <c r="A153">
        <v>13972</v>
      </c>
      <c r="B153" t="s">
        <v>340</v>
      </c>
      <c r="C153" t="s">
        <v>341</v>
      </c>
      <c r="D153">
        <v>25</v>
      </c>
      <c r="E153">
        <v>101.1</v>
      </c>
      <c r="F153">
        <v>179</v>
      </c>
      <c r="G153">
        <v>152</v>
      </c>
      <c r="H153">
        <v>49</v>
      </c>
    </row>
    <row r="154" spans="1:8" x14ac:dyDescent="0.25">
      <c r="A154">
        <v>1752</v>
      </c>
      <c r="B154" t="s">
        <v>342</v>
      </c>
      <c r="C154" s="1" t="s">
        <v>343</v>
      </c>
      <c r="D154">
        <v>21</v>
      </c>
      <c r="E154">
        <v>63</v>
      </c>
      <c r="F154">
        <v>187</v>
      </c>
      <c r="G154">
        <v>153</v>
      </c>
      <c r="H154">
        <v>9</v>
      </c>
    </row>
    <row r="155" spans="1:8" x14ac:dyDescent="0.25">
      <c r="A155">
        <v>7225</v>
      </c>
      <c r="B155" t="s">
        <v>344</v>
      </c>
      <c r="C155" s="1" t="s">
        <v>345</v>
      </c>
      <c r="D155">
        <v>29</v>
      </c>
      <c r="E155">
        <v>104.3</v>
      </c>
      <c r="F155">
        <v>168</v>
      </c>
      <c r="G155">
        <v>154</v>
      </c>
      <c r="H155">
        <v>65</v>
      </c>
    </row>
    <row r="156" spans="1:8" x14ac:dyDescent="0.25">
      <c r="A156">
        <v>9536</v>
      </c>
      <c r="B156" t="s">
        <v>346</v>
      </c>
      <c r="C156" s="1" t="s">
        <v>347</v>
      </c>
      <c r="D156">
        <v>33</v>
      </c>
      <c r="E156">
        <v>104.2</v>
      </c>
      <c r="F156">
        <v>177</v>
      </c>
      <c r="G156">
        <v>155</v>
      </c>
      <c r="H156">
        <v>127</v>
      </c>
    </row>
    <row r="157" spans="1:8" x14ac:dyDescent="0.25">
      <c r="A157">
        <v>25582</v>
      </c>
      <c r="B157" t="s">
        <v>348</v>
      </c>
      <c r="C157" t="s">
        <v>349</v>
      </c>
      <c r="D157">
        <v>27</v>
      </c>
      <c r="E157">
        <v>106.6</v>
      </c>
      <c r="F157">
        <v>184</v>
      </c>
      <c r="G157">
        <v>156</v>
      </c>
      <c r="H157">
        <v>97</v>
      </c>
    </row>
    <row r="158" spans="1:8" x14ac:dyDescent="0.25">
      <c r="A158">
        <v>19042</v>
      </c>
      <c r="B158" t="s">
        <v>350</v>
      </c>
      <c r="C158" t="s">
        <v>351</v>
      </c>
      <c r="D158">
        <v>19</v>
      </c>
      <c r="E158">
        <v>59.1</v>
      </c>
      <c r="F158">
        <v>166</v>
      </c>
      <c r="G158">
        <v>157</v>
      </c>
      <c r="H158">
        <v>35</v>
      </c>
    </row>
    <row r="159" spans="1:8" x14ac:dyDescent="0.25">
      <c r="A159">
        <v>26594</v>
      </c>
      <c r="B159" t="s">
        <v>352</v>
      </c>
      <c r="C159" t="s">
        <v>353</v>
      </c>
      <c r="D159">
        <v>33</v>
      </c>
      <c r="E159">
        <v>111.8</v>
      </c>
      <c r="F159">
        <v>178</v>
      </c>
      <c r="G159">
        <v>158</v>
      </c>
      <c r="H159">
        <v>37</v>
      </c>
    </row>
    <row r="160" spans="1:8" x14ac:dyDescent="0.25">
      <c r="A160">
        <v>3500</v>
      </c>
      <c r="B160" t="s">
        <v>354</v>
      </c>
      <c r="C160" s="1" t="s">
        <v>355</v>
      </c>
      <c r="D160">
        <v>28</v>
      </c>
      <c r="E160">
        <v>61.1</v>
      </c>
      <c r="F160">
        <v>188</v>
      </c>
      <c r="G160">
        <v>159</v>
      </c>
      <c r="H160">
        <v>7</v>
      </c>
    </row>
    <row r="161" spans="1:8" x14ac:dyDescent="0.25">
      <c r="A161">
        <v>3504</v>
      </c>
      <c r="B161" t="s">
        <v>356</v>
      </c>
      <c r="C161" s="1" t="s">
        <v>357</v>
      </c>
      <c r="D161">
        <v>21</v>
      </c>
      <c r="E161">
        <v>61.4</v>
      </c>
      <c r="F161">
        <v>183</v>
      </c>
      <c r="G161">
        <v>160</v>
      </c>
      <c r="H161">
        <v>23</v>
      </c>
    </row>
    <row r="162" spans="1:8" x14ac:dyDescent="0.25">
      <c r="A162">
        <v>6495</v>
      </c>
      <c r="B162" t="s">
        <v>358</v>
      </c>
      <c r="C162" s="1" t="s">
        <v>359</v>
      </c>
      <c r="D162">
        <v>19</v>
      </c>
      <c r="E162">
        <v>98.9</v>
      </c>
      <c r="F162">
        <v>164</v>
      </c>
      <c r="G162">
        <v>161</v>
      </c>
      <c r="H162">
        <v>109</v>
      </c>
    </row>
    <row r="163" spans="1:8" x14ac:dyDescent="0.25">
      <c r="A163">
        <v>20610</v>
      </c>
      <c r="B163" t="s">
        <v>360</v>
      </c>
      <c r="C163" s="1" t="s">
        <v>361</v>
      </c>
      <c r="D163">
        <v>35</v>
      </c>
      <c r="E163">
        <v>83.3</v>
      </c>
      <c r="F163">
        <v>183</v>
      </c>
      <c r="G163">
        <v>162</v>
      </c>
      <c r="H163">
        <v>29</v>
      </c>
    </row>
    <row r="164" spans="1:8" x14ac:dyDescent="0.25">
      <c r="A164">
        <v>34847</v>
      </c>
      <c r="B164" t="s">
        <v>362</v>
      </c>
      <c r="C164" t="s">
        <v>363</v>
      </c>
      <c r="D164">
        <v>25</v>
      </c>
      <c r="E164">
        <v>108.2</v>
      </c>
      <c r="F164">
        <v>187</v>
      </c>
      <c r="G164">
        <v>163</v>
      </c>
      <c r="H164">
        <v>55</v>
      </c>
    </row>
    <row r="165" spans="1:8" x14ac:dyDescent="0.25">
      <c r="A165">
        <v>42831</v>
      </c>
      <c r="B165" t="s">
        <v>364</v>
      </c>
      <c r="C165" s="1" t="s">
        <v>365</v>
      </c>
      <c r="D165">
        <v>24</v>
      </c>
      <c r="E165">
        <v>72.7</v>
      </c>
      <c r="F165">
        <v>177</v>
      </c>
      <c r="G165">
        <v>164</v>
      </c>
      <c r="H165">
        <v>47</v>
      </c>
    </row>
    <row r="166" spans="1:8" x14ac:dyDescent="0.25">
      <c r="A166">
        <v>17995</v>
      </c>
      <c r="B166" t="s">
        <v>366</v>
      </c>
      <c r="C166" t="s">
        <v>367</v>
      </c>
      <c r="D166">
        <v>22</v>
      </c>
      <c r="E166">
        <v>76.599999999999994</v>
      </c>
      <c r="F166">
        <v>178</v>
      </c>
      <c r="G166">
        <v>165</v>
      </c>
      <c r="H166">
        <v>15</v>
      </c>
    </row>
    <row r="167" spans="1:8" x14ac:dyDescent="0.25">
      <c r="A167">
        <v>4082</v>
      </c>
      <c r="B167" t="s">
        <v>368</v>
      </c>
      <c r="C167" t="s">
        <v>369</v>
      </c>
      <c r="D167">
        <v>35</v>
      </c>
      <c r="E167">
        <v>104.2</v>
      </c>
      <c r="F167">
        <v>190</v>
      </c>
      <c r="G167">
        <v>166</v>
      </c>
      <c r="H167">
        <v>3</v>
      </c>
    </row>
    <row r="168" spans="1:8" x14ac:dyDescent="0.25">
      <c r="A168">
        <v>28988</v>
      </c>
      <c r="B168" t="s">
        <v>370</v>
      </c>
      <c r="C168" s="1" t="s">
        <v>371</v>
      </c>
      <c r="D168">
        <v>24</v>
      </c>
      <c r="E168">
        <v>90.1</v>
      </c>
      <c r="F168">
        <v>184</v>
      </c>
      <c r="G168">
        <v>167</v>
      </c>
      <c r="H168">
        <v>1</v>
      </c>
    </row>
    <row r="169" spans="1:8" x14ac:dyDescent="0.25">
      <c r="A169">
        <v>41202</v>
      </c>
      <c r="B169" t="s">
        <v>372</v>
      </c>
      <c r="C169" t="s">
        <v>373</v>
      </c>
      <c r="D169">
        <v>23</v>
      </c>
      <c r="E169">
        <v>76.3</v>
      </c>
      <c r="F169">
        <v>184</v>
      </c>
      <c r="G169">
        <v>168</v>
      </c>
      <c r="H169">
        <v>53</v>
      </c>
    </row>
    <row r="170" spans="1:8" x14ac:dyDescent="0.25">
      <c r="A170">
        <v>42301</v>
      </c>
      <c r="B170" t="s">
        <v>374</v>
      </c>
      <c r="C170" s="1" t="s">
        <v>375</v>
      </c>
      <c r="D170">
        <v>24</v>
      </c>
      <c r="E170">
        <v>80.5</v>
      </c>
      <c r="F170">
        <v>180</v>
      </c>
      <c r="G170">
        <v>169</v>
      </c>
      <c r="H170">
        <v>99</v>
      </c>
    </row>
    <row r="171" spans="1:8" x14ac:dyDescent="0.25">
      <c r="A171">
        <v>6174</v>
      </c>
      <c r="B171" t="s">
        <v>376</v>
      </c>
      <c r="C171" t="s">
        <v>377</v>
      </c>
      <c r="D171">
        <v>32</v>
      </c>
      <c r="E171">
        <v>70.8</v>
      </c>
      <c r="F171">
        <v>183</v>
      </c>
      <c r="G171">
        <v>170</v>
      </c>
      <c r="H171">
        <v>75</v>
      </c>
    </row>
    <row r="172" spans="1:8" x14ac:dyDescent="0.25">
      <c r="A172">
        <v>46801</v>
      </c>
      <c r="B172" t="s">
        <v>378</v>
      </c>
      <c r="C172" t="s">
        <v>379</v>
      </c>
      <c r="D172">
        <v>23</v>
      </c>
      <c r="E172">
        <v>61.6</v>
      </c>
      <c r="F172">
        <v>182</v>
      </c>
      <c r="G172">
        <v>171</v>
      </c>
      <c r="H172">
        <v>41</v>
      </c>
    </row>
    <row r="173" spans="1:8" x14ac:dyDescent="0.25">
      <c r="A173">
        <v>39292</v>
      </c>
      <c r="B173" t="s">
        <v>380</v>
      </c>
      <c r="C173" s="1" t="s">
        <v>381</v>
      </c>
      <c r="D173">
        <v>18</v>
      </c>
      <c r="E173">
        <v>71.8</v>
      </c>
      <c r="F173">
        <v>185</v>
      </c>
      <c r="G173">
        <v>172</v>
      </c>
      <c r="H173">
        <v>83</v>
      </c>
    </row>
    <row r="174" spans="1:8" x14ac:dyDescent="0.25">
      <c r="A174">
        <v>4478</v>
      </c>
      <c r="B174" t="s">
        <v>382</v>
      </c>
      <c r="C174" s="1" t="s">
        <v>383</v>
      </c>
      <c r="D174">
        <v>18</v>
      </c>
      <c r="E174">
        <v>68.400000000000006</v>
      </c>
      <c r="F174">
        <v>186</v>
      </c>
      <c r="G174">
        <v>173</v>
      </c>
      <c r="H174">
        <v>61</v>
      </c>
    </row>
    <row r="175" spans="1:8" x14ac:dyDescent="0.25">
      <c r="A175">
        <v>38764</v>
      </c>
      <c r="B175" t="s">
        <v>384</v>
      </c>
      <c r="C175" s="1" t="s">
        <v>385</v>
      </c>
      <c r="D175">
        <v>19</v>
      </c>
      <c r="E175">
        <v>56.1</v>
      </c>
      <c r="F175">
        <v>167</v>
      </c>
      <c r="G175">
        <v>174</v>
      </c>
      <c r="H175">
        <v>101</v>
      </c>
    </row>
    <row r="176" spans="1:8" x14ac:dyDescent="0.25">
      <c r="A176">
        <v>27977</v>
      </c>
      <c r="B176" t="s">
        <v>386</v>
      </c>
      <c r="C176" t="s">
        <v>97</v>
      </c>
      <c r="D176">
        <v>26</v>
      </c>
      <c r="E176">
        <v>80.900000000000006</v>
      </c>
      <c r="F176">
        <v>168</v>
      </c>
      <c r="G176">
        <v>175</v>
      </c>
      <c r="H176">
        <v>87</v>
      </c>
    </row>
    <row r="177" spans="1:8" x14ac:dyDescent="0.25">
      <c r="A177">
        <v>10842</v>
      </c>
      <c r="B177" t="s">
        <v>387</v>
      </c>
      <c r="C177" s="1" t="s">
        <v>388</v>
      </c>
      <c r="D177">
        <v>18</v>
      </c>
      <c r="E177">
        <v>64.099999999999994</v>
      </c>
      <c r="F177">
        <v>175</v>
      </c>
      <c r="G177">
        <v>176</v>
      </c>
      <c r="H177">
        <v>113</v>
      </c>
    </row>
    <row r="178" spans="1:8" x14ac:dyDescent="0.25">
      <c r="A178">
        <v>6359</v>
      </c>
      <c r="B178" t="s">
        <v>389</v>
      </c>
      <c r="C178" t="s">
        <v>390</v>
      </c>
      <c r="D178">
        <v>31</v>
      </c>
      <c r="E178">
        <v>84.9</v>
      </c>
      <c r="F178">
        <v>186</v>
      </c>
      <c r="G178">
        <v>177</v>
      </c>
      <c r="H178">
        <v>21</v>
      </c>
    </row>
    <row r="179" spans="1:8" x14ac:dyDescent="0.25">
      <c r="A179">
        <v>11231</v>
      </c>
      <c r="B179" t="s">
        <v>391</v>
      </c>
      <c r="C179" t="s">
        <v>392</v>
      </c>
      <c r="D179">
        <v>23</v>
      </c>
      <c r="E179">
        <v>99.4</v>
      </c>
      <c r="F179">
        <v>175</v>
      </c>
      <c r="G179">
        <v>178</v>
      </c>
      <c r="H179">
        <v>27</v>
      </c>
    </row>
    <row r="180" spans="1:8" x14ac:dyDescent="0.25">
      <c r="A180">
        <v>44976</v>
      </c>
      <c r="B180" t="s">
        <v>393</v>
      </c>
      <c r="C180" s="1" t="s">
        <v>394</v>
      </c>
      <c r="D180">
        <v>31</v>
      </c>
      <c r="E180">
        <v>73.599999999999994</v>
      </c>
      <c r="F180">
        <v>168</v>
      </c>
      <c r="G180">
        <v>179</v>
      </c>
      <c r="H180">
        <v>57</v>
      </c>
    </row>
    <row r="181" spans="1:8" x14ac:dyDescent="0.25">
      <c r="A181">
        <v>28244</v>
      </c>
      <c r="B181" t="s">
        <v>395</v>
      </c>
      <c r="C181" t="s">
        <v>396</v>
      </c>
      <c r="D181">
        <v>22</v>
      </c>
      <c r="E181">
        <v>80.8</v>
      </c>
      <c r="F181">
        <v>169</v>
      </c>
      <c r="G181">
        <v>180</v>
      </c>
      <c r="H181">
        <v>59</v>
      </c>
    </row>
    <row r="182" spans="1:8" x14ac:dyDescent="0.25">
      <c r="A182">
        <v>27243</v>
      </c>
      <c r="B182" t="s">
        <v>397</v>
      </c>
      <c r="C182" s="1" t="s">
        <v>398</v>
      </c>
      <c r="D182">
        <v>27</v>
      </c>
      <c r="E182">
        <v>82.2</v>
      </c>
      <c r="F182">
        <v>171</v>
      </c>
      <c r="G182">
        <v>181</v>
      </c>
      <c r="H182">
        <v>107</v>
      </c>
    </row>
    <row r="183" spans="1:8" x14ac:dyDescent="0.25">
      <c r="A183">
        <v>15651</v>
      </c>
      <c r="B183" t="s">
        <v>399</v>
      </c>
      <c r="C183" t="s">
        <v>400</v>
      </c>
      <c r="D183">
        <v>18</v>
      </c>
      <c r="E183">
        <v>60.2</v>
      </c>
      <c r="F183">
        <v>163</v>
      </c>
      <c r="G183">
        <v>182</v>
      </c>
      <c r="H183">
        <v>11</v>
      </c>
    </row>
    <row r="184" spans="1:8" x14ac:dyDescent="0.25">
      <c r="A184">
        <v>24532</v>
      </c>
      <c r="B184" t="s">
        <v>401</v>
      </c>
      <c r="C184" t="s">
        <v>402</v>
      </c>
      <c r="D184">
        <v>20</v>
      </c>
      <c r="E184">
        <v>58.7</v>
      </c>
      <c r="F184">
        <v>164</v>
      </c>
      <c r="G184">
        <v>183</v>
      </c>
      <c r="H184">
        <v>85</v>
      </c>
    </row>
    <row r="185" spans="1:8" x14ac:dyDescent="0.25">
      <c r="A185">
        <v>27710</v>
      </c>
      <c r="B185" t="s">
        <v>403</v>
      </c>
      <c r="C185" t="s">
        <v>404</v>
      </c>
      <c r="D185">
        <v>33</v>
      </c>
      <c r="E185">
        <v>74.3</v>
      </c>
      <c r="F185">
        <v>182</v>
      </c>
      <c r="G185">
        <v>184</v>
      </c>
      <c r="H185">
        <v>31</v>
      </c>
    </row>
    <row r="186" spans="1:8" x14ac:dyDescent="0.25">
      <c r="A186">
        <v>19733</v>
      </c>
      <c r="B186" t="s">
        <v>405</v>
      </c>
      <c r="C186" t="s">
        <v>406</v>
      </c>
      <c r="D186">
        <v>30</v>
      </c>
      <c r="E186">
        <v>90.9</v>
      </c>
      <c r="F186">
        <v>188</v>
      </c>
      <c r="G186">
        <v>185</v>
      </c>
      <c r="H186">
        <v>25</v>
      </c>
    </row>
    <row r="187" spans="1:8" x14ac:dyDescent="0.25">
      <c r="A187">
        <v>48724</v>
      </c>
      <c r="B187" t="s">
        <v>407</v>
      </c>
      <c r="C187" t="s">
        <v>265</v>
      </c>
      <c r="D187">
        <v>24</v>
      </c>
      <c r="E187">
        <v>68.400000000000006</v>
      </c>
      <c r="F187">
        <v>175</v>
      </c>
      <c r="G187">
        <v>186</v>
      </c>
      <c r="H187">
        <v>77</v>
      </c>
    </row>
    <row r="188" spans="1:8" x14ac:dyDescent="0.25">
      <c r="A188">
        <v>1193</v>
      </c>
      <c r="B188" t="s">
        <v>408</v>
      </c>
      <c r="C188" s="1" t="s">
        <v>409</v>
      </c>
      <c r="D188">
        <v>23</v>
      </c>
      <c r="E188">
        <v>78.599999999999994</v>
      </c>
      <c r="F188">
        <v>179</v>
      </c>
      <c r="G188">
        <v>187</v>
      </c>
      <c r="H188">
        <v>123</v>
      </c>
    </row>
    <row r="189" spans="1:8" x14ac:dyDescent="0.25">
      <c r="A189">
        <v>27023</v>
      </c>
      <c r="B189" t="s">
        <v>410</v>
      </c>
      <c r="C189" t="s">
        <v>411</v>
      </c>
      <c r="D189">
        <v>22</v>
      </c>
      <c r="E189">
        <v>72.7</v>
      </c>
      <c r="F189">
        <v>169</v>
      </c>
      <c r="G189">
        <v>188</v>
      </c>
      <c r="H189">
        <v>67</v>
      </c>
    </row>
    <row r="190" spans="1:8" x14ac:dyDescent="0.25">
      <c r="A190">
        <v>30423</v>
      </c>
      <c r="B190" t="s">
        <v>412</v>
      </c>
      <c r="C190" t="s">
        <v>413</v>
      </c>
      <c r="D190">
        <v>29</v>
      </c>
      <c r="E190">
        <v>77.3</v>
      </c>
      <c r="F190">
        <v>176</v>
      </c>
      <c r="G190">
        <v>189</v>
      </c>
      <c r="H190">
        <v>103</v>
      </c>
    </row>
    <row r="191" spans="1:8" x14ac:dyDescent="0.25">
      <c r="A191">
        <v>7543</v>
      </c>
      <c r="B191" t="s">
        <v>414</v>
      </c>
      <c r="C191" t="s">
        <v>415</v>
      </c>
      <c r="D191">
        <v>18</v>
      </c>
      <c r="E191">
        <v>79.2</v>
      </c>
      <c r="F191">
        <v>168</v>
      </c>
      <c r="G191">
        <v>190</v>
      </c>
      <c r="H191">
        <v>125</v>
      </c>
    </row>
    <row r="192" spans="1:8" x14ac:dyDescent="0.25">
      <c r="A192">
        <v>18120</v>
      </c>
      <c r="B192" t="s">
        <v>416</v>
      </c>
      <c r="C192" s="1" t="s">
        <v>417</v>
      </c>
      <c r="D192">
        <v>22</v>
      </c>
      <c r="E192">
        <v>90.3</v>
      </c>
      <c r="F192">
        <v>170</v>
      </c>
      <c r="G192">
        <v>191</v>
      </c>
      <c r="H192">
        <v>129</v>
      </c>
    </row>
    <row r="193" spans="1:8" x14ac:dyDescent="0.25">
      <c r="A193">
        <v>30886</v>
      </c>
      <c r="B193" t="s">
        <v>418</v>
      </c>
      <c r="C193" t="s">
        <v>419</v>
      </c>
      <c r="D193">
        <v>29</v>
      </c>
      <c r="E193">
        <v>104.9</v>
      </c>
      <c r="F193">
        <v>169</v>
      </c>
      <c r="G193">
        <v>192</v>
      </c>
      <c r="H193">
        <v>13</v>
      </c>
    </row>
    <row r="194" spans="1:8" x14ac:dyDescent="0.25">
      <c r="A194">
        <v>3274</v>
      </c>
      <c r="B194" t="s">
        <v>420</v>
      </c>
      <c r="C194" t="s">
        <v>421</v>
      </c>
      <c r="D194">
        <v>22</v>
      </c>
      <c r="E194">
        <v>97.3</v>
      </c>
      <c r="F194">
        <v>170</v>
      </c>
      <c r="G194">
        <v>193</v>
      </c>
      <c r="H194">
        <v>81</v>
      </c>
    </row>
    <row r="195" spans="1:8" x14ac:dyDescent="0.25">
      <c r="A195">
        <v>47017</v>
      </c>
      <c r="B195" t="s">
        <v>422</v>
      </c>
      <c r="C195" t="s">
        <v>423</v>
      </c>
      <c r="D195">
        <v>22</v>
      </c>
      <c r="E195">
        <v>83.2</v>
      </c>
      <c r="F195">
        <v>187</v>
      </c>
      <c r="G195">
        <v>194</v>
      </c>
      <c r="H195">
        <v>49</v>
      </c>
    </row>
    <row r="196" spans="1:8" x14ac:dyDescent="0.25">
      <c r="A196">
        <v>45001</v>
      </c>
      <c r="B196" t="s">
        <v>424</v>
      </c>
      <c r="C196" t="s">
        <v>425</v>
      </c>
      <c r="D196">
        <v>23</v>
      </c>
      <c r="E196">
        <v>103.2</v>
      </c>
      <c r="F196">
        <v>181</v>
      </c>
      <c r="G196">
        <v>195</v>
      </c>
      <c r="H196">
        <v>9</v>
      </c>
    </row>
    <row r="197" spans="1:8" x14ac:dyDescent="0.25">
      <c r="A197">
        <v>2031</v>
      </c>
      <c r="B197" t="s">
        <v>426</v>
      </c>
      <c r="C197" t="s">
        <v>427</v>
      </c>
      <c r="D197">
        <v>33</v>
      </c>
      <c r="E197">
        <v>86.8</v>
      </c>
      <c r="F197">
        <v>187</v>
      </c>
      <c r="G197">
        <v>196</v>
      </c>
      <c r="H197">
        <v>65</v>
      </c>
    </row>
    <row r="198" spans="1:8" x14ac:dyDescent="0.25">
      <c r="A198">
        <v>20292</v>
      </c>
      <c r="B198" t="s">
        <v>428</v>
      </c>
      <c r="C198" s="1" t="s">
        <v>429</v>
      </c>
      <c r="D198">
        <v>20</v>
      </c>
      <c r="E198">
        <v>98.5</v>
      </c>
      <c r="F198">
        <v>186</v>
      </c>
      <c r="G198">
        <v>197</v>
      </c>
      <c r="H198">
        <v>127</v>
      </c>
    </row>
    <row r="199" spans="1:8" x14ac:dyDescent="0.25">
      <c r="A199">
        <v>36727</v>
      </c>
      <c r="B199" t="s">
        <v>430</v>
      </c>
      <c r="C199" s="1" t="s">
        <v>431</v>
      </c>
      <c r="D199">
        <v>32</v>
      </c>
      <c r="E199">
        <v>102.8</v>
      </c>
      <c r="F199">
        <v>187</v>
      </c>
      <c r="G199">
        <v>198</v>
      </c>
      <c r="H199">
        <v>97</v>
      </c>
    </row>
    <row r="200" spans="1:8" x14ac:dyDescent="0.25">
      <c r="A200">
        <v>36315</v>
      </c>
      <c r="B200" t="s">
        <v>432</v>
      </c>
      <c r="C200" t="s">
        <v>433</v>
      </c>
      <c r="D200">
        <v>30</v>
      </c>
      <c r="E200">
        <v>65</v>
      </c>
      <c r="F200">
        <v>189</v>
      </c>
      <c r="G200">
        <v>199</v>
      </c>
      <c r="H200">
        <v>35</v>
      </c>
    </row>
    <row r="201" spans="1:8" x14ac:dyDescent="0.25">
      <c r="A201">
        <v>35242</v>
      </c>
      <c r="B201" t="s">
        <v>434</v>
      </c>
      <c r="C201" t="s">
        <v>435</v>
      </c>
      <c r="D201">
        <v>19</v>
      </c>
      <c r="E201">
        <v>78.900000000000006</v>
      </c>
      <c r="F201">
        <v>184</v>
      </c>
      <c r="G201">
        <v>200</v>
      </c>
      <c r="H201">
        <v>37</v>
      </c>
    </row>
    <row r="202" spans="1:8" x14ac:dyDescent="0.25">
      <c r="A202">
        <v>4929</v>
      </c>
      <c r="B202" t="s">
        <v>436</v>
      </c>
      <c r="C202" s="1" t="s">
        <v>437</v>
      </c>
      <c r="D202">
        <v>31</v>
      </c>
      <c r="E202">
        <v>98.6</v>
      </c>
      <c r="F202">
        <v>172</v>
      </c>
      <c r="G202">
        <v>201</v>
      </c>
      <c r="H202">
        <v>7</v>
      </c>
    </row>
    <row r="203" spans="1:8" x14ac:dyDescent="0.25">
      <c r="A203">
        <v>6313</v>
      </c>
      <c r="B203" t="s">
        <v>438</v>
      </c>
      <c r="C203" s="1" t="s">
        <v>439</v>
      </c>
      <c r="D203">
        <v>21</v>
      </c>
      <c r="E203">
        <v>101.8</v>
      </c>
      <c r="F203">
        <v>180</v>
      </c>
      <c r="G203">
        <v>202</v>
      </c>
      <c r="H203">
        <v>23</v>
      </c>
    </row>
    <row r="204" spans="1:8" x14ac:dyDescent="0.25">
      <c r="A204">
        <v>43550</v>
      </c>
      <c r="B204" t="s">
        <v>440</v>
      </c>
      <c r="C204" t="s">
        <v>441</v>
      </c>
      <c r="D204">
        <v>18</v>
      </c>
      <c r="E204">
        <v>59.9</v>
      </c>
      <c r="F204">
        <v>170</v>
      </c>
      <c r="G204">
        <v>203</v>
      </c>
      <c r="H204">
        <v>109</v>
      </c>
    </row>
    <row r="205" spans="1:8" x14ac:dyDescent="0.25">
      <c r="A205">
        <v>47999</v>
      </c>
      <c r="B205" t="s">
        <v>442</v>
      </c>
      <c r="C205" s="1" t="s">
        <v>443</v>
      </c>
      <c r="D205">
        <v>23</v>
      </c>
      <c r="E205">
        <v>77.900000000000006</v>
      </c>
      <c r="F205">
        <v>186</v>
      </c>
      <c r="G205">
        <v>204</v>
      </c>
      <c r="H205">
        <v>29</v>
      </c>
    </row>
    <row r="206" spans="1:8" x14ac:dyDescent="0.25">
      <c r="A206">
        <v>15042</v>
      </c>
      <c r="B206" t="s">
        <v>444</v>
      </c>
      <c r="C206" s="1" t="s">
        <v>445</v>
      </c>
      <c r="D206">
        <v>33</v>
      </c>
      <c r="E206">
        <v>63.3</v>
      </c>
      <c r="F206">
        <v>187</v>
      </c>
      <c r="G206">
        <v>205</v>
      </c>
      <c r="H206">
        <v>55</v>
      </c>
    </row>
    <row r="207" spans="1:8" x14ac:dyDescent="0.25">
      <c r="A207">
        <v>33109</v>
      </c>
      <c r="B207" t="s">
        <v>446</v>
      </c>
      <c r="C207" t="s">
        <v>447</v>
      </c>
      <c r="D207">
        <v>34</v>
      </c>
      <c r="E207">
        <v>99.8</v>
      </c>
      <c r="F207">
        <v>181</v>
      </c>
      <c r="G207">
        <v>206</v>
      </c>
      <c r="H207">
        <v>47</v>
      </c>
    </row>
    <row r="208" spans="1:8" x14ac:dyDescent="0.25">
      <c r="A208">
        <v>1242</v>
      </c>
      <c r="B208" t="s">
        <v>448</v>
      </c>
      <c r="C208" s="1" t="s">
        <v>449</v>
      </c>
      <c r="D208">
        <v>21</v>
      </c>
      <c r="E208">
        <v>81.400000000000006</v>
      </c>
      <c r="F208">
        <v>174</v>
      </c>
      <c r="G208">
        <v>207</v>
      </c>
      <c r="H208">
        <v>15</v>
      </c>
    </row>
    <row r="209" spans="1:8" x14ac:dyDescent="0.25">
      <c r="A209">
        <v>34091</v>
      </c>
      <c r="B209" t="s">
        <v>450</v>
      </c>
      <c r="C209" t="s">
        <v>451</v>
      </c>
      <c r="D209">
        <v>23</v>
      </c>
      <c r="E209">
        <v>104.2</v>
      </c>
      <c r="F209">
        <v>183</v>
      </c>
      <c r="G209">
        <v>208</v>
      </c>
      <c r="H209">
        <v>3</v>
      </c>
    </row>
    <row r="210" spans="1:8" x14ac:dyDescent="0.25">
      <c r="A210">
        <v>15315</v>
      </c>
      <c r="B210" t="s">
        <v>452</v>
      </c>
      <c r="C210" s="1" t="s">
        <v>453</v>
      </c>
      <c r="D210">
        <v>33</v>
      </c>
      <c r="E210">
        <v>71.3</v>
      </c>
      <c r="F210">
        <v>175</v>
      </c>
      <c r="G210">
        <v>209</v>
      </c>
      <c r="H210">
        <v>1</v>
      </c>
    </row>
    <row r="211" spans="1:8" x14ac:dyDescent="0.25">
      <c r="A211">
        <v>49044</v>
      </c>
      <c r="B211" t="s">
        <v>454</v>
      </c>
      <c r="C211" t="s">
        <v>455</v>
      </c>
      <c r="D211">
        <v>29</v>
      </c>
      <c r="E211">
        <v>111.4</v>
      </c>
      <c r="F211">
        <v>185</v>
      </c>
      <c r="G211">
        <v>210</v>
      </c>
      <c r="H211">
        <v>53</v>
      </c>
    </row>
    <row r="212" spans="1:8" x14ac:dyDescent="0.25">
      <c r="A212">
        <v>3372</v>
      </c>
      <c r="B212" t="s">
        <v>456</v>
      </c>
      <c r="C212" t="s">
        <v>457</v>
      </c>
      <c r="D212">
        <v>25</v>
      </c>
      <c r="E212">
        <v>91.4</v>
      </c>
      <c r="F212">
        <v>177</v>
      </c>
      <c r="G212">
        <v>211</v>
      </c>
      <c r="H212">
        <v>99</v>
      </c>
    </row>
    <row r="213" spans="1:8" x14ac:dyDescent="0.25">
      <c r="A213">
        <v>16023</v>
      </c>
      <c r="B213" t="s">
        <v>458</v>
      </c>
      <c r="C213" t="s">
        <v>459</v>
      </c>
      <c r="D213">
        <v>25</v>
      </c>
      <c r="E213">
        <v>75.7</v>
      </c>
      <c r="F213">
        <v>186</v>
      </c>
      <c r="G213">
        <v>212</v>
      </c>
      <c r="H213">
        <v>75</v>
      </c>
    </row>
    <row r="214" spans="1:8" x14ac:dyDescent="0.25">
      <c r="A214">
        <v>206</v>
      </c>
      <c r="B214" t="s">
        <v>460</v>
      </c>
      <c r="C214" t="s">
        <v>461</v>
      </c>
      <c r="D214">
        <v>21</v>
      </c>
      <c r="E214">
        <v>75.900000000000006</v>
      </c>
      <c r="F214">
        <v>180</v>
      </c>
      <c r="G214">
        <v>213</v>
      </c>
      <c r="H214">
        <v>41</v>
      </c>
    </row>
    <row r="215" spans="1:8" x14ac:dyDescent="0.25">
      <c r="A215">
        <v>18770</v>
      </c>
      <c r="B215" t="s">
        <v>462</v>
      </c>
      <c r="C215" t="s">
        <v>463</v>
      </c>
      <c r="D215">
        <v>34</v>
      </c>
      <c r="E215">
        <v>78.900000000000006</v>
      </c>
      <c r="F215">
        <v>183</v>
      </c>
      <c r="G215">
        <v>214</v>
      </c>
      <c r="H215">
        <v>83</v>
      </c>
    </row>
    <row r="216" spans="1:8" x14ac:dyDescent="0.25">
      <c r="A216">
        <v>39001</v>
      </c>
      <c r="B216" t="s">
        <v>464</v>
      </c>
      <c r="C216" s="1" t="s">
        <v>465</v>
      </c>
      <c r="D216">
        <v>19</v>
      </c>
      <c r="E216">
        <v>94.6</v>
      </c>
      <c r="F216">
        <v>181</v>
      </c>
      <c r="G216">
        <v>215</v>
      </c>
      <c r="H216">
        <v>61</v>
      </c>
    </row>
    <row r="217" spans="1:8" x14ac:dyDescent="0.25">
      <c r="A217">
        <v>34123</v>
      </c>
      <c r="B217" t="s">
        <v>466</v>
      </c>
      <c r="C217" s="1" t="s">
        <v>467</v>
      </c>
      <c r="D217">
        <v>21</v>
      </c>
      <c r="E217">
        <v>87.6</v>
      </c>
      <c r="F217">
        <v>170</v>
      </c>
      <c r="G217">
        <v>216</v>
      </c>
      <c r="H217">
        <v>101</v>
      </c>
    </row>
    <row r="218" spans="1:8" x14ac:dyDescent="0.25">
      <c r="A218">
        <v>30392</v>
      </c>
      <c r="B218" t="s">
        <v>468</v>
      </c>
      <c r="C218" s="1" t="s">
        <v>469</v>
      </c>
      <c r="D218">
        <v>27</v>
      </c>
      <c r="E218">
        <v>73.8</v>
      </c>
      <c r="F218">
        <v>178</v>
      </c>
      <c r="G218">
        <v>217</v>
      </c>
      <c r="H218">
        <v>87</v>
      </c>
    </row>
    <row r="219" spans="1:8" x14ac:dyDescent="0.25">
      <c r="A219">
        <v>25486</v>
      </c>
      <c r="B219" t="s">
        <v>470</v>
      </c>
      <c r="C219" s="1" t="s">
        <v>471</v>
      </c>
      <c r="D219">
        <v>30</v>
      </c>
      <c r="E219">
        <v>79.5</v>
      </c>
      <c r="F219">
        <v>175</v>
      </c>
      <c r="G219">
        <v>218</v>
      </c>
      <c r="H219">
        <v>113</v>
      </c>
    </row>
    <row r="220" spans="1:8" x14ac:dyDescent="0.25">
      <c r="A220">
        <v>9976</v>
      </c>
      <c r="B220" t="s">
        <v>472</v>
      </c>
      <c r="C220" t="s">
        <v>473</v>
      </c>
      <c r="D220">
        <v>25</v>
      </c>
      <c r="E220">
        <v>107.7</v>
      </c>
      <c r="F220">
        <v>183</v>
      </c>
      <c r="G220">
        <v>219</v>
      </c>
      <c r="H220">
        <v>21</v>
      </c>
    </row>
    <row r="221" spans="1:8" x14ac:dyDescent="0.25">
      <c r="A221">
        <v>5822</v>
      </c>
      <c r="B221" t="s">
        <v>474</v>
      </c>
      <c r="C221" t="s">
        <v>475</v>
      </c>
      <c r="D221">
        <v>20</v>
      </c>
      <c r="E221">
        <v>79.7</v>
      </c>
      <c r="F221">
        <v>175</v>
      </c>
      <c r="G221">
        <v>220</v>
      </c>
      <c r="H221">
        <v>27</v>
      </c>
    </row>
    <row r="222" spans="1:8" x14ac:dyDescent="0.25">
      <c r="A222">
        <v>40197</v>
      </c>
      <c r="B222" t="s">
        <v>476</v>
      </c>
      <c r="C222" t="s">
        <v>477</v>
      </c>
      <c r="D222">
        <v>33</v>
      </c>
      <c r="E222">
        <v>77.400000000000006</v>
      </c>
      <c r="F222">
        <v>187</v>
      </c>
      <c r="G222">
        <v>221</v>
      </c>
      <c r="H222">
        <v>57</v>
      </c>
    </row>
    <row r="223" spans="1:8" x14ac:dyDescent="0.25">
      <c r="A223">
        <v>19834</v>
      </c>
      <c r="B223" t="s">
        <v>478</v>
      </c>
      <c r="C223" t="s">
        <v>479</v>
      </c>
      <c r="D223">
        <v>23</v>
      </c>
      <c r="E223">
        <v>56.4</v>
      </c>
      <c r="F223">
        <v>189</v>
      </c>
      <c r="G223">
        <v>222</v>
      </c>
      <c r="H223">
        <v>59</v>
      </c>
    </row>
    <row r="224" spans="1:8" x14ac:dyDescent="0.25">
      <c r="A224">
        <v>18835</v>
      </c>
      <c r="B224" t="s">
        <v>480</v>
      </c>
      <c r="C224" t="s">
        <v>481</v>
      </c>
      <c r="D224">
        <v>24</v>
      </c>
      <c r="E224">
        <v>87.8</v>
      </c>
      <c r="F224">
        <v>179</v>
      </c>
      <c r="G224">
        <v>223</v>
      </c>
      <c r="H224">
        <v>107</v>
      </c>
    </row>
    <row r="225" spans="1:8" x14ac:dyDescent="0.25">
      <c r="A225">
        <v>11297</v>
      </c>
      <c r="B225" t="s">
        <v>482</v>
      </c>
      <c r="C225" t="s">
        <v>483</v>
      </c>
      <c r="D225">
        <v>34</v>
      </c>
      <c r="E225">
        <v>96.8</v>
      </c>
      <c r="F225">
        <v>183</v>
      </c>
      <c r="G225">
        <v>224</v>
      </c>
      <c r="H225">
        <v>11</v>
      </c>
    </row>
    <row r="226" spans="1:8" x14ac:dyDescent="0.25">
      <c r="A226">
        <v>10135</v>
      </c>
      <c r="B226" t="s">
        <v>484</v>
      </c>
      <c r="C226" t="s">
        <v>485</v>
      </c>
      <c r="D226">
        <v>27</v>
      </c>
      <c r="E226">
        <v>101.3</v>
      </c>
      <c r="F226">
        <v>176</v>
      </c>
      <c r="G226">
        <v>225</v>
      </c>
      <c r="H226">
        <v>85</v>
      </c>
    </row>
    <row r="227" spans="1:8" x14ac:dyDescent="0.25">
      <c r="A227">
        <v>5442</v>
      </c>
      <c r="B227" t="s">
        <v>486</v>
      </c>
      <c r="C227" t="s">
        <v>297</v>
      </c>
      <c r="D227">
        <v>27</v>
      </c>
      <c r="E227">
        <v>97.9</v>
      </c>
      <c r="F227">
        <v>179</v>
      </c>
      <c r="G227">
        <v>226</v>
      </c>
      <c r="H227">
        <v>31</v>
      </c>
    </row>
    <row r="228" spans="1:8" x14ac:dyDescent="0.25">
      <c r="A228">
        <v>4985</v>
      </c>
      <c r="B228" t="s">
        <v>487</v>
      </c>
      <c r="C228" s="1" t="s">
        <v>488</v>
      </c>
      <c r="D228">
        <v>25</v>
      </c>
      <c r="E228">
        <v>63.7</v>
      </c>
      <c r="F228">
        <v>189</v>
      </c>
      <c r="G228">
        <v>227</v>
      </c>
      <c r="H228">
        <v>25</v>
      </c>
    </row>
    <row r="229" spans="1:8" x14ac:dyDescent="0.25">
      <c r="A229">
        <v>33498</v>
      </c>
      <c r="B229" t="s">
        <v>489</v>
      </c>
      <c r="C229" t="s">
        <v>490</v>
      </c>
      <c r="D229">
        <v>22</v>
      </c>
      <c r="E229">
        <v>106.5</v>
      </c>
      <c r="F229">
        <v>187</v>
      </c>
      <c r="G229">
        <v>228</v>
      </c>
      <c r="H229">
        <v>77</v>
      </c>
    </row>
    <row r="230" spans="1:8" x14ac:dyDescent="0.25">
      <c r="A230">
        <v>263</v>
      </c>
      <c r="B230" t="s">
        <v>491</v>
      </c>
      <c r="C230" t="s">
        <v>492</v>
      </c>
      <c r="D230">
        <v>26</v>
      </c>
      <c r="E230">
        <v>71.2</v>
      </c>
      <c r="F230">
        <v>180</v>
      </c>
      <c r="G230">
        <v>229</v>
      </c>
      <c r="H230">
        <v>123</v>
      </c>
    </row>
    <row r="231" spans="1:8" x14ac:dyDescent="0.25">
      <c r="A231">
        <v>11293</v>
      </c>
      <c r="B231" t="s">
        <v>493</v>
      </c>
      <c r="C231" s="1" t="s">
        <v>494</v>
      </c>
      <c r="D231">
        <v>18</v>
      </c>
      <c r="E231">
        <v>66.599999999999994</v>
      </c>
      <c r="F231">
        <v>178</v>
      </c>
      <c r="G231">
        <v>230</v>
      </c>
      <c r="H231">
        <v>67</v>
      </c>
    </row>
    <row r="232" spans="1:8" x14ac:dyDescent="0.25">
      <c r="A232">
        <v>29329</v>
      </c>
      <c r="B232" t="s">
        <v>495</v>
      </c>
      <c r="C232" t="s">
        <v>496</v>
      </c>
      <c r="D232">
        <v>35</v>
      </c>
      <c r="E232">
        <v>65.900000000000006</v>
      </c>
      <c r="F232">
        <v>179</v>
      </c>
      <c r="G232">
        <v>231</v>
      </c>
      <c r="H232">
        <v>103</v>
      </c>
    </row>
    <row r="233" spans="1:8" x14ac:dyDescent="0.25">
      <c r="A233">
        <v>16197</v>
      </c>
      <c r="B233" t="s">
        <v>497</v>
      </c>
      <c r="C233" s="1" t="s">
        <v>498</v>
      </c>
      <c r="D233">
        <v>25</v>
      </c>
      <c r="E233">
        <v>92.8</v>
      </c>
      <c r="F233">
        <v>175</v>
      </c>
      <c r="G233">
        <v>232</v>
      </c>
      <c r="H233">
        <v>125</v>
      </c>
    </row>
    <row r="234" spans="1:8" x14ac:dyDescent="0.25">
      <c r="A234">
        <v>47956</v>
      </c>
      <c r="B234" t="s">
        <v>499</v>
      </c>
      <c r="C234" t="s">
        <v>500</v>
      </c>
      <c r="D234">
        <v>26</v>
      </c>
      <c r="E234">
        <v>111.5</v>
      </c>
      <c r="F234">
        <v>174</v>
      </c>
      <c r="G234">
        <v>233</v>
      </c>
      <c r="H234">
        <v>129</v>
      </c>
    </row>
    <row r="235" spans="1:8" x14ac:dyDescent="0.25">
      <c r="A235">
        <v>1200</v>
      </c>
      <c r="B235" t="s">
        <v>501</v>
      </c>
      <c r="C235" t="s">
        <v>502</v>
      </c>
      <c r="D235">
        <v>30</v>
      </c>
      <c r="E235">
        <v>106.6</v>
      </c>
      <c r="F235">
        <v>186</v>
      </c>
      <c r="G235">
        <v>234</v>
      </c>
      <c r="H235">
        <v>13</v>
      </c>
    </row>
    <row r="236" spans="1:8" x14ac:dyDescent="0.25">
      <c r="A236">
        <v>23839</v>
      </c>
      <c r="B236" t="s">
        <v>503</v>
      </c>
      <c r="C236" t="s">
        <v>504</v>
      </c>
      <c r="D236">
        <v>18</v>
      </c>
      <c r="E236">
        <v>98</v>
      </c>
      <c r="F236">
        <v>188</v>
      </c>
      <c r="G236">
        <v>235</v>
      </c>
      <c r="H236">
        <v>81</v>
      </c>
    </row>
    <row r="237" spans="1:8" x14ac:dyDescent="0.25">
      <c r="A237">
        <v>23388</v>
      </c>
      <c r="B237" t="s">
        <v>505</v>
      </c>
      <c r="C237" t="s">
        <v>506</v>
      </c>
      <c r="D237">
        <v>19</v>
      </c>
      <c r="E237">
        <v>80.7</v>
      </c>
      <c r="F237">
        <v>163</v>
      </c>
      <c r="G237">
        <v>236</v>
      </c>
      <c r="H237">
        <v>49</v>
      </c>
    </row>
    <row r="238" spans="1:8" x14ac:dyDescent="0.25">
      <c r="A238">
        <v>41217</v>
      </c>
      <c r="B238" t="s">
        <v>507</v>
      </c>
      <c r="C238" s="1" t="s">
        <v>508</v>
      </c>
      <c r="D238">
        <v>28</v>
      </c>
      <c r="E238">
        <v>109.2</v>
      </c>
      <c r="F238">
        <v>190</v>
      </c>
      <c r="G238">
        <v>237</v>
      </c>
      <c r="H238">
        <v>9</v>
      </c>
    </row>
    <row r="239" spans="1:8" x14ac:dyDescent="0.25">
      <c r="A239">
        <v>18586</v>
      </c>
      <c r="B239" t="s">
        <v>509</v>
      </c>
      <c r="C239" s="1" t="s">
        <v>510</v>
      </c>
      <c r="D239">
        <v>20</v>
      </c>
      <c r="E239">
        <v>95.4</v>
      </c>
      <c r="F239">
        <v>164</v>
      </c>
      <c r="G239">
        <v>238</v>
      </c>
      <c r="H239">
        <v>65</v>
      </c>
    </row>
    <row r="240" spans="1:8" x14ac:dyDescent="0.25">
      <c r="A240">
        <v>30265</v>
      </c>
      <c r="B240" t="s">
        <v>511</v>
      </c>
      <c r="C240" s="1" t="s">
        <v>512</v>
      </c>
      <c r="D240">
        <v>35</v>
      </c>
      <c r="E240">
        <v>85.7</v>
      </c>
      <c r="F240">
        <v>190</v>
      </c>
      <c r="G240">
        <v>239</v>
      </c>
      <c r="H240">
        <v>127</v>
      </c>
    </row>
    <row r="241" spans="1:8" x14ac:dyDescent="0.25">
      <c r="A241">
        <v>7560</v>
      </c>
      <c r="B241" t="s">
        <v>513</v>
      </c>
      <c r="C241" t="s">
        <v>514</v>
      </c>
      <c r="D241">
        <v>19</v>
      </c>
      <c r="E241">
        <v>58.4</v>
      </c>
      <c r="F241">
        <v>190</v>
      </c>
      <c r="G241">
        <v>240</v>
      </c>
      <c r="H241">
        <v>97</v>
      </c>
    </row>
    <row r="242" spans="1:8" x14ac:dyDescent="0.25">
      <c r="A242">
        <v>49318</v>
      </c>
      <c r="B242" t="s">
        <v>515</v>
      </c>
      <c r="C242" t="s">
        <v>516</v>
      </c>
      <c r="D242">
        <v>28</v>
      </c>
      <c r="E242">
        <v>91.5</v>
      </c>
      <c r="F242">
        <v>173</v>
      </c>
      <c r="G242">
        <v>241</v>
      </c>
      <c r="H242">
        <v>35</v>
      </c>
    </row>
    <row r="243" spans="1:8" x14ac:dyDescent="0.25">
      <c r="A243">
        <v>26617</v>
      </c>
      <c r="B243" t="s">
        <v>517</v>
      </c>
      <c r="C243" s="1" t="s">
        <v>518</v>
      </c>
      <c r="D243">
        <v>23</v>
      </c>
      <c r="E243">
        <v>81.099999999999994</v>
      </c>
      <c r="F243">
        <v>174</v>
      </c>
      <c r="G243">
        <v>242</v>
      </c>
      <c r="H243">
        <v>37</v>
      </c>
    </row>
    <row r="244" spans="1:8" x14ac:dyDescent="0.25">
      <c r="A244">
        <v>5765</v>
      </c>
      <c r="B244" t="s">
        <v>519</v>
      </c>
      <c r="C244" t="s">
        <v>520</v>
      </c>
      <c r="D244">
        <v>20</v>
      </c>
      <c r="E244">
        <v>61.3</v>
      </c>
      <c r="F244">
        <v>177</v>
      </c>
      <c r="G244">
        <v>243</v>
      </c>
      <c r="H244">
        <v>7</v>
      </c>
    </row>
    <row r="245" spans="1:8" x14ac:dyDescent="0.25">
      <c r="A245">
        <v>17094</v>
      </c>
      <c r="B245" t="s">
        <v>521</v>
      </c>
      <c r="C245" t="s">
        <v>522</v>
      </c>
      <c r="D245">
        <v>30</v>
      </c>
      <c r="E245">
        <v>93.5</v>
      </c>
      <c r="F245">
        <v>174</v>
      </c>
      <c r="G245">
        <v>244</v>
      </c>
      <c r="H245">
        <v>23</v>
      </c>
    </row>
    <row r="246" spans="1:8" x14ac:dyDescent="0.25">
      <c r="A246">
        <v>37271</v>
      </c>
      <c r="B246" t="s">
        <v>523</v>
      </c>
      <c r="C246" s="1" t="s">
        <v>524</v>
      </c>
      <c r="D246">
        <v>33</v>
      </c>
      <c r="E246">
        <v>107.2</v>
      </c>
      <c r="F246">
        <v>183</v>
      </c>
      <c r="G246">
        <v>245</v>
      </c>
      <c r="H246">
        <v>109</v>
      </c>
    </row>
    <row r="247" spans="1:8" x14ac:dyDescent="0.25">
      <c r="A247">
        <v>3628</v>
      </c>
      <c r="B247" t="s">
        <v>525</v>
      </c>
      <c r="C247" s="1" t="s">
        <v>526</v>
      </c>
      <c r="D247">
        <v>30</v>
      </c>
      <c r="E247">
        <v>72.400000000000006</v>
      </c>
      <c r="F247">
        <v>173</v>
      </c>
      <c r="G247">
        <v>246</v>
      </c>
      <c r="H247">
        <v>29</v>
      </c>
    </row>
    <row r="248" spans="1:8" x14ac:dyDescent="0.25">
      <c r="A248">
        <v>40806</v>
      </c>
      <c r="B248" t="s">
        <v>527</v>
      </c>
      <c r="C248" t="s">
        <v>528</v>
      </c>
      <c r="D248">
        <v>18</v>
      </c>
      <c r="E248">
        <v>61.3</v>
      </c>
      <c r="F248">
        <v>181</v>
      </c>
      <c r="G248">
        <v>247</v>
      </c>
      <c r="H248">
        <v>55</v>
      </c>
    </row>
    <row r="249" spans="1:8" x14ac:dyDescent="0.25">
      <c r="A249">
        <v>28669</v>
      </c>
      <c r="B249" t="s">
        <v>529</v>
      </c>
      <c r="C249" t="s">
        <v>530</v>
      </c>
      <c r="D249">
        <v>21</v>
      </c>
      <c r="E249">
        <v>64.400000000000006</v>
      </c>
      <c r="F249">
        <v>186</v>
      </c>
      <c r="G249">
        <v>248</v>
      </c>
      <c r="H249">
        <v>47</v>
      </c>
    </row>
    <row r="250" spans="1:8" x14ac:dyDescent="0.25">
      <c r="A250">
        <v>27359</v>
      </c>
      <c r="B250" t="s">
        <v>531</v>
      </c>
      <c r="C250" s="1" t="s">
        <v>532</v>
      </c>
      <c r="D250">
        <v>33</v>
      </c>
      <c r="E250">
        <v>80.400000000000006</v>
      </c>
      <c r="F250">
        <v>172</v>
      </c>
      <c r="G250">
        <v>249</v>
      </c>
      <c r="H250">
        <v>15</v>
      </c>
    </row>
    <row r="251" spans="1:8" x14ac:dyDescent="0.25">
      <c r="A251">
        <v>9989</v>
      </c>
      <c r="B251" t="s">
        <v>533</v>
      </c>
      <c r="C251" t="s">
        <v>534</v>
      </c>
      <c r="D251">
        <v>21</v>
      </c>
      <c r="E251">
        <v>77.400000000000006</v>
      </c>
      <c r="F251">
        <v>185</v>
      </c>
      <c r="G251">
        <v>250</v>
      </c>
      <c r="H251">
        <v>3</v>
      </c>
    </row>
    <row r="252" spans="1:8" x14ac:dyDescent="0.25">
      <c r="A252">
        <v>20409</v>
      </c>
      <c r="B252" t="s">
        <v>535</v>
      </c>
      <c r="C252" s="1" t="s">
        <v>536</v>
      </c>
      <c r="D252">
        <v>19</v>
      </c>
      <c r="E252">
        <v>96.9</v>
      </c>
      <c r="F252">
        <v>163</v>
      </c>
      <c r="G252">
        <v>251</v>
      </c>
      <c r="H252">
        <v>1</v>
      </c>
    </row>
    <row r="253" spans="1:8" x14ac:dyDescent="0.25">
      <c r="A253">
        <v>32286</v>
      </c>
      <c r="B253" t="s">
        <v>537</v>
      </c>
      <c r="C253" s="1" t="s">
        <v>538</v>
      </c>
      <c r="D253">
        <v>21</v>
      </c>
      <c r="E253">
        <v>75.400000000000006</v>
      </c>
      <c r="F253">
        <v>181</v>
      </c>
      <c r="G253">
        <v>252</v>
      </c>
      <c r="H253">
        <v>53</v>
      </c>
    </row>
    <row r="254" spans="1:8" x14ac:dyDescent="0.25">
      <c r="A254">
        <v>38264</v>
      </c>
      <c r="B254" t="s">
        <v>539</v>
      </c>
      <c r="C254" t="s">
        <v>540</v>
      </c>
      <c r="D254">
        <v>35</v>
      </c>
      <c r="E254">
        <v>79.2</v>
      </c>
      <c r="F254">
        <v>190</v>
      </c>
      <c r="G254">
        <v>253</v>
      </c>
      <c r="H254">
        <v>99</v>
      </c>
    </row>
    <row r="255" spans="1:8" x14ac:dyDescent="0.25">
      <c r="A255">
        <v>18520</v>
      </c>
      <c r="B255" t="s">
        <v>541</v>
      </c>
      <c r="C255" t="s">
        <v>542</v>
      </c>
      <c r="D255">
        <v>20</v>
      </c>
      <c r="E255">
        <v>90.2</v>
      </c>
      <c r="F255">
        <v>183</v>
      </c>
      <c r="G255">
        <v>254</v>
      </c>
      <c r="H255">
        <v>75</v>
      </c>
    </row>
    <row r="256" spans="1:8" x14ac:dyDescent="0.25">
      <c r="A256">
        <v>19687</v>
      </c>
      <c r="B256" t="s">
        <v>543</v>
      </c>
      <c r="C256" s="1" t="s">
        <v>544</v>
      </c>
      <c r="D256">
        <v>31</v>
      </c>
      <c r="E256">
        <v>72.400000000000006</v>
      </c>
      <c r="F256">
        <v>190</v>
      </c>
      <c r="G256">
        <v>255</v>
      </c>
      <c r="H256">
        <v>41</v>
      </c>
    </row>
    <row r="257" spans="1:8" x14ac:dyDescent="0.25">
      <c r="A257">
        <v>25369</v>
      </c>
      <c r="B257" t="s">
        <v>545</v>
      </c>
      <c r="C257" t="s">
        <v>546</v>
      </c>
      <c r="D257">
        <v>23</v>
      </c>
      <c r="E257">
        <v>90.5</v>
      </c>
      <c r="F257">
        <v>175</v>
      </c>
      <c r="G257">
        <v>256</v>
      </c>
      <c r="H257">
        <v>83</v>
      </c>
    </row>
    <row r="258" spans="1:8" x14ac:dyDescent="0.25">
      <c r="A258">
        <v>37890</v>
      </c>
      <c r="B258" t="s">
        <v>547</v>
      </c>
      <c r="C258" t="s">
        <v>548</v>
      </c>
      <c r="D258">
        <v>22</v>
      </c>
      <c r="E258">
        <v>84</v>
      </c>
      <c r="F258">
        <v>178</v>
      </c>
      <c r="G258">
        <v>257</v>
      </c>
      <c r="H258">
        <v>61</v>
      </c>
    </row>
    <row r="259" spans="1:8" x14ac:dyDescent="0.25">
      <c r="A259">
        <v>1005</v>
      </c>
      <c r="B259" t="s">
        <v>549</v>
      </c>
      <c r="C259" t="s">
        <v>550</v>
      </c>
      <c r="D259">
        <v>20</v>
      </c>
      <c r="E259">
        <v>56</v>
      </c>
      <c r="F259">
        <v>170</v>
      </c>
      <c r="G259">
        <v>258</v>
      </c>
      <c r="H259">
        <v>101</v>
      </c>
    </row>
    <row r="260" spans="1:8" x14ac:dyDescent="0.25">
      <c r="A260">
        <v>17957</v>
      </c>
      <c r="B260" t="s">
        <v>551</v>
      </c>
      <c r="C260" t="s">
        <v>552</v>
      </c>
      <c r="D260">
        <v>19</v>
      </c>
      <c r="E260">
        <v>77</v>
      </c>
      <c r="F260">
        <v>164</v>
      </c>
      <c r="G260">
        <v>259</v>
      </c>
      <c r="H260">
        <v>87</v>
      </c>
    </row>
    <row r="261" spans="1:8" x14ac:dyDescent="0.25">
      <c r="A261">
        <v>3467</v>
      </c>
      <c r="B261" t="s">
        <v>553</v>
      </c>
      <c r="C261" t="s">
        <v>554</v>
      </c>
      <c r="D261">
        <v>30</v>
      </c>
      <c r="E261">
        <v>87.7</v>
      </c>
      <c r="F261">
        <v>171</v>
      </c>
      <c r="G261">
        <v>260</v>
      </c>
      <c r="H261">
        <v>113</v>
      </c>
    </row>
    <row r="262" spans="1:8" x14ac:dyDescent="0.25">
      <c r="A262">
        <v>31405</v>
      </c>
      <c r="B262" t="s">
        <v>555</v>
      </c>
      <c r="C262" t="s">
        <v>556</v>
      </c>
      <c r="D262">
        <v>19</v>
      </c>
      <c r="E262">
        <v>71.900000000000006</v>
      </c>
      <c r="F262">
        <v>175</v>
      </c>
      <c r="G262">
        <v>261</v>
      </c>
      <c r="H262">
        <v>21</v>
      </c>
    </row>
    <row r="263" spans="1:8" x14ac:dyDescent="0.25">
      <c r="A263">
        <v>1836</v>
      </c>
      <c r="B263" t="s">
        <v>557</v>
      </c>
      <c r="C263" s="1" t="s">
        <v>558</v>
      </c>
      <c r="D263">
        <v>22</v>
      </c>
      <c r="E263">
        <v>108.1</v>
      </c>
      <c r="F263">
        <v>174</v>
      </c>
      <c r="G263">
        <v>262</v>
      </c>
      <c r="H263">
        <v>27</v>
      </c>
    </row>
    <row r="264" spans="1:8" x14ac:dyDescent="0.25">
      <c r="A264">
        <v>49692</v>
      </c>
      <c r="B264" t="s">
        <v>559</v>
      </c>
      <c r="C264" t="s">
        <v>560</v>
      </c>
      <c r="D264">
        <v>28</v>
      </c>
      <c r="E264">
        <v>92.4</v>
      </c>
      <c r="F264">
        <v>178</v>
      </c>
      <c r="G264">
        <v>263</v>
      </c>
      <c r="H264">
        <v>127</v>
      </c>
    </row>
    <row r="265" spans="1:8" x14ac:dyDescent="0.25">
      <c r="A265">
        <v>15479</v>
      </c>
      <c r="B265" t="s">
        <v>561</v>
      </c>
      <c r="C265" s="1" t="s">
        <v>562</v>
      </c>
      <c r="D265">
        <v>21</v>
      </c>
      <c r="E265">
        <v>80.599999999999994</v>
      </c>
      <c r="F265">
        <v>169</v>
      </c>
      <c r="G265">
        <v>264</v>
      </c>
      <c r="H265">
        <v>113</v>
      </c>
    </row>
    <row r="266" spans="1:8" x14ac:dyDescent="0.25">
      <c r="A266">
        <v>3086</v>
      </c>
      <c r="B266" t="s">
        <v>563</v>
      </c>
      <c r="C266" t="s">
        <v>564</v>
      </c>
      <c r="D266">
        <v>19</v>
      </c>
      <c r="E266">
        <v>77.900000000000006</v>
      </c>
      <c r="F266">
        <v>175</v>
      </c>
      <c r="G266">
        <v>265</v>
      </c>
      <c r="H266">
        <v>89</v>
      </c>
    </row>
    <row r="267" spans="1:8" x14ac:dyDescent="0.25">
      <c r="A267">
        <v>30199</v>
      </c>
      <c r="B267" t="s">
        <v>565</v>
      </c>
      <c r="C267" t="s">
        <v>566</v>
      </c>
      <c r="D267">
        <v>20</v>
      </c>
      <c r="E267">
        <v>65.5</v>
      </c>
      <c r="F267">
        <v>188</v>
      </c>
      <c r="G267">
        <v>266</v>
      </c>
      <c r="H267">
        <v>21</v>
      </c>
    </row>
    <row r="268" spans="1:8" x14ac:dyDescent="0.25">
      <c r="A268">
        <v>11498</v>
      </c>
      <c r="B268" t="s">
        <v>567</v>
      </c>
      <c r="C268" t="s">
        <v>568</v>
      </c>
      <c r="D268">
        <v>32</v>
      </c>
      <c r="E268">
        <v>73.5</v>
      </c>
      <c r="F268">
        <v>184</v>
      </c>
      <c r="G268">
        <v>267</v>
      </c>
      <c r="H268">
        <v>129</v>
      </c>
    </row>
    <row r="269" spans="1:8" x14ac:dyDescent="0.25">
      <c r="A269">
        <v>12839</v>
      </c>
      <c r="B269" t="s">
        <v>569</v>
      </c>
      <c r="C269" t="s">
        <v>570</v>
      </c>
      <c r="D269">
        <v>25</v>
      </c>
      <c r="E269">
        <v>69.099999999999994</v>
      </c>
      <c r="F269">
        <v>188</v>
      </c>
      <c r="G269">
        <v>268</v>
      </c>
      <c r="H269">
        <v>35</v>
      </c>
    </row>
    <row r="270" spans="1:8" x14ac:dyDescent="0.25">
      <c r="A270">
        <v>22739</v>
      </c>
      <c r="B270" t="s">
        <v>571</v>
      </c>
      <c r="C270" t="s">
        <v>572</v>
      </c>
      <c r="D270">
        <v>24</v>
      </c>
      <c r="E270">
        <v>63.2</v>
      </c>
      <c r="F270">
        <v>189</v>
      </c>
      <c r="G270">
        <v>269</v>
      </c>
      <c r="H270">
        <v>79</v>
      </c>
    </row>
    <row r="271" spans="1:8" x14ac:dyDescent="0.25">
      <c r="A271">
        <v>49427</v>
      </c>
      <c r="B271" t="s">
        <v>573</v>
      </c>
      <c r="C271" t="s">
        <v>574</v>
      </c>
      <c r="D271">
        <v>31</v>
      </c>
      <c r="E271">
        <v>62.6</v>
      </c>
      <c r="F271">
        <v>184</v>
      </c>
      <c r="G271">
        <v>270</v>
      </c>
      <c r="H271">
        <v>51</v>
      </c>
    </row>
    <row r="272" spans="1:8" x14ac:dyDescent="0.25">
      <c r="A272">
        <v>9215</v>
      </c>
      <c r="B272" t="s">
        <v>575</v>
      </c>
      <c r="C272" s="1" t="s">
        <v>576</v>
      </c>
      <c r="D272">
        <v>19</v>
      </c>
      <c r="E272">
        <v>92.9</v>
      </c>
      <c r="F272">
        <v>166</v>
      </c>
      <c r="G272">
        <v>271</v>
      </c>
      <c r="H272">
        <v>19</v>
      </c>
    </row>
    <row r="273" spans="1:8" x14ac:dyDescent="0.25">
      <c r="A273">
        <v>35617</v>
      </c>
      <c r="B273" t="s">
        <v>577</v>
      </c>
      <c r="C273" t="s">
        <v>578</v>
      </c>
      <c r="D273">
        <v>31</v>
      </c>
      <c r="E273">
        <v>71.5</v>
      </c>
      <c r="F273">
        <v>189</v>
      </c>
      <c r="G273">
        <v>272</v>
      </c>
      <c r="H273">
        <v>61</v>
      </c>
    </row>
    <row r="274" spans="1:8" x14ac:dyDescent="0.25">
      <c r="A274">
        <v>2964</v>
      </c>
      <c r="B274" t="s">
        <v>579</v>
      </c>
      <c r="C274" t="s">
        <v>580</v>
      </c>
      <c r="D274">
        <v>18</v>
      </c>
      <c r="E274">
        <v>68.3</v>
      </c>
      <c r="F274">
        <v>164</v>
      </c>
      <c r="G274">
        <v>273</v>
      </c>
      <c r="H274">
        <v>83</v>
      </c>
    </row>
    <row r="275" spans="1:8" x14ac:dyDescent="0.25">
      <c r="A275">
        <v>4950</v>
      </c>
      <c r="B275" t="s">
        <v>581</v>
      </c>
      <c r="C275" t="s">
        <v>582</v>
      </c>
      <c r="D275">
        <v>35</v>
      </c>
      <c r="E275">
        <v>78.900000000000006</v>
      </c>
      <c r="F275">
        <v>189</v>
      </c>
      <c r="G275">
        <v>274</v>
      </c>
      <c r="H275">
        <v>7</v>
      </c>
    </row>
    <row r="276" spans="1:8" x14ac:dyDescent="0.25">
      <c r="A276">
        <v>23566</v>
      </c>
      <c r="B276" t="s">
        <v>583</v>
      </c>
      <c r="C276" t="s">
        <v>584</v>
      </c>
      <c r="D276">
        <v>24</v>
      </c>
      <c r="E276">
        <v>64.7</v>
      </c>
      <c r="F276">
        <v>189</v>
      </c>
      <c r="G276">
        <v>275</v>
      </c>
      <c r="H276">
        <v>53</v>
      </c>
    </row>
    <row r="277" spans="1:8" x14ac:dyDescent="0.25">
      <c r="A277">
        <v>35636</v>
      </c>
      <c r="B277" t="s">
        <v>585</v>
      </c>
      <c r="C277" s="1" t="s">
        <v>586</v>
      </c>
      <c r="D277">
        <v>20</v>
      </c>
      <c r="E277">
        <v>54.7</v>
      </c>
      <c r="F277">
        <v>176</v>
      </c>
      <c r="G277">
        <v>276</v>
      </c>
      <c r="H277">
        <v>103</v>
      </c>
    </row>
    <row r="278" spans="1:8" x14ac:dyDescent="0.25">
      <c r="A278">
        <v>19100</v>
      </c>
      <c r="B278" t="s">
        <v>587</v>
      </c>
      <c r="C278" s="1" t="s">
        <v>588</v>
      </c>
      <c r="D278">
        <v>34</v>
      </c>
      <c r="E278">
        <v>111.8</v>
      </c>
      <c r="F278">
        <v>174</v>
      </c>
      <c r="G278">
        <v>277</v>
      </c>
      <c r="H278">
        <v>55</v>
      </c>
    </row>
    <row r="279" spans="1:8" x14ac:dyDescent="0.25">
      <c r="A279">
        <v>26565</v>
      </c>
      <c r="B279" t="s">
        <v>589</v>
      </c>
      <c r="C279" t="s">
        <v>590</v>
      </c>
      <c r="D279">
        <v>26</v>
      </c>
      <c r="E279">
        <v>102.3</v>
      </c>
      <c r="F279">
        <v>172</v>
      </c>
      <c r="G279">
        <v>278</v>
      </c>
      <c r="H279">
        <v>3</v>
      </c>
    </row>
    <row r="280" spans="1:8" x14ac:dyDescent="0.25">
      <c r="A280">
        <v>22331</v>
      </c>
      <c r="B280" t="s">
        <v>591</v>
      </c>
      <c r="C280" s="1" t="s">
        <v>592</v>
      </c>
      <c r="D280">
        <v>35</v>
      </c>
      <c r="E280">
        <v>111.1</v>
      </c>
      <c r="F280">
        <v>176</v>
      </c>
      <c r="G280">
        <v>279</v>
      </c>
      <c r="H280">
        <v>63</v>
      </c>
    </row>
    <row r="281" spans="1:8" x14ac:dyDescent="0.25">
      <c r="A281">
        <v>41194</v>
      </c>
      <c r="B281" t="s">
        <v>593</v>
      </c>
      <c r="C281" t="s">
        <v>594</v>
      </c>
      <c r="D281">
        <v>32</v>
      </c>
      <c r="E281">
        <v>88.2</v>
      </c>
      <c r="F281">
        <v>184</v>
      </c>
      <c r="G281">
        <v>280</v>
      </c>
      <c r="H281">
        <v>41</v>
      </c>
    </row>
    <row r="282" spans="1:8" x14ac:dyDescent="0.25">
      <c r="A282">
        <v>40928</v>
      </c>
      <c r="B282" t="s">
        <v>595</v>
      </c>
      <c r="C282" s="1" t="s">
        <v>596</v>
      </c>
      <c r="D282">
        <v>19</v>
      </c>
      <c r="E282">
        <v>99.8</v>
      </c>
      <c r="F282">
        <v>180</v>
      </c>
      <c r="G282">
        <v>281</v>
      </c>
      <c r="H282">
        <v>45</v>
      </c>
    </row>
    <row r="283" spans="1:8" x14ac:dyDescent="0.25">
      <c r="A283">
        <v>18294</v>
      </c>
      <c r="B283" t="s">
        <v>597</v>
      </c>
      <c r="C283" t="s">
        <v>598</v>
      </c>
      <c r="D283">
        <v>34</v>
      </c>
      <c r="E283">
        <v>94.3</v>
      </c>
      <c r="F283">
        <v>169</v>
      </c>
      <c r="G283">
        <v>282</v>
      </c>
      <c r="H283">
        <v>81</v>
      </c>
    </row>
    <row r="284" spans="1:8" x14ac:dyDescent="0.25">
      <c r="A284">
        <v>21677</v>
      </c>
      <c r="B284" t="s">
        <v>599</v>
      </c>
      <c r="C284" s="1" t="s">
        <v>600</v>
      </c>
      <c r="D284">
        <v>19</v>
      </c>
      <c r="E284">
        <v>99.4</v>
      </c>
      <c r="F284">
        <v>174</v>
      </c>
      <c r="G284">
        <v>283</v>
      </c>
      <c r="H284">
        <v>15</v>
      </c>
    </row>
    <row r="285" spans="1:8" x14ac:dyDescent="0.25">
      <c r="A285">
        <v>43692</v>
      </c>
      <c r="B285" t="s">
        <v>601</v>
      </c>
      <c r="C285" s="1" t="s">
        <v>602</v>
      </c>
      <c r="D285">
        <v>24</v>
      </c>
      <c r="E285">
        <v>109</v>
      </c>
      <c r="F285">
        <v>177</v>
      </c>
      <c r="G285">
        <v>284</v>
      </c>
      <c r="H285">
        <v>133</v>
      </c>
    </row>
    <row r="286" spans="1:8" x14ac:dyDescent="0.25">
      <c r="A286">
        <v>8464</v>
      </c>
      <c r="B286" t="s">
        <v>603</v>
      </c>
      <c r="C286" t="s">
        <v>604</v>
      </c>
      <c r="D286">
        <v>27</v>
      </c>
      <c r="E286">
        <v>111</v>
      </c>
      <c r="F286">
        <v>179</v>
      </c>
      <c r="G286">
        <v>285</v>
      </c>
      <c r="H286">
        <v>117</v>
      </c>
    </row>
    <row r="287" spans="1:8" x14ac:dyDescent="0.25">
      <c r="A287">
        <v>44365</v>
      </c>
      <c r="B287" t="s">
        <v>605</v>
      </c>
      <c r="C287" s="1" t="s">
        <v>606</v>
      </c>
      <c r="D287">
        <v>21</v>
      </c>
      <c r="E287">
        <v>88.4</v>
      </c>
      <c r="F287">
        <v>182</v>
      </c>
      <c r="G287">
        <v>286</v>
      </c>
      <c r="H287">
        <v>29</v>
      </c>
    </row>
    <row r="288" spans="1:8" x14ac:dyDescent="0.25">
      <c r="A288">
        <v>32518</v>
      </c>
      <c r="B288" t="s">
        <v>607</v>
      </c>
      <c r="C288" t="s">
        <v>490</v>
      </c>
      <c r="D288">
        <v>22</v>
      </c>
      <c r="E288">
        <v>81.400000000000006</v>
      </c>
      <c r="F288">
        <v>189</v>
      </c>
      <c r="G288">
        <v>287</v>
      </c>
      <c r="H288">
        <v>1</v>
      </c>
    </row>
    <row r="289" spans="1:8" x14ac:dyDescent="0.25">
      <c r="A289">
        <v>36570</v>
      </c>
      <c r="B289" t="s">
        <v>608</v>
      </c>
      <c r="C289" s="1" t="s">
        <v>609</v>
      </c>
      <c r="D289">
        <v>35</v>
      </c>
      <c r="E289">
        <v>66.5</v>
      </c>
      <c r="F289">
        <v>178</v>
      </c>
      <c r="G289">
        <v>288</v>
      </c>
      <c r="H289">
        <v>37</v>
      </c>
    </row>
    <row r="290" spans="1:8" x14ac:dyDescent="0.25">
      <c r="A290">
        <v>48550</v>
      </c>
      <c r="B290" t="s">
        <v>610</v>
      </c>
      <c r="C290" t="s">
        <v>611</v>
      </c>
      <c r="D290">
        <v>22</v>
      </c>
      <c r="E290">
        <v>86.5</v>
      </c>
      <c r="F290">
        <v>184</v>
      </c>
      <c r="G290">
        <v>289</v>
      </c>
      <c r="H290">
        <v>13</v>
      </c>
    </row>
    <row r="291" spans="1:8" x14ac:dyDescent="0.25">
      <c r="A291">
        <v>12166</v>
      </c>
      <c r="B291" t="s">
        <v>612</v>
      </c>
      <c r="C291" t="s">
        <v>613</v>
      </c>
      <c r="D291">
        <v>20</v>
      </c>
      <c r="E291">
        <v>93</v>
      </c>
      <c r="F291">
        <v>181</v>
      </c>
      <c r="G291">
        <v>290</v>
      </c>
      <c r="H291">
        <v>67</v>
      </c>
    </row>
    <row r="292" spans="1:8" x14ac:dyDescent="0.25">
      <c r="A292">
        <v>39150</v>
      </c>
      <c r="B292" t="s">
        <v>614</v>
      </c>
      <c r="C292" t="s">
        <v>615</v>
      </c>
      <c r="D292">
        <v>30</v>
      </c>
      <c r="E292">
        <v>89.6</v>
      </c>
      <c r="F292">
        <v>185</v>
      </c>
      <c r="G292">
        <v>291</v>
      </c>
      <c r="H292">
        <v>17</v>
      </c>
    </row>
    <row r="293" spans="1:8" x14ac:dyDescent="0.25">
      <c r="A293">
        <v>19296</v>
      </c>
      <c r="B293" t="s">
        <v>616</v>
      </c>
      <c r="C293" s="1" t="s">
        <v>617</v>
      </c>
      <c r="D293">
        <v>29</v>
      </c>
      <c r="E293">
        <v>66.7</v>
      </c>
      <c r="F293">
        <v>187</v>
      </c>
      <c r="G293">
        <v>292</v>
      </c>
      <c r="H293">
        <v>25</v>
      </c>
    </row>
    <row r="294" spans="1:8" x14ac:dyDescent="0.25">
      <c r="A294">
        <v>37320</v>
      </c>
      <c r="B294" t="s">
        <v>618</v>
      </c>
      <c r="C294" t="s">
        <v>619</v>
      </c>
      <c r="D294">
        <v>29</v>
      </c>
      <c r="E294">
        <v>70.3</v>
      </c>
      <c r="F294">
        <v>181</v>
      </c>
      <c r="G294">
        <v>293</v>
      </c>
      <c r="H294">
        <v>49</v>
      </c>
    </row>
    <row r="295" spans="1:8" x14ac:dyDescent="0.25">
      <c r="A295">
        <v>5167</v>
      </c>
      <c r="B295" t="s">
        <v>620</v>
      </c>
      <c r="C295" s="1" t="s">
        <v>621</v>
      </c>
      <c r="D295">
        <v>26</v>
      </c>
      <c r="E295">
        <v>103.1</v>
      </c>
      <c r="F295">
        <v>188</v>
      </c>
      <c r="G295">
        <v>294</v>
      </c>
      <c r="H295">
        <v>101</v>
      </c>
    </row>
    <row r="296" spans="1:8" x14ac:dyDescent="0.25">
      <c r="A296">
        <v>28692</v>
      </c>
      <c r="B296" t="s">
        <v>622</v>
      </c>
      <c r="C296" s="1" t="s">
        <v>623</v>
      </c>
      <c r="D296">
        <v>35</v>
      </c>
      <c r="E296">
        <v>109.8</v>
      </c>
      <c r="F296">
        <v>179</v>
      </c>
      <c r="G296">
        <v>295</v>
      </c>
      <c r="H296">
        <v>49</v>
      </c>
    </row>
    <row r="297" spans="1:8" x14ac:dyDescent="0.25">
      <c r="A297">
        <v>14705</v>
      </c>
      <c r="B297" t="s">
        <v>624</v>
      </c>
      <c r="C297" t="s">
        <v>625</v>
      </c>
      <c r="D297">
        <v>34</v>
      </c>
      <c r="E297">
        <v>90.5</v>
      </c>
      <c r="F297">
        <v>168</v>
      </c>
      <c r="G297">
        <v>296</v>
      </c>
      <c r="H297">
        <v>5</v>
      </c>
    </row>
    <row r="298" spans="1:8" x14ac:dyDescent="0.25">
      <c r="A298">
        <v>10253</v>
      </c>
      <c r="B298" t="s">
        <v>626</v>
      </c>
      <c r="C298" t="s">
        <v>627</v>
      </c>
      <c r="D298">
        <v>26</v>
      </c>
      <c r="E298">
        <v>89.8</v>
      </c>
      <c r="F298">
        <v>185</v>
      </c>
      <c r="G298">
        <v>297</v>
      </c>
      <c r="H298">
        <v>109</v>
      </c>
    </row>
    <row r="299" spans="1:8" x14ac:dyDescent="0.25">
      <c r="A299">
        <v>2118</v>
      </c>
      <c r="B299" t="s">
        <v>628</v>
      </c>
      <c r="C299" t="s">
        <v>299</v>
      </c>
      <c r="D299">
        <v>20</v>
      </c>
      <c r="E299">
        <v>67.3</v>
      </c>
      <c r="F299">
        <v>187</v>
      </c>
      <c r="G299">
        <v>298</v>
      </c>
      <c r="H299">
        <v>27</v>
      </c>
    </row>
    <row r="300" spans="1:8" x14ac:dyDescent="0.25">
      <c r="A300">
        <v>25293</v>
      </c>
      <c r="B300" t="s">
        <v>629</v>
      </c>
      <c r="C300" t="s">
        <v>630</v>
      </c>
      <c r="D300">
        <v>27</v>
      </c>
      <c r="E300">
        <v>82.1</v>
      </c>
      <c r="F300">
        <v>186</v>
      </c>
      <c r="G300">
        <v>299</v>
      </c>
      <c r="H300">
        <v>121</v>
      </c>
    </row>
    <row r="301" spans="1:8" x14ac:dyDescent="0.25">
      <c r="A301">
        <v>34354</v>
      </c>
      <c r="B301" t="s">
        <v>631</v>
      </c>
      <c r="C301" t="s">
        <v>632</v>
      </c>
      <c r="D301">
        <v>32</v>
      </c>
      <c r="E301">
        <v>63.8</v>
      </c>
      <c r="F301">
        <v>178</v>
      </c>
      <c r="G301">
        <v>300</v>
      </c>
      <c r="H301">
        <v>69</v>
      </c>
    </row>
    <row r="302" spans="1:8" x14ac:dyDescent="0.25">
      <c r="A302">
        <v>15470</v>
      </c>
      <c r="B302" t="s">
        <v>633</v>
      </c>
      <c r="C302" s="1" t="s">
        <v>634</v>
      </c>
      <c r="D302">
        <v>29</v>
      </c>
      <c r="E302">
        <v>106.3</v>
      </c>
      <c r="F302">
        <v>168</v>
      </c>
      <c r="G302">
        <v>301</v>
      </c>
      <c r="H302">
        <v>65</v>
      </c>
    </row>
    <row r="303" spans="1:8" x14ac:dyDescent="0.25">
      <c r="A303">
        <v>2695</v>
      </c>
      <c r="B303" t="s">
        <v>635</v>
      </c>
      <c r="C303" t="s">
        <v>636</v>
      </c>
      <c r="D303">
        <v>21</v>
      </c>
      <c r="E303">
        <v>108.3</v>
      </c>
      <c r="F303">
        <v>183</v>
      </c>
      <c r="G303">
        <v>302</v>
      </c>
      <c r="H303">
        <v>71</v>
      </c>
    </row>
    <row r="304" spans="1:8" x14ac:dyDescent="0.25">
      <c r="A304">
        <v>20100</v>
      </c>
      <c r="B304" t="s">
        <v>637</v>
      </c>
      <c r="C304" t="s">
        <v>638</v>
      </c>
      <c r="D304">
        <v>27</v>
      </c>
      <c r="E304">
        <v>78.599999999999994</v>
      </c>
      <c r="F304">
        <v>186</v>
      </c>
      <c r="G304">
        <v>303</v>
      </c>
      <c r="H304">
        <v>59</v>
      </c>
    </row>
    <row r="305" spans="1:8" x14ac:dyDescent="0.25">
      <c r="A305">
        <v>32595</v>
      </c>
      <c r="B305" t="s">
        <v>639</v>
      </c>
      <c r="C305" t="s">
        <v>640</v>
      </c>
      <c r="D305">
        <v>34</v>
      </c>
      <c r="E305">
        <v>65.599999999999994</v>
      </c>
      <c r="F305">
        <v>169</v>
      </c>
      <c r="G305">
        <v>304</v>
      </c>
      <c r="H305">
        <v>33</v>
      </c>
    </row>
    <row r="306" spans="1:8" x14ac:dyDescent="0.25">
      <c r="A306">
        <v>28549</v>
      </c>
      <c r="B306" t="s">
        <v>641</v>
      </c>
      <c r="C306" t="s">
        <v>642</v>
      </c>
      <c r="D306">
        <v>23</v>
      </c>
      <c r="E306">
        <v>106.9</v>
      </c>
      <c r="F306">
        <v>172</v>
      </c>
      <c r="G306">
        <v>305</v>
      </c>
      <c r="H306">
        <v>43</v>
      </c>
    </row>
    <row r="307" spans="1:8" x14ac:dyDescent="0.25">
      <c r="A307">
        <v>4116</v>
      </c>
      <c r="B307" t="s">
        <v>643</v>
      </c>
      <c r="C307" t="s">
        <v>644</v>
      </c>
      <c r="D307">
        <v>29</v>
      </c>
      <c r="E307">
        <v>80.7</v>
      </c>
      <c r="F307">
        <v>183</v>
      </c>
      <c r="G307">
        <v>306</v>
      </c>
      <c r="H307">
        <v>77</v>
      </c>
    </row>
    <row r="308" spans="1:8" x14ac:dyDescent="0.25">
      <c r="A308">
        <v>32218</v>
      </c>
      <c r="B308" t="s">
        <v>645</v>
      </c>
      <c r="C308" s="1" t="s">
        <v>196</v>
      </c>
      <c r="D308">
        <v>28</v>
      </c>
      <c r="E308">
        <v>73.099999999999994</v>
      </c>
      <c r="F308">
        <v>176</v>
      </c>
      <c r="G308">
        <v>307</v>
      </c>
      <c r="H308">
        <v>97</v>
      </c>
    </row>
    <row r="309" spans="1:8" x14ac:dyDescent="0.25">
      <c r="A309">
        <v>24667</v>
      </c>
      <c r="B309" t="s">
        <v>646</v>
      </c>
      <c r="C309" s="1" t="s">
        <v>647</v>
      </c>
      <c r="D309">
        <v>28</v>
      </c>
      <c r="E309">
        <v>109.6</v>
      </c>
      <c r="F309">
        <v>177</v>
      </c>
      <c r="G309">
        <v>308</v>
      </c>
      <c r="H309">
        <v>107</v>
      </c>
    </row>
    <row r="310" spans="1:8" x14ac:dyDescent="0.25">
      <c r="A310">
        <v>653</v>
      </c>
      <c r="B310" t="s">
        <v>648</v>
      </c>
      <c r="C310" t="s">
        <v>649</v>
      </c>
      <c r="D310">
        <v>25</v>
      </c>
      <c r="E310">
        <v>62.2</v>
      </c>
      <c r="F310">
        <v>182</v>
      </c>
      <c r="G310">
        <v>309</v>
      </c>
      <c r="H310">
        <v>39</v>
      </c>
    </row>
    <row r="311" spans="1:8" x14ac:dyDescent="0.25">
      <c r="A311">
        <v>32555</v>
      </c>
      <c r="B311" t="s">
        <v>650</v>
      </c>
      <c r="C311" t="s">
        <v>651</v>
      </c>
      <c r="D311">
        <v>32</v>
      </c>
      <c r="E311">
        <v>63.5</v>
      </c>
      <c r="F311">
        <v>184</v>
      </c>
      <c r="G311">
        <v>310</v>
      </c>
      <c r="H311">
        <v>125</v>
      </c>
    </row>
    <row r="312" spans="1:8" x14ac:dyDescent="0.25">
      <c r="A312">
        <v>39053</v>
      </c>
      <c r="B312" t="s">
        <v>652</v>
      </c>
      <c r="C312" s="1" t="s">
        <v>653</v>
      </c>
      <c r="D312">
        <v>20</v>
      </c>
      <c r="E312">
        <v>85.9</v>
      </c>
      <c r="F312">
        <v>169</v>
      </c>
      <c r="G312">
        <v>311</v>
      </c>
      <c r="H312">
        <v>11</v>
      </c>
    </row>
    <row r="313" spans="1:8" x14ac:dyDescent="0.25">
      <c r="A313">
        <v>9312</v>
      </c>
      <c r="B313" t="s">
        <v>654</v>
      </c>
      <c r="C313" s="1" t="s">
        <v>655</v>
      </c>
      <c r="D313">
        <v>24</v>
      </c>
      <c r="E313">
        <v>57.4</v>
      </c>
      <c r="F313">
        <v>181</v>
      </c>
      <c r="G313">
        <v>312</v>
      </c>
      <c r="H313">
        <v>85</v>
      </c>
    </row>
    <row r="314" spans="1:8" x14ac:dyDescent="0.25">
      <c r="A314">
        <v>1900</v>
      </c>
      <c r="B314" t="s">
        <v>656</v>
      </c>
      <c r="C314" s="1" t="s">
        <v>657</v>
      </c>
      <c r="D314">
        <v>28</v>
      </c>
      <c r="E314">
        <v>108.8</v>
      </c>
      <c r="F314">
        <v>168</v>
      </c>
      <c r="G314">
        <v>313</v>
      </c>
      <c r="H314">
        <v>131</v>
      </c>
    </row>
    <row r="315" spans="1:8" x14ac:dyDescent="0.25">
      <c r="A315">
        <v>34980</v>
      </c>
      <c r="B315" t="s">
        <v>658</v>
      </c>
      <c r="C315" s="1" t="s">
        <v>659</v>
      </c>
      <c r="D315">
        <v>18</v>
      </c>
      <c r="E315">
        <v>62.5</v>
      </c>
      <c r="F315">
        <v>177</v>
      </c>
      <c r="G315">
        <v>314</v>
      </c>
      <c r="H315">
        <v>93</v>
      </c>
    </row>
    <row r="316" spans="1:8" x14ac:dyDescent="0.25">
      <c r="A316">
        <v>9141</v>
      </c>
      <c r="B316" t="s">
        <v>660</v>
      </c>
      <c r="C316" t="s">
        <v>661</v>
      </c>
      <c r="D316">
        <v>31</v>
      </c>
      <c r="E316">
        <v>105</v>
      </c>
      <c r="F316">
        <v>174</v>
      </c>
      <c r="G316">
        <v>315</v>
      </c>
      <c r="H316">
        <v>99</v>
      </c>
    </row>
    <row r="317" spans="1:8" x14ac:dyDescent="0.25">
      <c r="A317">
        <v>46949</v>
      </c>
      <c r="B317" t="s">
        <v>662</v>
      </c>
      <c r="C317" s="1" t="s">
        <v>663</v>
      </c>
      <c r="D317">
        <v>27</v>
      </c>
      <c r="E317">
        <v>92.7</v>
      </c>
      <c r="F317">
        <v>185</v>
      </c>
      <c r="G317">
        <v>316</v>
      </c>
      <c r="H317">
        <v>31</v>
      </c>
    </row>
    <row r="318" spans="1:8" x14ac:dyDescent="0.25">
      <c r="A318">
        <v>18980</v>
      </c>
      <c r="B318" t="s">
        <v>664</v>
      </c>
      <c r="C318" s="1" t="s">
        <v>665</v>
      </c>
      <c r="D318">
        <v>30</v>
      </c>
      <c r="E318">
        <v>111.4</v>
      </c>
      <c r="F318">
        <v>176</v>
      </c>
      <c r="G318">
        <v>317</v>
      </c>
      <c r="H318">
        <v>123</v>
      </c>
    </row>
    <row r="319" spans="1:8" x14ac:dyDescent="0.25">
      <c r="A319">
        <v>35762</v>
      </c>
      <c r="B319" t="s">
        <v>666</v>
      </c>
      <c r="C319" t="s">
        <v>667</v>
      </c>
      <c r="D319">
        <v>18</v>
      </c>
      <c r="E319">
        <v>54.2</v>
      </c>
      <c r="F319">
        <v>164</v>
      </c>
      <c r="G319">
        <v>318</v>
      </c>
      <c r="H319">
        <v>115</v>
      </c>
    </row>
    <row r="320" spans="1:8" x14ac:dyDescent="0.25">
      <c r="A320">
        <v>29737</v>
      </c>
      <c r="B320" t="s">
        <v>668</v>
      </c>
      <c r="C320" t="s">
        <v>669</v>
      </c>
      <c r="D320">
        <v>26</v>
      </c>
      <c r="E320">
        <v>81.400000000000006</v>
      </c>
      <c r="F320">
        <v>176</v>
      </c>
      <c r="G320">
        <v>319</v>
      </c>
      <c r="H320">
        <v>87</v>
      </c>
    </row>
    <row r="321" spans="1:8" x14ac:dyDescent="0.25">
      <c r="A321">
        <v>17731</v>
      </c>
      <c r="B321" t="s">
        <v>670</v>
      </c>
      <c r="C321" t="s">
        <v>671</v>
      </c>
      <c r="D321">
        <v>26</v>
      </c>
      <c r="E321">
        <v>87</v>
      </c>
      <c r="F321">
        <v>180</v>
      </c>
      <c r="G321">
        <v>320</v>
      </c>
      <c r="H321">
        <v>91</v>
      </c>
    </row>
    <row r="322" spans="1:8" x14ac:dyDescent="0.25">
      <c r="A322">
        <v>2187</v>
      </c>
      <c r="B322" t="s">
        <v>672</v>
      </c>
      <c r="C322" t="s">
        <v>673</v>
      </c>
      <c r="D322">
        <v>30</v>
      </c>
      <c r="E322">
        <v>76.099999999999994</v>
      </c>
      <c r="F322">
        <v>176</v>
      </c>
      <c r="G322">
        <v>321</v>
      </c>
      <c r="H322">
        <v>57</v>
      </c>
    </row>
    <row r="323" spans="1:8" x14ac:dyDescent="0.25">
      <c r="A323">
        <v>36509</v>
      </c>
      <c r="B323" t="s">
        <v>674</v>
      </c>
      <c r="C323" t="s">
        <v>675</v>
      </c>
      <c r="D323">
        <v>29</v>
      </c>
      <c r="E323">
        <v>90</v>
      </c>
      <c r="F323">
        <v>169</v>
      </c>
      <c r="G323">
        <v>322</v>
      </c>
      <c r="H323">
        <v>95</v>
      </c>
    </row>
    <row r="324" spans="1:8" x14ac:dyDescent="0.25">
      <c r="A324">
        <v>26954</v>
      </c>
      <c r="B324" t="s">
        <v>676</v>
      </c>
      <c r="C324" t="s">
        <v>677</v>
      </c>
      <c r="D324">
        <v>24</v>
      </c>
      <c r="E324">
        <v>59.3</v>
      </c>
      <c r="F324">
        <v>175</v>
      </c>
      <c r="G324">
        <v>323</v>
      </c>
      <c r="H324">
        <v>47</v>
      </c>
    </row>
    <row r="325" spans="1:8" x14ac:dyDescent="0.25">
      <c r="A325">
        <v>48976</v>
      </c>
      <c r="B325" t="s">
        <v>678</v>
      </c>
      <c r="C325" t="s">
        <v>679</v>
      </c>
      <c r="D325">
        <v>21</v>
      </c>
      <c r="E325">
        <v>79.599999999999994</v>
      </c>
      <c r="F325">
        <v>167</v>
      </c>
      <c r="G325">
        <v>324</v>
      </c>
      <c r="H325">
        <v>9</v>
      </c>
    </row>
    <row r="326" spans="1:8" x14ac:dyDescent="0.25">
      <c r="A326">
        <v>15477</v>
      </c>
      <c r="B326" t="s">
        <v>680</v>
      </c>
      <c r="C326" t="s">
        <v>681</v>
      </c>
      <c r="D326">
        <v>31</v>
      </c>
      <c r="E326">
        <v>106.5</v>
      </c>
      <c r="F326">
        <v>175</v>
      </c>
      <c r="G326">
        <v>325</v>
      </c>
      <c r="H326">
        <v>105</v>
      </c>
    </row>
    <row r="327" spans="1:8" x14ac:dyDescent="0.25">
      <c r="A327">
        <v>2638</v>
      </c>
      <c r="B327" t="s">
        <v>682</v>
      </c>
      <c r="C327" t="s">
        <v>683</v>
      </c>
      <c r="D327">
        <v>24</v>
      </c>
      <c r="E327">
        <v>68.3</v>
      </c>
      <c r="F327">
        <v>172</v>
      </c>
      <c r="G327">
        <v>326</v>
      </c>
      <c r="H327">
        <v>75</v>
      </c>
    </row>
    <row r="328" spans="1:8" x14ac:dyDescent="0.25">
      <c r="A328">
        <v>18727</v>
      </c>
      <c r="B328" t="s">
        <v>684</v>
      </c>
      <c r="C328" t="s">
        <v>685</v>
      </c>
      <c r="D328">
        <v>32</v>
      </c>
      <c r="E328">
        <v>82.9</v>
      </c>
      <c r="F328">
        <v>183</v>
      </c>
      <c r="G328">
        <v>327</v>
      </c>
      <c r="H328">
        <v>119</v>
      </c>
    </row>
    <row r="329" spans="1:8" x14ac:dyDescent="0.25">
      <c r="A329">
        <v>39965</v>
      </c>
      <c r="B329" t="s">
        <v>686</v>
      </c>
      <c r="C329" s="1" t="s">
        <v>687</v>
      </c>
      <c r="D329">
        <v>32</v>
      </c>
      <c r="E329">
        <v>89.2</v>
      </c>
      <c r="F329">
        <v>176</v>
      </c>
      <c r="G329">
        <v>328</v>
      </c>
      <c r="H329">
        <v>73</v>
      </c>
    </row>
    <row r="330" spans="1:8" x14ac:dyDescent="0.25">
      <c r="A330">
        <v>31769</v>
      </c>
      <c r="B330" t="s">
        <v>688</v>
      </c>
      <c r="C330" s="1" t="s">
        <v>689</v>
      </c>
      <c r="D330">
        <v>29</v>
      </c>
      <c r="E330">
        <v>105.8</v>
      </c>
      <c r="F330">
        <v>183</v>
      </c>
      <c r="G330">
        <v>329</v>
      </c>
      <c r="H330">
        <v>111</v>
      </c>
    </row>
    <row r="331" spans="1:8" x14ac:dyDescent="0.25">
      <c r="A331">
        <v>21506</v>
      </c>
      <c r="B331" t="s">
        <v>690</v>
      </c>
      <c r="C331" t="s">
        <v>691</v>
      </c>
      <c r="D331">
        <v>30</v>
      </c>
      <c r="E331">
        <v>97.8</v>
      </c>
      <c r="F331">
        <v>172</v>
      </c>
      <c r="G331">
        <v>330</v>
      </c>
      <c r="H331">
        <v>23</v>
      </c>
    </row>
    <row r="332" spans="1:8" x14ac:dyDescent="0.25">
      <c r="A332">
        <v>30081</v>
      </c>
      <c r="B332" t="s">
        <v>692</v>
      </c>
      <c r="C332" t="s">
        <v>693</v>
      </c>
      <c r="D332">
        <v>35</v>
      </c>
      <c r="E332">
        <v>81.2</v>
      </c>
      <c r="F332">
        <v>187</v>
      </c>
      <c r="G332">
        <v>331</v>
      </c>
      <c r="H332">
        <v>127</v>
      </c>
    </row>
    <row r="333" spans="1:8" x14ac:dyDescent="0.25">
      <c r="A333">
        <v>23588</v>
      </c>
      <c r="B333" t="s">
        <v>694</v>
      </c>
      <c r="C333" t="s">
        <v>695</v>
      </c>
      <c r="D333">
        <v>24</v>
      </c>
      <c r="E333">
        <v>97</v>
      </c>
      <c r="F333">
        <v>175</v>
      </c>
      <c r="G333">
        <v>332</v>
      </c>
      <c r="H333">
        <v>113</v>
      </c>
    </row>
    <row r="334" spans="1:8" x14ac:dyDescent="0.25">
      <c r="A334">
        <v>14901</v>
      </c>
      <c r="B334" t="s">
        <v>696</v>
      </c>
      <c r="C334" t="s">
        <v>697</v>
      </c>
      <c r="D334">
        <v>32</v>
      </c>
      <c r="E334">
        <v>72.400000000000006</v>
      </c>
      <c r="F334">
        <v>186</v>
      </c>
      <c r="G334">
        <v>333</v>
      </c>
      <c r="H334">
        <v>89</v>
      </c>
    </row>
    <row r="335" spans="1:8" x14ac:dyDescent="0.25">
      <c r="A335">
        <v>20780</v>
      </c>
      <c r="B335" t="s">
        <v>698</v>
      </c>
      <c r="C335" t="s">
        <v>699</v>
      </c>
      <c r="D335">
        <v>20</v>
      </c>
      <c r="E335">
        <v>74.7</v>
      </c>
      <c r="F335">
        <v>187</v>
      </c>
      <c r="G335">
        <v>334</v>
      </c>
      <c r="H335">
        <v>21</v>
      </c>
    </row>
    <row r="336" spans="1:8" x14ac:dyDescent="0.25">
      <c r="A336">
        <v>34426</v>
      </c>
      <c r="B336" t="s">
        <v>700</v>
      </c>
      <c r="C336" t="s">
        <v>701</v>
      </c>
      <c r="D336">
        <v>25</v>
      </c>
      <c r="E336">
        <v>77.3</v>
      </c>
      <c r="F336">
        <v>185</v>
      </c>
      <c r="G336">
        <v>335</v>
      </c>
      <c r="H336">
        <v>129</v>
      </c>
    </row>
    <row r="337" spans="1:8" x14ac:dyDescent="0.25">
      <c r="A337">
        <v>1971</v>
      </c>
      <c r="B337" t="s">
        <v>702</v>
      </c>
      <c r="C337" t="s">
        <v>703</v>
      </c>
      <c r="D337">
        <v>18</v>
      </c>
      <c r="E337">
        <v>58.6</v>
      </c>
      <c r="F337">
        <v>168</v>
      </c>
      <c r="G337">
        <v>336</v>
      </c>
      <c r="H337">
        <v>35</v>
      </c>
    </row>
    <row r="338" spans="1:8" x14ac:dyDescent="0.25">
      <c r="A338">
        <v>37083</v>
      </c>
      <c r="B338" t="s">
        <v>704</v>
      </c>
      <c r="C338" t="s">
        <v>705</v>
      </c>
      <c r="D338">
        <v>28</v>
      </c>
      <c r="E338">
        <v>109.2</v>
      </c>
      <c r="F338">
        <v>173</v>
      </c>
      <c r="G338">
        <v>337</v>
      </c>
      <c r="H338">
        <v>79</v>
      </c>
    </row>
    <row r="339" spans="1:8" x14ac:dyDescent="0.25">
      <c r="A339">
        <v>4641</v>
      </c>
      <c r="B339" t="s">
        <v>706</v>
      </c>
      <c r="C339" t="s">
        <v>707</v>
      </c>
      <c r="D339">
        <v>21</v>
      </c>
      <c r="E339">
        <v>97.2</v>
      </c>
      <c r="F339">
        <v>181</v>
      </c>
      <c r="G339">
        <v>338</v>
      </c>
      <c r="H339">
        <v>51</v>
      </c>
    </row>
    <row r="340" spans="1:8" x14ac:dyDescent="0.25">
      <c r="A340">
        <v>47607</v>
      </c>
      <c r="B340" t="s">
        <v>708</v>
      </c>
      <c r="C340" s="1" t="s">
        <v>709</v>
      </c>
      <c r="D340">
        <v>21</v>
      </c>
      <c r="E340">
        <v>104.9</v>
      </c>
      <c r="F340">
        <v>175</v>
      </c>
      <c r="G340">
        <v>339</v>
      </c>
      <c r="H340">
        <v>19</v>
      </c>
    </row>
    <row r="341" spans="1:8" x14ac:dyDescent="0.25">
      <c r="A341">
        <v>33699</v>
      </c>
      <c r="B341" t="s">
        <v>710</v>
      </c>
      <c r="C341" t="s">
        <v>55</v>
      </c>
      <c r="D341">
        <v>35</v>
      </c>
      <c r="E341">
        <v>63.9</v>
      </c>
      <c r="F341">
        <v>170</v>
      </c>
      <c r="G341">
        <v>340</v>
      </c>
      <c r="H341">
        <v>61</v>
      </c>
    </row>
    <row r="342" spans="1:8" x14ac:dyDescent="0.25">
      <c r="A342">
        <v>16763</v>
      </c>
      <c r="B342" t="s">
        <v>711</v>
      </c>
      <c r="C342" s="1" t="s">
        <v>712</v>
      </c>
      <c r="D342">
        <v>35</v>
      </c>
      <c r="E342">
        <v>68.400000000000006</v>
      </c>
      <c r="F342">
        <v>187</v>
      </c>
      <c r="G342">
        <v>341</v>
      </c>
      <c r="H342">
        <v>83</v>
      </c>
    </row>
    <row r="343" spans="1:8" x14ac:dyDescent="0.25">
      <c r="A343">
        <v>19995</v>
      </c>
      <c r="B343" t="s">
        <v>713</v>
      </c>
      <c r="C343" s="1" t="s">
        <v>714</v>
      </c>
      <c r="D343">
        <v>19</v>
      </c>
      <c r="E343">
        <v>62.2</v>
      </c>
      <c r="F343">
        <v>189</v>
      </c>
      <c r="G343">
        <v>342</v>
      </c>
      <c r="H343">
        <v>7</v>
      </c>
    </row>
    <row r="344" spans="1:8" x14ac:dyDescent="0.25">
      <c r="A344">
        <v>26476</v>
      </c>
      <c r="B344" t="s">
        <v>715</v>
      </c>
      <c r="C344" t="s">
        <v>716</v>
      </c>
      <c r="D344">
        <v>35</v>
      </c>
      <c r="E344">
        <v>70.400000000000006</v>
      </c>
      <c r="F344">
        <v>184</v>
      </c>
      <c r="G344">
        <v>343</v>
      </c>
      <c r="H344">
        <v>53</v>
      </c>
    </row>
    <row r="345" spans="1:8" x14ac:dyDescent="0.25">
      <c r="A345">
        <v>30833</v>
      </c>
      <c r="B345" t="s">
        <v>717</v>
      </c>
      <c r="C345" t="s">
        <v>718</v>
      </c>
      <c r="D345">
        <v>27</v>
      </c>
      <c r="E345">
        <v>103.7</v>
      </c>
      <c r="F345">
        <v>177</v>
      </c>
      <c r="G345">
        <v>344</v>
      </c>
      <c r="H345">
        <v>103</v>
      </c>
    </row>
    <row r="346" spans="1:8" x14ac:dyDescent="0.25">
      <c r="A346">
        <v>12771</v>
      </c>
      <c r="B346" t="s">
        <v>719</v>
      </c>
      <c r="C346" s="1" t="s">
        <v>720</v>
      </c>
      <c r="D346">
        <v>21</v>
      </c>
      <c r="E346">
        <v>78.7</v>
      </c>
      <c r="F346">
        <v>172</v>
      </c>
      <c r="G346">
        <v>345</v>
      </c>
      <c r="H346">
        <v>55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8"/>
  <sheetViews>
    <sheetView topLeftCell="A50" zoomScale="120" zoomScaleNormal="120" workbookViewId="0">
      <selection activeCell="A58" sqref="A58"/>
    </sheetView>
  </sheetViews>
  <sheetFormatPr baseColWidth="10" defaultColWidth="11.6328125" defaultRowHeight="12.5" x14ac:dyDescent="0.25"/>
  <cols>
    <col min="2" max="2" width="15.453125" customWidth="1"/>
  </cols>
  <sheetData>
    <row r="1" spans="1:2" x14ac:dyDescent="0.25">
      <c r="A1" t="s">
        <v>39</v>
      </c>
      <c r="B1" t="s">
        <v>721</v>
      </c>
    </row>
    <row r="2" spans="1:2" x14ac:dyDescent="0.25">
      <c r="A2" s="3">
        <v>1</v>
      </c>
      <c r="B2" t="s">
        <v>722</v>
      </c>
    </row>
    <row r="3" spans="1:2" x14ac:dyDescent="0.25">
      <c r="A3" s="3">
        <v>3</v>
      </c>
      <c r="B3" t="s">
        <v>723</v>
      </c>
    </row>
    <row r="4" spans="1:2" x14ac:dyDescent="0.25">
      <c r="A4" s="3">
        <v>5</v>
      </c>
      <c r="B4" t="s">
        <v>724</v>
      </c>
    </row>
    <row r="5" spans="1:2" x14ac:dyDescent="0.25">
      <c r="A5" s="3">
        <v>7</v>
      </c>
      <c r="B5" t="s">
        <v>725</v>
      </c>
    </row>
    <row r="6" spans="1:2" x14ac:dyDescent="0.25">
      <c r="A6" s="3">
        <v>9</v>
      </c>
      <c r="B6" t="s">
        <v>726</v>
      </c>
    </row>
    <row r="7" spans="1:2" x14ac:dyDescent="0.25">
      <c r="A7" s="3">
        <v>11</v>
      </c>
      <c r="B7" t="s">
        <v>727</v>
      </c>
    </row>
    <row r="8" spans="1:2" x14ac:dyDescent="0.25">
      <c r="A8" s="3">
        <v>13</v>
      </c>
      <c r="B8" t="s">
        <v>728</v>
      </c>
    </row>
    <row r="9" spans="1:2" x14ac:dyDescent="0.25">
      <c r="A9" s="3">
        <v>15</v>
      </c>
      <c r="B9" t="s">
        <v>729</v>
      </c>
    </row>
    <row r="10" spans="1:2" x14ac:dyDescent="0.25">
      <c r="A10" s="3">
        <v>17</v>
      </c>
      <c r="B10" t="s">
        <v>730</v>
      </c>
    </row>
    <row r="11" spans="1:2" x14ac:dyDescent="0.25">
      <c r="A11" s="3">
        <v>19</v>
      </c>
      <c r="B11" t="s">
        <v>731</v>
      </c>
    </row>
    <row r="12" spans="1:2" x14ac:dyDescent="0.25">
      <c r="A12" s="3">
        <v>21</v>
      </c>
      <c r="B12" t="s">
        <v>732</v>
      </c>
    </row>
    <row r="13" spans="1:2" x14ac:dyDescent="0.25">
      <c r="A13" s="3">
        <v>23</v>
      </c>
      <c r="B13" t="s">
        <v>733</v>
      </c>
    </row>
    <row r="14" spans="1:2" x14ac:dyDescent="0.25">
      <c r="A14" s="3">
        <v>25</v>
      </c>
      <c r="B14" t="s">
        <v>734</v>
      </c>
    </row>
    <row r="15" spans="1:2" x14ac:dyDescent="0.25">
      <c r="A15" s="3">
        <v>27</v>
      </c>
      <c r="B15" t="s">
        <v>735</v>
      </c>
    </row>
    <row r="16" spans="1:2" x14ac:dyDescent="0.25">
      <c r="A16" s="3">
        <v>29</v>
      </c>
      <c r="B16" t="s">
        <v>736</v>
      </c>
    </row>
    <row r="17" spans="1:2" x14ac:dyDescent="0.25">
      <c r="A17" s="3">
        <v>31</v>
      </c>
      <c r="B17" t="s">
        <v>737</v>
      </c>
    </row>
    <row r="18" spans="1:2" x14ac:dyDescent="0.25">
      <c r="A18" s="3">
        <v>33</v>
      </c>
      <c r="B18" t="s">
        <v>738</v>
      </c>
    </row>
    <row r="19" spans="1:2" x14ac:dyDescent="0.25">
      <c r="A19" s="3">
        <v>35</v>
      </c>
      <c r="B19" t="s">
        <v>739</v>
      </c>
    </row>
    <row r="20" spans="1:2" x14ac:dyDescent="0.25">
      <c r="A20" s="3">
        <v>37</v>
      </c>
      <c r="B20" t="s">
        <v>740</v>
      </c>
    </row>
    <row r="21" spans="1:2" x14ac:dyDescent="0.25">
      <c r="A21" s="3">
        <v>39</v>
      </c>
      <c r="B21" t="s">
        <v>741</v>
      </c>
    </row>
    <row r="22" spans="1:2" x14ac:dyDescent="0.25">
      <c r="A22" s="3">
        <v>41</v>
      </c>
      <c r="B22" t="s">
        <v>742</v>
      </c>
    </row>
    <row r="23" spans="1:2" x14ac:dyDescent="0.25">
      <c r="A23" s="3">
        <v>43</v>
      </c>
      <c r="B23" t="s">
        <v>743</v>
      </c>
    </row>
    <row r="24" spans="1:2" x14ac:dyDescent="0.25">
      <c r="A24" s="3">
        <v>45</v>
      </c>
      <c r="B24" t="s">
        <v>744</v>
      </c>
    </row>
    <row r="25" spans="1:2" x14ac:dyDescent="0.25">
      <c r="A25" s="3">
        <v>47</v>
      </c>
      <c r="B25" t="s">
        <v>745</v>
      </c>
    </row>
    <row r="26" spans="1:2" x14ac:dyDescent="0.25">
      <c r="A26" s="3">
        <v>49</v>
      </c>
      <c r="B26" t="s">
        <v>746</v>
      </c>
    </row>
    <row r="27" spans="1:2" x14ac:dyDescent="0.25">
      <c r="A27" s="3">
        <v>51</v>
      </c>
      <c r="B27" t="s">
        <v>747</v>
      </c>
    </row>
    <row r="28" spans="1:2" x14ac:dyDescent="0.25">
      <c r="A28" s="3">
        <v>53</v>
      </c>
      <c r="B28" t="s">
        <v>748</v>
      </c>
    </row>
    <row r="29" spans="1:2" x14ac:dyDescent="0.25">
      <c r="A29" s="3">
        <v>55</v>
      </c>
      <c r="B29" t="s">
        <v>749</v>
      </c>
    </row>
    <row r="30" spans="1:2" x14ac:dyDescent="0.25">
      <c r="A30" s="3">
        <v>57</v>
      </c>
      <c r="B30" t="s">
        <v>750</v>
      </c>
    </row>
    <row r="31" spans="1:2" x14ac:dyDescent="0.25">
      <c r="A31" s="3">
        <v>59</v>
      </c>
      <c r="B31" t="s">
        <v>751</v>
      </c>
    </row>
    <row r="32" spans="1:2" x14ac:dyDescent="0.25">
      <c r="A32" s="3">
        <v>61</v>
      </c>
      <c r="B32" t="s">
        <v>752</v>
      </c>
    </row>
    <row r="33" spans="1:2" x14ac:dyDescent="0.25">
      <c r="A33" s="3">
        <v>63</v>
      </c>
      <c r="B33" t="s">
        <v>753</v>
      </c>
    </row>
    <row r="34" spans="1:2" x14ac:dyDescent="0.25">
      <c r="A34" s="3">
        <v>65</v>
      </c>
      <c r="B34" t="s">
        <v>754</v>
      </c>
    </row>
    <row r="35" spans="1:2" x14ac:dyDescent="0.25">
      <c r="A35" s="3">
        <v>67</v>
      </c>
      <c r="B35" t="s">
        <v>755</v>
      </c>
    </row>
    <row r="36" spans="1:2" x14ac:dyDescent="0.25">
      <c r="A36" s="3">
        <v>69</v>
      </c>
      <c r="B36" t="s">
        <v>756</v>
      </c>
    </row>
    <row r="37" spans="1:2" x14ac:dyDescent="0.25">
      <c r="A37" s="3">
        <v>71</v>
      </c>
      <c r="B37" t="s">
        <v>757</v>
      </c>
    </row>
    <row r="38" spans="1:2" x14ac:dyDescent="0.25">
      <c r="A38" s="3">
        <v>73</v>
      </c>
      <c r="B38" t="s">
        <v>758</v>
      </c>
    </row>
    <row r="39" spans="1:2" x14ac:dyDescent="0.25">
      <c r="A39" s="3">
        <v>75</v>
      </c>
      <c r="B39" t="s">
        <v>759</v>
      </c>
    </row>
    <row r="40" spans="1:2" x14ac:dyDescent="0.25">
      <c r="A40" s="3">
        <v>77</v>
      </c>
      <c r="B40" t="s">
        <v>760</v>
      </c>
    </row>
    <row r="41" spans="1:2" x14ac:dyDescent="0.25">
      <c r="A41" s="3">
        <v>79</v>
      </c>
      <c r="B41" t="s">
        <v>761</v>
      </c>
    </row>
    <row r="42" spans="1:2" x14ac:dyDescent="0.25">
      <c r="A42" s="3">
        <v>81</v>
      </c>
      <c r="B42" t="s">
        <v>762</v>
      </c>
    </row>
    <row r="43" spans="1:2" x14ac:dyDescent="0.25">
      <c r="A43" s="3">
        <v>83</v>
      </c>
      <c r="B43" t="s">
        <v>763</v>
      </c>
    </row>
    <row r="44" spans="1:2" x14ac:dyDescent="0.25">
      <c r="A44" s="3">
        <v>85</v>
      </c>
      <c r="B44" t="s">
        <v>764</v>
      </c>
    </row>
    <row r="45" spans="1:2" x14ac:dyDescent="0.25">
      <c r="A45" s="3">
        <v>87</v>
      </c>
      <c r="B45" t="s">
        <v>765</v>
      </c>
    </row>
    <row r="46" spans="1:2" x14ac:dyDescent="0.25">
      <c r="A46" s="3">
        <v>89</v>
      </c>
      <c r="B46" t="s">
        <v>766</v>
      </c>
    </row>
    <row r="47" spans="1:2" x14ac:dyDescent="0.25">
      <c r="A47" s="3">
        <v>91</v>
      </c>
      <c r="B47" t="s">
        <v>767</v>
      </c>
    </row>
    <row r="48" spans="1:2" x14ac:dyDescent="0.25">
      <c r="A48" s="3">
        <v>93</v>
      </c>
      <c r="B48" t="s">
        <v>768</v>
      </c>
    </row>
    <row r="49" spans="1:2" x14ac:dyDescent="0.25">
      <c r="A49" s="3">
        <v>95</v>
      </c>
      <c r="B49" t="s">
        <v>769</v>
      </c>
    </row>
    <row r="50" spans="1:2" x14ac:dyDescent="0.25">
      <c r="A50" s="3">
        <v>97</v>
      </c>
      <c r="B50" t="s">
        <v>770</v>
      </c>
    </row>
    <row r="51" spans="1:2" x14ac:dyDescent="0.25">
      <c r="A51" s="3">
        <v>99</v>
      </c>
      <c r="B51" t="s">
        <v>771</v>
      </c>
    </row>
    <row r="52" spans="1:2" x14ac:dyDescent="0.25">
      <c r="A52" s="3">
        <v>101</v>
      </c>
      <c r="B52" t="s">
        <v>772</v>
      </c>
    </row>
    <row r="53" spans="1:2" x14ac:dyDescent="0.25">
      <c r="A53" s="3">
        <v>103</v>
      </c>
      <c r="B53" t="s">
        <v>773</v>
      </c>
    </row>
    <row r="54" spans="1:2" x14ac:dyDescent="0.25">
      <c r="A54" s="3">
        <v>105</v>
      </c>
      <c r="B54" t="s">
        <v>774</v>
      </c>
    </row>
    <row r="55" spans="1:2" x14ac:dyDescent="0.25">
      <c r="A55" s="3">
        <v>107</v>
      </c>
      <c r="B55" t="s">
        <v>775</v>
      </c>
    </row>
    <row r="56" spans="1:2" x14ac:dyDescent="0.25">
      <c r="A56" s="3">
        <v>109</v>
      </c>
      <c r="B56" t="s">
        <v>776</v>
      </c>
    </row>
    <row r="57" spans="1:2" x14ac:dyDescent="0.25">
      <c r="A57" s="3">
        <v>111</v>
      </c>
      <c r="B57" t="s">
        <v>777</v>
      </c>
    </row>
    <row r="58" spans="1:2" x14ac:dyDescent="0.25">
      <c r="A58" s="3">
        <v>113</v>
      </c>
      <c r="B58" t="s">
        <v>778</v>
      </c>
    </row>
    <row r="59" spans="1:2" x14ac:dyDescent="0.25">
      <c r="A59" s="3">
        <v>115</v>
      </c>
      <c r="B59" t="s">
        <v>779</v>
      </c>
    </row>
    <row r="60" spans="1:2" x14ac:dyDescent="0.25">
      <c r="A60" s="3">
        <v>117</v>
      </c>
      <c r="B60" t="s">
        <v>780</v>
      </c>
    </row>
    <row r="61" spans="1:2" x14ac:dyDescent="0.25">
      <c r="A61" s="3">
        <v>119</v>
      </c>
      <c r="B61" t="s">
        <v>781</v>
      </c>
    </row>
    <row r="62" spans="1:2" x14ac:dyDescent="0.25">
      <c r="A62" s="3">
        <v>121</v>
      </c>
      <c r="B62" t="s">
        <v>782</v>
      </c>
    </row>
    <row r="63" spans="1:2" x14ac:dyDescent="0.25">
      <c r="A63" s="3">
        <v>123</v>
      </c>
      <c r="B63" t="s">
        <v>783</v>
      </c>
    </row>
    <row r="64" spans="1:2" x14ac:dyDescent="0.25">
      <c r="A64" s="3">
        <v>125</v>
      </c>
      <c r="B64" t="s">
        <v>784</v>
      </c>
    </row>
    <row r="65" spans="1:2" x14ac:dyDescent="0.25">
      <c r="A65" s="3">
        <v>127</v>
      </c>
      <c r="B65" t="s">
        <v>785</v>
      </c>
    </row>
    <row r="66" spans="1:2" x14ac:dyDescent="0.25">
      <c r="A66" s="3">
        <v>129</v>
      </c>
      <c r="B66" t="s">
        <v>786</v>
      </c>
    </row>
    <row r="67" spans="1:2" x14ac:dyDescent="0.25">
      <c r="A67" s="3">
        <v>131</v>
      </c>
      <c r="B67" t="s">
        <v>787</v>
      </c>
    </row>
    <row r="68" spans="1:2" x14ac:dyDescent="0.25">
      <c r="A68" s="3">
        <v>133</v>
      </c>
      <c r="B68" t="s">
        <v>788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zoomScaleNormal="100" workbookViewId="0">
      <selection activeCell="H17" sqref="H17"/>
    </sheetView>
  </sheetViews>
  <sheetFormatPr baseColWidth="10" defaultColWidth="8.7265625" defaultRowHeight="12.5" x14ac:dyDescent="0.25"/>
  <sheetData>
    <row r="1" spans="1:2" x14ac:dyDescent="0.25">
      <c r="A1">
        <f>+AVERAGEIF(Partidos!J1:J1463,B1,Partidos!C1:C1463)</f>
        <v>119.45614035087719</v>
      </c>
      <c r="B1" t="s">
        <v>729</v>
      </c>
    </row>
    <row r="2" spans="1:2" x14ac:dyDescent="0.25">
      <c r="A2" s="2">
        <f>+AVERAGEIF(Partidos!J1:J1463,B2,Partidos!C1:C1463)</f>
        <v>130.46153846153845</v>
      </c>
      <c r="B2" t="s">
        <v>750</v>
      </c>
    </row>
    <row r="5" spans="1:2" x14ac:dyDescent="0.25">
      <c r="A5">
        <f>+SUMPRODUCT(Partidos!C2:C1463,Partidos!L2:L1463)/SUM(Partidos!C2:C1463)</f>
        <v>85.725428665545522</v>
      </c>
      <c r="B5" t="s">
        <v>799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tabSelected="1" zoomScaleNormal="100" workbookViewId="0">
      <selection activeCell="E10" sqref="E10"/>
    </sheetView>
  </sheetViews>
  <sheetFormatPr baseColWidth="10" defaultColWidth="8.7265625" defaultRowHeight="12.5" x14ac:dyDescent="0.25"/>
  <cols>
    <col min="1" max="1" width="21" customWidth="1"/>
    <col min="2" max="2" width="19.453125" customWidth="1"/>
  </cols>
  <sheetData>
    <row r="1" spans="1:2" x14ac:dyDescent="0.25">
      <c r="A1" s="2">
        <f>+COUNTIFS(Partidos!J:J,"Franklin",Partidos!C:C,"&gt;100",Partidos!L:L,"&gt;80")</f>
        <v>7</v>
      </c>
      <c r="B1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"/>
  <sheetViews>
    <sheetView zoomScaleNormal="100" workbookViewId="0">
      <selection activeCell="B5" sqref="B5"/>
    </sheetView>
  </sheetViews>
  <sheetFormatPr baseColWidth="10" defaultColWidth="8.7265625" defaultRowHeight="12.5" x14ac:dyDescent="0.25"/>
  <cols>
    <col min="1" max="1" width="11.26953125" customWidth="1"/>
    <col min="3" max="3" width="10.08984375" customWidth="1"/>
    <col min="4" max="5" width="4.26953125" customWidth="1"/>
    <col min="6" max="6" width="12.453125" customWidth="1"/>
  </cols>
  <sheetData>
    <row r="1" spans="1:7" x14ac:dyDescent="0.25">
      <c r="A1" t="s">
        <v>789</v>
      </c>
      <c r="B1" t="s">
        <v>33</v>
      </c>
      <c r="C1" t="s">
        <v>790</v>
      </c>
    </row>
    <row r="2" spans="1:7" x14ac:dyDescent="0.25">
      <c r="A2">
        <v>123</v>
      </c>
      <c r="B2" t="s">
        <v>791</v>
      </c>
      <c r="C2" t="s">
        <v>792</v>
      </c>
      <c r="F2" t="s">
        <v>789</v>
      </c>
      <c r="G2" t="s">
        <v>790</v>
      </c>
    </row>
    <row r="3" spans="1:7" x14ac:dyDescent="0.25">
      <c r="A3">
        <v>456</v>
      </c>
      <c r="B3" t="s">
        <v>793</v>
      </c>
      <c r="C3" t="s">
        <v>794</v>
      </c>
      <c r="F3">
        <v>789</v>
      </c>
      <c r="G3" t="str">
        <f>VLOOKUP(F3,A1:C5,2,0)</f>
        <v>Maria</v>
      </c>
    </row>
    <row r="4" spans="1:7" x14ac:dyDescent="0.25">
      <c r="A4">
        <v>789</v>
      </c>
      <c r="B4" t="s">
        <v>795</v>
      </c>
      <c r="C4" t="s">
        <v>796</v>
      </c>
    </row>
    <row r="5" spans="1:7" x14ac:dyDescent="0.25">
      <c r="A5">
        <v>101112</v>
      </c>
      <c r="B5" t="s">
        <v>797</v>
      </c>
      <c r="C5" t="s">
        <v>798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Partidos</vt:lpstr>
      <vt:lpstr>Jugadores</vt:lpstr>
      <vt:lpstr>Condados</vt:lpstr>
      <vt:lpstr>DuraciónPromedio</vt:lpstr>
      <vt:lpstr>PuntosMinutos</vt:lpstr>
      <vt:lpstr>Ejemplo</vt:lpstr>
      <vt:lpstr>Partidos!_FilterDatabase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 kin</cp:lastModifiedBy>
  <cp:revision>21</cp:revision>
  <dcterms:created xsi:type="dcterms:W3CDTF">2021-08-18T10:29:14Z</dcterms:created>
  <dcterms:modified xsi:type="dcterms:W3CDTF">2022-11-19T23:26:39Z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