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G:\Mi unidad\ISGC\Semestre 6\Seminario de aplicaciones alternativas\Parcial Final\2. IAD Videojuegos\Multimodal summary metrics\"/>
    </mc:Choice>
  </mc:AlternateContent>
  <xr:revisionPtr revIDLastSave="0" documentId="13_ncr:1_{EDACBE50-F725-474B-9572-34D9272DEE17}" xr6:coauthVersionLast="47" xr6:coauthVersionMax="47" xr10:uidLastSave="{00000000-0000-0000-0000-000000000000}"/>
  <bookViews>
    <workbookView xWindow="-108" yWindow="-108" windowWidth="23256" windowHeight="12456" activeTab="1" xr2:uid="{C0795BA4-C886-4E64-9F13-200737E3A328}"/>
  </bookViews>
  <sheets>
    <sheet name="Multimodal summary metrics" sheetId="1" r:id="rId1"/>
    <sheet name="Hoja1" sheetId="2" r:id="rId2"/>
  </sheets>
  <definedNames>
    <definedName name="_xlnm._FilterDatabase" localSheetId="1" hidden="1">Hoja1!$A$1:$D$1</definedName>
    <definedName name="_xlnm._FilterDatabase" localSheetId="0" hidden="1">'Multimodal summary metrics'!$A$11:$R$89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3" i="1" l="1"/>
  <c r="N92" i="1"/>
  <c r="N91" i="1"/>
  <c r="C17" i="2" a="1"/>
  <c r="C17" i="2" s="1"/>
  <c r="C24" i="2" a="1"/>
  <c r="C24" i="2" s="1"/>
  <c r="B4" i="2" a="1"/>
  <c r="B4" i="2" s="1"/>
  <c r="B8" i="2" a="1"/>
  <c r="B8" i="2" s="1"/>
  <c r="B10" i="2" a="1"/>
  <c r="B10" i="2" s="1"/>
  <c r="B12" i="2" a="1"/>
  <c r="B12" i="2" s="1"/>
  <c r="B20" i="2" a="1"/>
  <c r="B20" i="2" s="1"/>
  <c r="B22" i="2" a="1"/>
  <c r="B22" i="2" s="1"/>
  <c r="B24" i="2" a="1"/>
  <c r="B24" i="2" s="1"/>
  <c r="B25" i="2" a="1"/>
  <c r="B25" i="2" s="1"/>
  <c r="A1" i="2" a="1"/>
  <c r="A1" i="2" s="1"/>
  <c r="B26" i="2" l="1" a="1"/>
  <c r="B26" i="2" s="1"/>
  <c r="C23" i="2" a="1"/>
  <c r="C23" i="2" s="1"/>
  <c r="B18" i="2" a="1"/>
  <c r="B18" i="2" s="1"/>
  <c r="C26" i="2" a="1"/>
  <c r="C26" i="2" s="1"/>
  <c r="C20" i="2" a="1"/>
  <c r="C20" i="2" s="1"/>
  <c r="C14" i="2" a="1"/>
  <c r="C14" i="2" s="1"/>
  <c r="B19" i="2" a="1"/>
  <c r="B19" i="2" s="1"/>
  <c r="B17" i="2" a="1"/>
  <c r="B17" i="2" s="1"/>
  <c r="D25" i="2" a="1"/>
  <c r="D25" i="2" s="1"/>
  <c r="D19" i="2" a="1"/>
  <c r="D19" i="2" s="1"/>
  <c r="D13" i="2" a="1"/>
  <c r="D13" i="2" s="1"/>
  <c r="B16" i="2" a="1"/>
  <c r="B16" i="2" s="1"/>
  <c r="C25" i="2" a="1"/>
  <c r="C25" i="2" s="1"/>
  <c r="C19" i="2" a="1"/>
  <c r="C19" i="2" s="1"/>
  <c r="C13" i="2" a="1"/>
  <c r="C13" i="2" s="1"/>
  <c r="B14" i="2" a="1"/>
  <c r="B14" i="2" s="1"/>
  <c r="D24" i="2" a="1"/>
  <c r="D24" i="2" s="1"/>
  <c r="D18" i="2" a="1"/>
  <c r="D18" i="2" s="1"/>
  <c r="D12" i="2" a="1"/>
  <c r="D12" i="2" s="1"/>
  <c r="C18" i="2" a="1"/>
  <c r="C18" i="2" s="1"/>
  <c r="C12" i="2" a="1"/>
  <c r="C12" i="2" s="1"/>
  <c r="D23" i="2" a="1"/>
  <c r="D23" i="2" s="1"/>
  <c r="D17" i="2" a="1"/>
  <c r="D17" i="2" s="1"/>
  <c r="D11" i="2" a="1"/>
  <c r="D11" i="2" s="1"/>
  <c r="C11" i="2" a="1"/>
  <c r="C11" i="2" s="1"/>
  <c r="B6" i="2" a="1"/>
  <c r="B6" i="2" s="1"/>
  <c r="D22" i="2" a="1"/>
  <c r="D22" i="2" s="1"/>
  <c r="D16" i="2" a="1"/>
  <c r="D16" i="2" s="1"/>
  <c r="D10" i="2" a="1"/>
  <c r="D10" i="2" s="1"/>
  <c r="C22" i="2" a="1"/>
  <c r="C22" i="2" s="1"/>
  <c r="C16" i="2" a="1"/>
  <c r="C16" i="2" s="1"/>
  <c r="C10" i="2" a="1"/>
  <c r="C10" i="2" s="1"/>
  <c r="B2" i="2" a="1"/>
  <c r="B2" i="2" s="1"/>
  <c r="D21" i="2" a="1"/>
  <c r="D21" i="2" s="1"/>
  <c r="D15" i="2" a="1"/>
  <c r="D15" i="2" s="1"/>
  <c r="D9" i="2" a="1"/>
  <c r="D9" i="2" s="1"/>
  <c r="D2" i="2" a="1"/>
  <c r="D2" i="2" s="1"/>
  <c r="C21" i="2" a="1"/>
  <c r="C21" i="2" s="1"/>
  <c r="C15" i="2" a="1"/>
  <c r="C15" i="2" s="1"/>
  <c r="C9" i="2" a="1"/>
  <c r="C9" i="2" s="1"/>
  <c r="D26" i="2" a="1"/>
  <c r="D26" i="2" s="1"/>
  <c r="D20" i="2" a="1"/>
  <c r="D20" i="2" s="1"/>
  <c r="D14" i="2" a="1"/>
  <c r="D14" i="2" s="1"/>
  <c r="D8" i="2" a="1"/>
  <c r="D8" i="2" s="1"/>
  <c r="B23" i="2" a="1"/>
  <c r="B23" i="2" s="1"/>
  <c r="B11" i="2" a="1"/>
  <c r="B11" i="2" s="1"/>
  <c r="D5" i="2" a="1"/>
  <c r="D5" i="2" s="1"/>
  <c r="B21" i="2" a="1"/>
  <c r="B21" i="2" s="1"/>
  <c r="B9" i="2" a="1"/>
  <c r="B9" i="2" s="1"/>
  <c r="C8" i="2" a="1"/>
  <c r="C8" i="2" s="1"/>
  <c r="C5" i="2" a="1"/>
  <c r="C5" i="2" s="1"/>
  <c r="B7" i="2" a="1"/>
  <c r="B7" i="2" s="1"/>
  <c r="D7" i="2" a="1"/>
  <c r="D7" i="2" s="1"/>
  <c r="D4" i="2" a="1"/>
  <c r="D4" i="2" s="1"/>
  <c r="B5" i="2" a="1"/>
  <c r="B5" i="2" s="1"/>
  <c r="C7" i="2" a="1"/>
  <c r="C7" i="2" s="1"/>
  <c r="C4" i="2" a="1"/>
  <c r="C4" i="2" s="1"/>
  <c r="B15" i="2" a="1"/>
  <c r="B15" i="2" s="1"/>
  <c r="B3" i="2" a="1"/>
  <c r="B3" i="2" s="1"/>
  <c r="D6" i="2" a="1"/>
  <c r="D6" i="2" s="1"/>
  <c r="D3" i="2" a="1"/>
  <c r="D3" i="2" s="1"/>
  <c r="B13" i="2" a="1"/>
  <c r="B13" i="2" s="1"/>
  <c r="C2" i="2" a="1"/>
  <c r="C2" i="2" s="1"/>
  <c r="C6" i="2" a="1"/>
  <c r="C6" i="2" s="1"/>
  <c r="C3" i="2" a="1"/>
  <c r="C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<sst xmlns="http://schemas.openxmlformats.org/spreadsheetml/2006/main" count="584" uniqueCount="114">
  <si>
    <t>#METADATA</t>
  </si>
  <si>
    <t>#Channel identifier</t>
  </si>
  <si>
    <t>Info_Respondent_Name</t>
  </si>
  <si>
    <t>Info_Respondent_Gender</t>
  </si>
  <si>
    <t>Info_Respondent_Age</t>
  </si>
  <si>
    <t>Info_Respondent_Group</t>
  </si>
  <si>
    <t>Info_Interval_Type</t>
  </si>
  <si>
    <t>Info_Interval_Label</t>
  </si>
  <si>
    <t>Info_Interval_Start</t>
  </si>
  <si>
    <t>Info_Interval_Duration</t>
  </si>
  <si>
    <t>Info_Interval_ParentStimulus</t>
  </si>
  <si>
    <t>Info_Interval_Comment</t>
  </si>
  <si>
    <t>GSR_PDMetrics_SignalDuration</t>
  </si>
  <si>
    <t>GSR_PDMetrics_HasPeaks</t>
  </si>
  <si>
    <t>GSR_PDMetrics_PeakCount</t>
  </si>
  <si>
    <t>GSR_PDMetrics_PeaksPerMinute</t>
  </si>
  <si>
    <t>GSR_PDMetrics_AveragePeakAmplitude</t>
  </si>
  <si>
    <t>GSR_SQMetrics_SignalToNoiseRatio</t>
  </si>
  <si>
    <t>GSR_SQMetrics_SignalMissing</t>
  </si>
  <si>
    <t>#Group</t>
  </si>
  <si>
    <t>Respondent Info</t>
  </si>
  <si>
    <t>Interval Info</t>
  </si>
  <si>
    <t>GSR peak detection metrics</t>
  </si>
  <si>
    <t>GSR Signal Quality Metrics</t>
  </si>
  <si>
    <t>#Unit</t>
  </si>
  <si>
    <t>Milliseconds</t>
  </si>
  <si>
    <t>Microsiemens</t>
  </si>
  <si>
    <t>Decibel</t>
  </si>
  <si>
    <t>Percentage</t>
  </si>
  <si>
    <t>#Short unit</t>
  </si>
  <si>
    <t>ms</t>
  </si>
  <si>
    <t>µS</t>
  </si>
  <si>
    <t>dB</t>
  </si>
  <si>
    <t>%</t>
  </si>
  <si>
    <t>#Description</t>
  </si>
  <si>
    <t>Name of the respondent.</t>
  </si>
  <si>
    <t>Gender of the respondent.</t>
  </si>
  <si>
    <t>Age of the respondent.</t>
  </si>
  <si>
    <t>Group of the respondent.</t>
  </si>
  <si>
    <t>Type of the interval that the metrics refers to.</t>
  </si>
  <si>
    <t>Name of the interval.</t>
  </si>
  <si>
    <t>Start time of the interval (relative to recording start).</t>
  </si>
  <si>
    <t>Duration of the interval.</t>
  </si>
  <si>
    <t>Name of the parent.</t>
  </si>
  <si>
    <t>Comment that was added to the interval.</t>
  </si>
  <si>
    <t>Duration of the 'GSR Interpolated' signal, excluding the gaps that exceeded the selected gap interpolation length threshold.</t>
  </si>
  <si>
    <t>Binary value, indicating whether the respondent had any peaks (1) or none (0) during this interval.</t>
  </si>
  <si>
    <t>Count of peaks detected during this interval.</t>
  </si>
  <si>
    <t>Average count of peaks detected per minute for this interval (i.e. the count of peaks detected during this interval, or 'Peak Count', divided by the interval duration, or 'Duration (ms)', times 60000).</t>
  </si>
  <si>
    <t>Average amplitude of all peaks during this interval, for a given respondent (i.e. the difference between the maximum value of the 'GSR Interpolated' signal during the peak and its value at the onset).</t>
  </si>
  <si>
    <t>Ratio of signal power to noise power. SNR above 0 dB means more signal than noise. SNR above 20 dB means less than 1% noise.</t>
  </si>
  <si>
    <t>Percentage of missing data samples in relation to stimulus duration.</t>
  </si>
  <si>
    <t>#Device</t>
  </si>
  <si>
    <t>Shimmer Shimmer1 FD27 GSR</t>
  </si>
  <si>
    <t>#AlgorithmType</t>
  </si>
  <si>
    <t>GSR Peak Detection</t>
  </si>
  <si>
    <t>GSR Signal Quality</t>
  </si>
  <si>
    <t>#Flow Name</t>
  </si>
  <si>
    <t>#DATA</t>
  </si>
  <si>
    <t>Study Name</t>
  </si>
  <si>
    <t>Respondent Name</t>
  </si>
  <si>
    <t>Gender</t>
  </si>
  <si>
    <t>Age</t>
  </si>
  <si>
    <t>Group</t>
  </si>
  <si>
    <t>Type</t>
  </si>
  <si>
    <t>Label</t>
  </si>
  <si>
    <t>Start (ms)</t>
  </si>
  <si>
    <t>Duration (ms)</t>
  </si>
  <si>
    <t>Parent Stimulus</t>
  </si>
  <si>
    <t>Comment</t>
  </si>
  <si>
    <t>Signal Duration</t>
  </si>
  <si>
    <t>Has Peaks</t>
  </si>
  <si>
    <t>Peak Count</t>
  </si>
  <si>
    <t>Peaks Per Minute</t>
  </si>
  <si>
    <t>Average Peak Amplitude</t>
  </si>
  <si>
    <t>Signal-To-Noise Ratio</t>
  </si>
  <si>
    <t>Signal Missing</t>
  </si>
  <si>
    <t>2. IAD Videojuegos y activacion emocional v2</t>
  </si>
  <si>
    <t>Alonso</t>
  </si>
  <si>
    <t>MALE</t>
  </si>
  <si>
    <t>Default</t>
  </si>
  <si>
    <t>Stimulus</t>
  </si>
  <si>
    <t>destreza</t>
  </si>
  <si>
    <t>ejercicio</t>
  </si>
  <si>
    <t>terror</t>
  </si>
  <si>
    <t xml:space="preserve">Ana </t>
  </si>
  <si>
    <t>FEMALE</t>
  </si>
  <si>
    <t>Andres</t>
  </si>
  <si>
    <t>Bernardo</t>
  </si>
  <si>
    <t>Carlos</t>
  </si>
  <si>
    <t>Christel</t>
  </si>
  <si>
    <t>Diego</t>
  </si>
  <si>
    <t>Hector Emiliano</t>
  </si>
  <si>
    <t>Ian</t>
  </si>
  <si>
    <t>Itzel</t>
  </si>
  <si>
    <t>Jaime</t>
  </si>
  <si>
    <t>Linda</t>
  </si>
  <si>
    <t>Lourdes</t>
  </si>
  <si>
    <t>Miguel Angel</t>
  </si>
  <si>
    <t>OTHER</t>
  </si>
  <si>
    <t>NA</t>
  </si>
  <si>
    <t>Miranda</t>
  </si>
  <si>
    <t>Montse</t>
  </si>
  <si>
    <t>Natalia</t>
  </si>
  <si>
    <t>Paola</t>
  </si>
  <si>
    <t>Patricio</t>
  </si>
  <si>
    <t>Pedro</t>
  </si>
  <si>
    <t>Raquel</t>
  </si>
  <si>
    <t>Uriel</t>
  </si>
  <si>
    <t>alondra</t>
  </si>
  <si>
    <t>braulio</t>
  </si>
  <si>
    <t>Terror</t>
  </si>
  <si>
    <t>Destreza</t>
  </si>
  <si>
    <t>Workout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</si>
</sst>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4F218-A7D1-44F9-B33F-62C63010483B}">
  <dimension ref="A1:R93"/>
  <sheetViews>
    <sheetView topLeftCell="B28" workbookViewId="0">
      <selection activeCell="O91" sqref="O91"/>
    </sheetView>
  </sheetViews>
  <sheetFormatPr baseColWidth="10" defaultRowHeight="14.4" x14ac:dyDescent="0.3"/>
  <sheetData>
    <row r="1" spans="1:18" x14ac:dyDescent="0.3">
      <c r="A1" t="s">
        <v>0</v>
      </c>
    </row>
    <row r="2" spans="1:18" x14ac:dyDescent="0.3">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row>
    <row r="3" spans="1:18" x14ac:dyDescent="0.3">
      <c r="A3" t="s">
        <v>19</v>
      </c>
      <c r="B3" t="s">
        <v>20</v>
      </c>
      <c r="C3" t="s">
        <v>20</v>
      </c>
      <c r="D3" t="s">
        <v>20</v>
      </c>
      <c r="E3" t="s">
        <v>20</v>
      </c>
      <c r="F3" t="s">
        <v>21</v>
      </c>
      <c r="G3" t="s">
        <v>21</v>
      </c>
      <c r="H3" t="s">
        <v>21</v>
      </c>
      <c r="I3" t="s">
        <v>21</v>
      </c>
      <c r="J3" t="s">
        <v>21</v>
      </c>
      <c r="K3" t="s">
        <v>21</v>
      </c>
      <c r="L3" t="s">
        <v>22</v>
      </c>
      <c r="M3" t="s">
        <v>22</v>
      </c>
      <c r="N3" t="s">
        <v>22</v>
      </c>
      <c r="O3" t="s">
        <v>22</v>
      </c>
      <c r="P3" t="s">
        <v>22</v>
      </c>
      <c r="Q3" t="s">
        <v>23</v>
      </c>
      <c r="R3" t="s">
        <v>23</v>
      </c>
    </row>
    <row r="4" spans="1:18" x14ac:dyDescent="0.3">
      <c r="A4" t="s">
        <v>24</v>
      </c>
      <c r="H4" t="s">
        <v>25</v>
      </c>
      <c r="I4" t="s">
        <v>25</v>
      </c>
      <c r="L4" t="s">
        <v>25</v>
      </c>
      <c r="P4" t="s">
        <v>26</v>
      </c>
      <c r="Q4" t="s">
        <v>27</v>
      </c>
      <c r="R4" t="s">
        <v>28</v>
      </c>
    </row>
    <row r="5" spans="1:18" x14ac:dyDescent="0.3">
      <c r="A5" t="s">
        <v>29</v>
      </c>
      <c r="H5" t="s">
        <v>30</v>
      </c>
      <c r="I5" t="s">
        <v>30</v>
      </c>
      <c r="L5" t="s">
        <v>30</v>
      </c>
      <c r="P5" t="s">
        <v>31</v>
      </c>
      <c r="Q5" t="s">
        <v>32</v>
      </c>
      <c r="R5" t="s">
        <v>33</v>
      </c>
    </row>
    <row r="6" spans="1:18" x14ac:dyDescent="0.3">
      <c r="A6" t="s">
        <v>34</v>
      </c>
      <c r="B6" t="s">
        <v>35</v>
      </c>
      <c r="C6" t="s">
        <v>36</v>
      </c>
      <c r="D6" t="s">
        <v>37</v>
      </c>
      <c r="E6" t="s">
        <v>38</v>
      </c>
      <c r="F6" t="s">
        <v>39</v>
      </c>
      <c r="G6" t="s">
        <v>40</v>
      </c>
      <c r="H6" t="s">
        <v>41</v>
      </c>
      <c r="I6" t="s">
        <v>42</v>
      </c>
      <c r="J6" t="s">
        <v>43</v>
      </c>
      <c r="K6" t="s">
        <v>44</v>
      </c>
      <c r="L6" t="s">
        <v>45</v>
      </c>
      <c r="M6" t="s">
        <v>46</v>
      </c>
      <c r="N6" t="s">
        <v>47</v>
      </c>
      <c r="O6" t="s">
        <v>48</v>
      </c>
      <c r="P6" t="s">
        <v>49</v>
      </c>
      <c r="Q6" t="s">
        <v>50</v>
      </c>
      <c r="R6" t="s">
        <v>51</v>
      </c>
    </row>
    <row r="7" spans="1:18" x14ac:dyDescent="0.3">
      <c r="A7" t="s">
        <v>52</v>
      </c>
      <c r="L7" t="s">
        <v>53</v>
      </c>
      <c r="M7" t="s">
        <v>53</v>
      </c>
      <c r="N7" t="s">
        <v>53</v>
      </c>
      <c r="O7" t="s">
        <v>53</v>
      </c>
      <c r="P7" t="s">
        <v>53</v>
      </c>
      <c r="Q7" t="s">
        <v>53</v>
      </c>
      <c r="R7" t="s">
        <v>53</v>
      </c>
    </row>
    <row r="8" spans="1:18" x14ac:dyDescent="0.3">
      <c r="A8" t="s">
        <v>54</v>
      </c>
      <c r="L8" t="s">
        <v>55</v>
      </c>
      <c r="M8" t="s">
        <v>55</v>
      </c>
      <c r="N8" t="s">
        <v>55</v>
      </c>
      <c r="O8" t="s">
        <v>55</v>
      </c>
      <c r="P8" t="s">
        <v>55</v>
      </c>
      <c r="Q8" t="s">
        <v>56</v>
      </c>
      <c r="R8" t="s">
        <v>56</v>
      </c>
    </row>
    <row r="9" spans="1:18" x14ac:dyDescent="0.3">
      <c r="A9" t="s">
        <v>57</v>
      </c>
      <c r="L9" t="s">
        <v>55</v>
      </c>
      <c r="M9" t="s">
        <v>55</v>
      </c>
      <c r="N9" t="s">
        <v>55</v>
      </c>
      <c r="O9" t="s">
        <v>55</v>
      </c>
      <c r="P9" t="s">
        <v>55</v>
      </c>
      <c r="Q9" t="s">
        <v>56</v>
      </c>
      <c r="R9" t="s">
        <v>56</v>
      </c>
    </row>
    <row r="10" spans="1:18" x14ac:dyDescent="0.3">
      <c r="A10" t="s">
        <v>58</v>
      </c>
    </row>
    <row r="11" spans="1:18" x14ac:dyDescent="0.3">
      <c r="A11" t="s">
        <v>59</v>
      </c>
      <c r="B11" t="s">
        <v>60</v>
      </c>
      <c r="C11" t="s">
        <v>61</v>
      </c>
      <c r="D11" t="s">
        <v>62</v>
      </c>
      <c r="E11" t="s">
        <v>63</v>
      </c>
      <c r="F11" t="s">
        <v>64</v>
      </c>
      <c r="G11" t="s">
        <v>65</v>
      </c>
      <c r="H11" t="s">
        <v>66</v>
      </c>
      <c r="I11" t="s">
        <v>67</v>
      </c>
      <c r="J11" t="s">
        <v>68</v>
      </c>
      <c r="K11" t="s">
        <v>69</v>
      </c>
      <c r="L11" t="s">
        <v>70</v>
      </c>
      <c r="M11" t="s">
        <v>71</v>
      </c>
      <c r="N11" t="s">
        <v>72</v>
      </c>
      <c r="O11" t="s">
        <v>73</v>
      </c>
      <c r="P11" t="s">
        <v>74</v>
      </c>
      <c r="Q11" t="s">
        <v>75</v>
      </c>
      <c r="R11" t="s">
        <v>76</v>
      </c>
    </row>
    <row r="12" spans="1:18" x14ac:dyDescent="0.3">
      <c r="A12" t="s">
        <v>77</v>
      </c>
      <c r="B12" t="s">
        <v>78</v>
      </c>
      <c r="C12" t="s">
        <v>79</v>
      </c>
      <c r="D12">
        <v>21</v>
      </c>
      <c r="E12" t="s">
        <v>80</v>
      </c>
      <c r="F12" t="s">
        <v>81</v>
      </c>
      <c r="G12" t="s">
        <v>82</v>
      </c>
      <c r="H12">
        <v>151</v>
      </c>
      <c r="I12">
        <v>291065</v>
      </c>
      <c r="L12">
        <v>291065</v>
      </c>
      <c r="M12">
        <v>1</v>
      </c>
      <c r="N12">
        <v>41</v>
      </c>
      <c r="O12">
        <v>8.4499999999999993</v>
      </c>
      <c r="P12">
        <v>9.1600000000000001E-2</v>
      </c>
      <c r="Q12">
        <v>41.29</v>
      </c>
      <c r="R12">
        <v>0.21</v>
      </c>
    </row>
    <row r="13" spans="1:18" x14ac:dyDescent="0.3">
      <c r="A13" t="s">
        <v>77</v>
      </c>
      <c r="B13" t="s">
        <v>78</v>
      </c>
      <c r="C13" t="s">
        <v>79</v>
      </c>
      <c r="D13">
        <v>21</v>
      </c>
      <c r="E13" t="s">
        <v>80</v>
      </c>
      <c r="F13" t="s">
        <v>81</v>
      </c>
      <c r="G13" t="s">
        <v>83</v>
      </c>
      <c r="H13">
        <v>291224</v>
      </c>
      <c r="I13">
        <v>321990</v>
      </c>
      <c r="L13">
        <v>321990</v>
      </c>
      <c r="M13">
        <v>1</v>
      </c>
      <c r="N13">
        <v>11</v>
      </c>
      <c r="O13">
        <v>2.0499999999999998</v>
      </c>
      <c r="P13">
        <v>3.2199999999999999E-2</v>
      </c>
      <c r="Q13">
        <v>40.799999999999997</v>
      </c>
      <c r="R13">
        <v>0.28000000000000003</v>
      </c>
    </row>
    <row r="14" spans="1:18" x14ac:dyDescent="0.3">
      <c r="A14" t="s">
        <v>77</v>
      </c>
      <c r="B14" t="s">
        <v>78</v>
      </c>
      <c r="C14" t="s">
        <v>79</v>
      </c>
      <c r="D14">
        <v>21</v>
      </c>
      <c r="E14" t="s">
        <v>80</v>
      </c>
      <c r="F14" t="s">
        <v>81</v>
      </c>
      <c r="G14" t="s">
        <v>84</v>
      </c>
      <c r="H14">
        <v>613222</v>
      </c>
      <c r="I14">
        <v>319137</v>
      </c>
      <c r="L14">
        <v>319137</v>
      </c>
      <c r="M14">
        <v>1</v>
      </c>
      <c r="N14">
        <v>42</v>
      </c>
      <c r="O14">
        <v>7.9</v>
      </c>
      <c r="P14">
        <v>0.13469999999999999</v>
      </c>
      <c r="Q14">
        <v>25.39</v>
      </c>
      <c r="R14">
        <v>0.59</v>
      </c>
    </row>
    <row r="15" spans="1:18" x14ac:dyDescent="0.3">
      <c r="A15" t="s">
        <v>77</v>
      </c>
      <c r="B15" t="s">
        <v>85</v>
      </c>
      <c r="C15" t="s">
        <v>86</v>
      </c>
      <c r="D15">
        <v>21</v>
      </c>
      <c r="E15" t="s">
        <v>80</v>
      </c>
      <c r="F15" t="s">
        <v>81</v>
      </c>
      <c r="G15" t="s">
        <v>84</v>
      </c>
      <c r="H15">
        <v>171</v>
      </c>
      <c r="I15">
        <v>423165</v>
      </c>
      <c r="L15">
        <v>423165</v>
      </c>
      <c r="M15">
        <v>1</v>
      </c>
      <c r="N15">
        <v>83</v>
      </c>
      <c r="O15">
        <v>11.77</v>
      </c>
      <c r="P15">
        <v>0.1173</v>
      </c>
      <c r="Q15">
        <v>41.64</v>
      </c>
      <c r="R15">
        <v>0.25</v>
      </c>
    </row>
    <row r="16" spans="1:18" x14ac:dyDescent="0.3">
      <c r="A16" t="s">
        <v>77</v>
      </c>
      <c r="B16" t="s">
        <v>85</v>
      </c>
      <c r="C16" t="s">
        <v>86</v>
      </c>
      <c r="D16">
        <v>21</v>
      </c>
      <c r="E16" t="s">
        <v>80</v>
      </c>
      <c r="F16" t="s">
        <v>81</v>
      </c>
      <c r="G16" t="s">
        <v>83</v>
      </c>
      <c r="H16">
        <v>423346</v>
      </c>
      <c r="I16">
        <v>349078</v>
      </c>
      <c r="L16">
        <v>349078</v>
      </c>
      <c r="M16">
        <v>1</v>
      </c>
      <c r="N16">
        <v>41</v>
      </c>
      <c r="O16">
        <v>7.05</v>
      </c>
      <c r="P16">
        <v>8.2900000000000001E-2</v>
      </c>
      <c r="Q16">
        <v>38.58</v>
      </c>
      <c r="R16">
        <v>0.12</v>
      </c>
    </row>
    <row r="17" spans="1:18" x14ac:dyDescent="0.3">
      <c r="A17" t="s">
        <v>77</v>
      </c>
      <c r="B17" t="s">
        <v>85</v>
      </c>
      <c r="C17" t="s">
        <v>86</v>
      </c>
      <c r="D17">
        <v>21</v>
      </c>
      <c r="E17" t="s">
        <v>80</v>
      </c>
      <c r="F17" t="s">
        <v>81</v>
      </c>
      <c r="G17" t="s">
        <v>82</v>
      </c>
      <c r="H17">
        <v>772435</v>
      </c>
      <c r="I17">
        <v>333245</v>
      </c>
      <c r="L17">
        <v>333245</v>
      </c>
      <c r="M17">
        <v>1</v>
      </c>
      <c r="N17">
        <v>47</v>
      </c>
      <c r="O17">
        <v>8.4600000000000009</v>
      </c>
      <c r="P17">
        <v>0.1313</v>
      </c>
      <c r="Q17">
        <v>31.49</v>
      </c>
      <c r="R17">
        <v>0.3</v>
      </c>
    </row>
    <row r="18" spans="1:18" x14ac:dyDescent="0.3">
      <c r="A18" t="s">
        <v>77</v>
      </c>
      <c r="B18" t="s">
        <v>87</v>
      </c>
      <c r="C18" t="s">
        <v>79</v>
      </c>
      <c r="D18">
        <v>19</v>
      </c>
      <c r="E18" t="s">
        <v>80</v>
      </c>
      <c r="F18" t="s">
        <v>81</v>
      </c>
      <c r="G18" t="s">
        <v>83</v>
      </c>
      <c r="H18">
        <v>155</v>
      </c>
      <c r="I18">
        <v>311660</v>
      </c>
      <c r="L18">
        <v>311660</v>
      </c>
      <c r="M18">
        <v>1</v>
      </c>
      <c r="N18">
        <v>9</v>
      </c>
      <c r="O18">
        <v>1.73</v>
      </c>
      <c r="P18">
        <v>2.12E-2</v>
      </c>
      <c r="Q18">
        <v>40.880000000000003</v>
      </c>
      <c r="R18">
        <v>0.53</v>
      </c>
    </row>
    <row r="19" spans="1:18" x14ac:dyDescent="0.3">
      <c r="A19" t="s">
        <v>77</v>
      </c>
      <c r="B19" t="s">
        <v>87</v>
      </c>
      <c r="C19" t="s">
        <v>79</v>
      </c>
      <c r="D19">
        <v>19</v>
      </c>
      <c r="E19" t="s">
        <v>80</v>
      </c>
      <c r="F19" t="s">
        <v>81</v>
      </c>
      <c r="G19" t="s">
        <v>84</v>
      </c>
      <c r="H19">
        <v>311827</v>
      </c>
      <c r="I19">
        <v>151357</v>
      </c>
      <c r="L19">
        <v>151357</v>
      </c>
      <c r="M19">
        <v>1</v>
      </c>
      <c r="N19">
        <v>13</v>
      </c>
      <c r="O19">
        <v>5.15</v>
      </c>
      <c r="P19">
        <v>4.07E-2</v>
      </c>
      <c r="Q19">
        <v>41.85</v>
      </c>
      <c r="R19">
        <v>0.49</v>
      </c>
    </row>
    <row r="20" spans="1:18" x14ac:dyDescent="0.3">
      <c r="A20" t="s">
        <v>77</v>
      </c>
      <c r="B20" t="s">
        <v>87</v>
      </c>
      <c r="C20" t="s">
        <v>79</v>
      </c>
      <c r="D20">
        <v>19</v>
      </c>
      <c r="E20" t="s">
        <v>80</v>
      </c>
      <c r="F20" t="s">
        <v>81</v>
      </c>
      <c r="G20" t="s">
        <v>82</v>
      </c>
      <c r="H20">
        <v>463192</v>
      </c>
      <c r="I20">
        <v>309552</v>
      </c>
      <c r="L20">
        <v>309552</v>
      </c>
      <c r="M20">
        <v>1</v>
      </c>
      <c r="N20">
        <v>35</v>
      </c>
      <c r="O20">
        <v>6.78</v>
      </c>
      <c r="P20">
        <v>3.5999999999999997E-2</v>
      </c>
      <c r="Q20">
        <v>31.05</v>
      </c>
      <c r="R20">
        <v>0.4</v>
      </c>
    </row>
    <row r="21" spans="1:18" x14ac:dyDescent="0.3">
      <c r="A21" t="s">
        <v>77</v>
      </c>
      <c r="B21" t="s">
        <v>88</v>
      </c>
      <c r="C21" t="s">
        <v>79</v>
      </c>
      <c r="D21">
        <v>21</v>
      </c>
      <c r="E21" t="s">
        <v>80</v>
      </c>
      <c r="F21" t="s">
        <v>81</v>
      </c>
      <c r="G21" t="s">
        <v>82</v>
      </c>
      <c r="H21">
        <v>199</v>
      </c>
      <c r="I21">
        <v>313936</v>
      </c>
      <c r="L21">
        <v>313936</v>
      </c>
      <c r="M21">
        <v>1</v>
      </c>
      <c r="N21">
        <v>95</v>
      </c>
      <c r="O21">
        <v>18.16</v>
      </c>
      <c r="P21">
        <v>0.1583</v>
      </c>
      <c r="Q21">
        <v>45.43</v>
      </c>
      <c r="R21">
        <v>0.11</v>
      </c>
    </row>
    <row r="22" spans="1:18" x14ac:dyDescent="0.3">
      <c r="A22" t="s">
        <v>77</v>
      </c>
      <c r="B22" t="s">
        <v>88</v>
      </c>
      <c r="C22" t="s">
        <v>79</v>
      </c>
      <c r="D22">
        <v>21</v>
      </c>
      <c r="E22" t="s">
        <v>80</v>
      </c>
      <c r="F22" t="s">
        <v>81</v>
      </c>
      <c r="G22" t="s">
        <v>83</v>
      </c>
      <c r="H22">
        <v>314148</v>
      </c>
      <c r="I22">
        <v>311791</v>
      </c>
      <c r="L22">
        <v>311791</v>
      </c>
      <c r="M22">
        <v>1</v>
      </c>
      <c r="N22">
        <v>52</v>
      </c>
      <c r="O22">
        <v>10.01</v>
      </c>
      <c r="P22">
        <v>0.111</v>
      </c>
      <c r="Q22">
        <v>41.02</v>
      </c>
      <c r="R22">
        <v>0.45</v>
      </c>
    </row>
    <row r="23" spans="1:18" x14ac:dyDescent="0.3">
      <c r="A23" t="s">
        <v>77</v>
      </c>
      <c r="B23" t="s">
        <v>88</v>
      </c>
      <c r="C23" t="s">
        <v>79</v>
      </c>
      <c r="D23">
        <v>21</v>
      </c>
      <c r="E23" t="s">
        <v>80</v>
      </c>
      <c r="F23" t="s">
        <v>81</v>
      </c>
      <c r="G23" t="s">
        <v>84</v>
      </c>
      <c r="H23">
        <v>625947</v>
      </c>
      <c r="I23">
        <v>314654</v>
      </c>
      <c r="L23">
        <v>314654</v>
      </c>
      <c r="M23">
        <v>1</v>
      </c>
      <c r="N23">
        <v>66</v>
      </c>
      <c r="O23">
        <v>12.59</v>
      </c>
      <c r="P23">
        <v>0.21759999999999999</v>
      </c>
      <c r="Q23">
        <v>44.6</v>
      </c>
      <c r="R23">
        <v>0.04</v>
      </c>
    </row>
    <row r="24" spans="1:18" x14ac:dyDescent="0.3">
      <c r="A24" t="s">
        <v>77</v>
      </c>
      <c r="B24" t="s">
        <v>89</v>
      </c>
      <c r="C24" t="s">
        <v>79</v>
      </c>
      <c r="D24">
        <v>23</v>
      </c>
      <c r="E24" t="s">
        <v>80</v>
      </c>
      <c r="F24" t="s">
        <v>81</v>
      </c>
      <c r="G24" t="s">
        <v>84</v>
      </c>
      <c r="H24">
        <v>169</v>
      </c>
      <c r="I24">
        <v>319151</v>
      </c>
      <c r="L24">
        <v>319151</v>
      </c>
      <c r="M24">
        <v>1</v>
      </c>
      <c r="N24">
        <v>45</v>
      </c>
      <c r="O24">
        <v>8.4600000000000009</v>
      </c>
      <c r="P24">
        <v>7.0499999999999993E-2</v>
      </c>
      <c r="Q24">
        <v>36.78</v>
      </c>
      <c r="R24">
        <v>0.3</v>
      </c>
    </row>
    <row r="25" spans="1:18" x14ac:dyDescent="0.3">
      <c r="A25" t="s">
        <v>77</v>
      </c>
      <c r="B25" t="s">
        <v>89</v>
      </c>
      <c r="C25" t="s">
        <v>79</v>
      </c>
      <c r="D25">
        <v>23</v>
      </c>
      <c r="E25" t="s">
        <v>80</v>
      </c>
      <c r="F25" t="s">
        <v>81</v>
      </c>
      <c r="G25" t="s">
        <v>83</v>
      </c>
      <c r="H25">
        <v>319362</v>
      </c>
      <c r="I25">
        <v>312926</v>
      </c>
      <c r="L25">
        <v>312926</v>
      </c>
      <c r="M25">
        <v>1</v>
      </c>
      <c r="N25">
        <v>20</v>
      </c>
      <c r="O25">
        <v>3.83</v>
      </c>
      <c r="P25">
        <v>2.35E-2</v>
      </c>
      <c r="Q25">
        <v>29.53</v>
      </c>
      <c r="R25">
        <v>0.51</v>
      </c>
    </row>
    <row r="26" spans="1:18" x14ac:dyDescent="0.3">
      <c r="A26" t="s">
        <v>77</v>
      </c>
      <c r="B26" t="s">
        <v>89</v>
      </c>
      <c r="C26" t="s">
        <v>79</v>
      </c>
      <c r="D26">
        <v>23</v>
      </c>
      <c r="E26" t="s">
        <v>80</v>
      </c>
      <c r="F26" t="s">
        <v>81</v>
      </c>
      <c r="G26" t="s">
        <v>82</v>
      </c>
      <c r="H26">
        <v>632299</v>
      </c>
      <c r="I26">
        <v>304215</v>
      </c>
      <c r="L26">
        <v>304215</v>
      </c>
      <c r="M26">
        <v>1</v>
      </c>
      <c r="N26">
        <v>65</v>
      </c>
      <c r="O26">
        <v>12.82</v>
      </c>
      <c r="P26">
        <v>0.16850000000000001</v>
      </c>
      <c r="Q26">
        <v>33.619999999999997</v>
      </c>
      <c r="R26">
        <v>0.36</v>
      </c>
    </row>
    <row r="27" spans="1:18" x14ac:dyDescent="0.3">
      <c r="A27" t="s">
        <v>77</v>
      </c>
      <c r="B27" t="s">
        <v>89</v>
      </c>
      <c r="C27" t="s">
        <v>79</v>
      </c>
      <c r="D27">
        <v>24</v>
      </c>
      <c r="E27" t="s">
        <v>80</v>
      </c>
      <c r="F27" t="s">
        <v>81</v>
      </c>
      <c r="G27" t="s">
        <v>84</v>
      </c>
      <c r="H27">
        <v>168</v>
      </c>
      <c r="I27">
        <v>319337</v>
      </c>
      <c r="L27">
        <v>319337</v>
      </c>
      <c r="M27">
        <v>1</v>
      </c>
      <c r="N27">
        <v>75</v>
      </c>
      <c r="O27">
        <v>14.09</v>
      </c>
      <c r="P27">
        <v>0.11600000000000001</v>
      </c>
      <c r="Q27">
        <v>44.5</v>
      </c>
      <c r="R27">
        <v>0.2</v>
      </c>
    </row>
    <row r="28" spans="1:18" x14ac:dyDescent="0.3">
      <c r="A28" t="s">
        <v>77</v>
      </c>
      <c r="B28" t="s">
        <v>89</v>
      </c>
      <c r="C28" t="s">
        <v>79</v>
      </c>
      <c r="D28">
        <v>24</v>
      </c>
      <c r="E28" t="s">
        <v>80</v>
      </c>
      <c r="F28" t="s">
        <v>81</v>
      </c>
      <c r="G28" t="s">
        <v>83</v>
      </c>
      <c r="H28">
        <v>319518</v>
      </c>
      <c r="I28">
        <v>316858</v>
      </c>
      <c r="L28">
        <v>316858</v>
      </c>
      <c r="M28">
        <v>1</v>
      </c>
      <c r="N28">
        <v>76</v>
      </c>
      <c r="O28">
        <v>14.39</v>
      </c>
      <c r="P28">
        <v>0.1152</v>
      </c>
      <c r="Q28">
        <v>37.020000000000003</v>
      </c>
      <c r="R28">
        <v>0.62</v>
      </c>
    </row>
    <row r="29" spans="1:18" x14ac:dyDescent="0.3">
      <c r="A29" t="s">
        <v>77</v>
      </c>
      <c r="B29" t="s">
        <v>89</v>
      </c>
      <c r="C29" t="s">
        <v>79</v>
      </c>
      <c r="D29">
        <v>24</v>
      </c>
      <c r="E29" t="s">
        <v>80</v>
      </c>
      <c r="F29" t="s">
        <v>81</v>
      </c>
      <c r="G29" t="s">
        <v>82</v>
      </c>
      <c r="H29">
        <v>636385</v>
      </c>
      <c r="I29">
        <v>278782</v>
      </c>
      <c r="L29">
        <v>278782</v>
      </c>
      <c r="M29">
        <v>1</v>
      </c>
      <c r="N29">
        <v>77</v>
      </c>
      <c r="O29">
        <v>16.57</v>
      </c>
      <c r="P29">
        <v>0.1004</v>
      </c>
      <c r="Q29">
        <v>47.12</v>
      </c>
      <c r="R29">
        <v>0.33</v>
      </c>
    </row>
    <row r="30" spans="1:18" x14ac:dyDescent="0.3">
      <c r="A30" t="s">
        <v>77</v>
      </c>
      <c r="B30" t="s">
        <v>90</v>
      </c>
      <c r="C30" t="s">
        <v>86</v>
      </c>
      <c r="D30">
        <v>21</v>
      </c>
      <c r="E30" t="s">
        <v>80</v>
      </c>
      <c r="F30" t="s">
        <v>81</v>
      </c>
      <c r="G30" t="s">
        <v>83</v>
      </c>
      <c r="H30">
        <v>153</v>
      </c>
      <c r="I30">
        <v>292267</v>
      </c>
      <c r="L30">
        <v>292267</v>
      </c>
      <c r="M30">
        <v>1</v>
      </c>
      <c r="N30">
        <v>20</v>
      </c>
      <c r="O30">
        <v>4.1100000000000003</v>
      </c>
      <c r="P30">
        <v>3.9100000000000003E-2</v>
      </c>
      <c r="Q30">
        <v>48.55</v>
      </c>
      <c r="R30">
        <v>0.25</v>
      </c>
    </row>
    <row r="31" spans="1:18" x14ac:dyDescent="0.3">
      <c r="A31" t="s">
        <v>77</v>
      </c>
      <c r="B31" t="s">
        <v>90</v>
      </c>
      <c r="C31" t="s">
        <v>86</v>
      </c>
      <c r="D31">
        <v>21</v>
      </c>
      <c r="E31" t="s">
        <v>80</v>
      </c>
      <c r="F31" t="s">
        <v>81</v>
      </c>
      <c r="G31" t="s">
        <v>84</v>
      </c>
      <c r="H31">
        <v>292435</v>
      </c>
      <c r="I31">
        <v>311900</v>
      </c>
      <c r="L31">
        <v>311900</v>
      </c>
      <c r="M31">
        <v>1</v>
      </c>
      <c r="N31">
        <v>19</v>
      </c>
      <c r="O31">
        <v>3.66</v>
      </c>
      <c r="P31">
        <v>4.9000000000000002E-2</v>
      </c>
      <c r="Q31">
        <v>51.14</v>
      </c>
      <c r="R31">
        <v>0.19</v>
      </c>
    </row>
    <row r="32" spans="1:18" x14ac:dyDescent="0.3">
      <c r="A32" t="s">
        <v>77</v>
      </c>
      <c r="B32" t="s">
        <v>90</v>
      </c>
      <c r="C32" t="s">
        <v>86</v>
      </c>
      <c r="D32">
        <v>21</v>
      </c>
      <c r="E32" t="s">
        <v>80</v>
      </c>
      <c r="F32" t="s">
        <v>81</v>
      </c>
      <c r="G32" t="s">
        <v>82</v>
      </c>
      <c r="H32">
        <v>604356</v>
      </c>
      <c r="I32">
        <v>311456</v>
      </c>
      <c r="L32">
        <v>311456</v>
      </c>
      <c r="M32">
        <v>1</v>
      </c>
      <c r="N32">
        <v>24</v>
      </c>
      <c r="O32">
        <v>4.62</v>
      </c>
      <c r="P32">
        <v>5.79E-2</v>
      </c>
      <c r="Q32">
        <v>46.35</v>
      </c>
      <c r="R32">
        <v>0.26</v>
      </c>
    </row>
    <row r="33" spans="1:18" x14ac:dyDescent="0.3">
      <c r="A33" t="s">
        <v>77</v>
      </c>
      <c r="B33" t="s">
        <v>91</v>
      </c>
      <c r="C33" t="s">
        <v>79</v>
      </c>
      <c r="D33">
        <v>19</v>
      </c>
      <c r="E33" t="s">
        <v>80</v>
      </c>
      <c r="F33" t="s">
        <v>81</v>
      </c>
      <c r="G33" t="s">
        <v>83</v>
      </c>
      <c r="H33">
        <v>213</v>
      </c>
      <c r="I33">
        <v>280888</v>
      </c>
      <c r="L33">
        <v>280888</v>
      </c>
      <c r="M33">
        <v>1</v>
      </c>
      <c r="N33">
        <v>37</v>
      </c>
      <c r="O33">
        <v>7.9</v>
      </c>
      <c r="P33">
        <v>4.8099999999999997E-2</v>
      </c>
      <c r="Q33">
        <v>33.700000000000003</v>
      </c>
      <c r="R33">
        <v>0.28000000000000003</v>
      </c>
    </row>
    <row r="34" spans="1:18" x14ac:dyDescent="0.3">
      <c r="A34" t="s">
        <v>77</v>
      </c>
      <c r="B34" t="s">
        <v>91</v>
      </c>
      <c r="C34" t="s">
        <v>79</v>
      </c>
      <c r="D34">
        <v>19</v>
      </c>
      <c r="E34" t="s">
        <v>80</v>
      </c>
      <c r="F34" t="s">
        <v>81</v>
      </c>
      <c r="G34" t="s">
        <v>84</v>
      </c>
      <c r="H34">
        <v>281113</v>
      </c>
      <c r="I34">
        <v>350970</v>
      </c>
      <c r="L34">
        <v>350970</v>
      </c>
      <c r="M34">
        <v>1</v>
      </c>
      <c r="N34">
        <v>69</v>
      </c>
      <c r="O34">
        <v>11.8</v>
      </c>
      <c r="P34">
        <v>8.7900000000000006E-2</v>
      </c>
      <c r="Q34">
        <v>33.04</v>
      </c>
      <c r="R34">
        <v>0.55000000000000004</v>
      </c>
    </row>
    <row r="35" spans="1:18" x14ac:dyDescent="0.3">
      <c r="A35" t="s">
        <v>77</v>
      </c>
      <c r="B35" t="s">
        <v>91</v>
      </c>
      <c r="C35" t="s">
        <v>79</v>
      </c>
      <c r="D35">
        <v>19</v>
      </c>
      <c r="E35" t="s">
        <v>80</v>
      </c>
      <c r="F35" t="s">
        <v>81</v>
      </c>
      <c r="G35" t="s">
        <v>82</v>
      </c>
      <c r="H35">
        <v>632093</v>
      </c>
      <c r="I35">
        <v>345949</v>
      </c>
      <c r="L35">
        <v>345949</v>
      </c>
      <c r="M35">
        <v>1</v>
      </c>
      <c r="N35">
        <v>80</v>
      </c>
      <c r="O35">
        <v>13.87</v>
      </c>
      <c r="P35">
        <v>0.26919999999999999</v>
      </c>
      <c r="Q35">
        <v>30.6</v>
      </c>
      <c r="R35">
        <v>0.56000000000000005</v>
      </c>
    </row>
    <row r="36" spans="1:18" x14ac:dyDescent="0.3">
      <c r="A36" t="s">
        <v>77</v>
      </c>
      <c r="B36" t="s">
        <v>92</v>
      </c>
      <c r="C36" t="s">
        <v>79</v>
      </c>
      <c r="D36">
        <v>22</v>
      </c>
      <c r="E36" t="s">
        <v>80</v>
      </c>
      <c r="F36" t="s">
        <v>81</v>
      </c>
      <c r="G36" t="s">
        <v>84</v>
      </c>
      <c r="H36">
        <v>166</v>
      </c>
      <c r="I36">
        <v>375171</v>
      </c>
      <c r="L36">
        <v>375171</v>
      </c>
      <c r="M36">
        <v>1</v>
      </c>
      <c r="N36">
        <v>34</v>
      </c>
      <c r="O36">
        <v>5.44</v>
      </c>
      <c r="P36">
        <v>2.41E-2</v>
      </c>
      <c r="Q36">
        <v>49.46</v>
      </c>
      <c r="R36">
        <v>0.2</v>
      </c>
    </row>
    <row r="37" spans="1:18" x14ac:dyDescent="0.3">
      <c r="A37" t="s">
        <v>77</v>
      </c>
      <c r="B37" t="s">
        <v>92</v>
      </c>
      <c r="C37" t="s">
        <v>79</v>
      </c>
      <c r="D37">
        <v>22</v>
      </c>
      <c r="E37" t="s">
        <v>80</v>
      </c>
      <c r="F37" t="s">
        <v>81</v>
      </c>
      <c r="G37" t="s">
        <v>83</v>
      </c>
      <c r="H37">
        <v>375353</v>
      </c>
      <c r="I37">
        <v>252233</v>
      </c>
      <c r="L37">
        <v>252233</v>
      </c>
      <c r="M37">
        <v>1</v>
      </c>
      <c r="N37">
        <v>18</v>
      </c>
      <c r="O37">
        <v>4.28</v>
      </c>
      <c r="P37">
        <v>3.0499999999999999E-2</v>
      </c>
      <c r="Q37">
        <v>38.17</v>
      </c>
      <c r="R37">
        <v>0.22</v>
      </c>
    </row>
    <row r="38" spans="1:18" x14ac:dyDescent="0.3">
      <c r="A38" t="s">
        <v>77</v>
      </c>
      <c r="B38" t="s">
        <v>92</v>
      </c>
      <c r="C38" t="s">
        <v>79</v>
      </c>
      <c r="D38">
        <v>22</v>
      </c>
      <c r="E38" t="s">
        <v>80</v>
      </c>
      <c r="F38" t="s">
        <v>81</v>
      </c>
      <c r="G38" t="s">
        <v>82</v>
      </c>
      <c r="H38">
        <v>627612</v>
      </c>
      <c r="I38">
        <v>305212</v>
      </c>
      <c r="L38">
        <v>305212</v>
      </c>
      <c r="M38">
        <v>1</v>
      </c>
      <c r="N38">
        <v>24</v>
      </c>
      <c r="O38">
        <v>4.72</v>
      </c>
      <c r="P38">
        <v>6.5100000000000005E-2</v>
      </c>
      <c r="Q38">
        <v>42.73</v>
      </c>
      <c r="R38">
        <v>0.13</v>
      </c>
    </row>
    <row r="39" spans="1:18" x14ac:dyDescent="0.3">
      <c r="A39" t="s">
        <v>77</v>
      </c>
      <c r="B39" t="s">
        <v>93</v>
      </c>
      <c r="C39" t="s">
        <v>79</v>
      </c>
      <c r="D39">
        <v>20</v>
      </c>
      <c r="E39" t="s">
        <v>80</v>
      </c>
      <c r="F39" t="s">
        <v>81</v>
      </c>
      <c r="G39" t="s">
        <v>84</v>
      </c>
      <c r="H39">
        <v>152</v>
      </c>
      <c r="I39">
        <v>312206</v>
      </c>
      <c r="L39">
        <v>312206</v>
      </c>
      <c r="M39">
        <v>1</v>
      </c>
      <c r="N39">
        <v>45</v>
      </c>
      <c r="O39">
        <v>8.65</v>
      </c>
      <c r="P39">
        <v>0.2034</v>
      </c>
      <c r="Q39">
        <v>39.520000000000003</v>
      </c>
      <c r="R39">
        <v>0.24</v>
      </c>
    </row>
    <row r="40" spans="1:18" x14ac:dyDescent="0.3">
      <c r="A40" t="s">
        <v>77</v>
      </c>
      <c r="B40" t="s">
        <v>93</v>
      </c>
      <c r="C40" t="s">
        <v>79</v>
      </c>
      <c r="D40">
        <v>20</v>
      </c>
      <c r="E40" t="s">
        <v>80</v>
      </c>
      <c r="F40" t="s">
        <v>81</v>
      </c>
      <c r="G40" t="s">
        <v>82</v>
      </c>
      <c r="H40">
        <v>312371</v>
      </c>
      <c r="I40">
        <v>325787</v>
      </c>
      <c r="L40">
        <v>325787</v>
      </c>
      <c r="M40">
        <v>1</v>
      </c>
      <c r="N40">
        <v>78</v>
      </c>
      <c r="O40">
        <v>14.37</v>
      </c>
      <c r="P40">
        <v>0.34300000000000003</v>
      </c>
      <c r="Q40">
        <v>40.32</v>
      </c>
      <c r="R40">
        <v>0.4</v>
      </c>
    </row>
    <row r="41" spans="1:18" x14ac:dyDescent="0.3">
      <c r="A41" t="s">
        <v>77</v>
      </c>
      <c r="B41" t="s">
        <v>93</v>
      </c>
      <c r="C41" t="s">
        <v>79</v>
      </c>
      <c r="D41">
        <v>20</v>
      </c>
      <c r="E41" t="s">
        <v>80</v>
      </c>
      <c r="F41" t="s">
        <v>81</v>
      </c>
      <c r="G41" t="s">
        <v>83</v>
      </c>
      <c r="H41">
        <v>638170</v>
      </c>
      <c r="I41">
        <v>310636</v>
      </c>
      <c r="L41">
        <v>310636</v>
      </c>
      <c r="M41">
        <v>1</v>
      </c>
      <c r="N41">
        <v>59</v>
      </c>
      <c r="O41">
        <v>11.4</v>
      </c>
      <c r="P41">
        <v>0.21560000000000001</v>
      </c>
      <c r="Q41">
        <v>35.57</v>
      </c>
      <c r="R41">
        <v>0.19</v>
      </c>
    </row>
    <row r="42" spans="1:18" x14ac:dyDescent="0.3">
      <c r="A42" t="s">
        <v>77</v>
      </c>
      <c r="B42" t="s">
        <v>94</v>
      </c>
      <c r="C42" t="s">
        <v>86</v>
      </c>
      <c r="D42">
        <v>24</v>
      </c>
      <c r="E42" t="s">
        <v>80</v>
      </c>
      <c r="F42" t="s">
        <v>81</v>
      </c>
      <c r="G42" t="s">
        <v>83</v>
      </c>
      <c r="H42">
        <v>152</v>
      </c>
      <c r="I42">
        <v>312802</v>
      </c>
      <c r="L42">
        <v>312802</v>
      </c>
      <c r="M42">
        <v>1</v>
      </c>
      <c r="N42">
        <v>20</v>
      </c>
      <c r="O42">
        <v>3.84</v>
      </c>
      <c r="P42">
        <v>2.69E-2</v>
      </c>
      <c r="Q42">
        <v>51.68</v>
      </c>
      <c r="R42">
        <v>0.27</v>
      </c>
    </row>
    <row r="43" spans="1:18" x14ac:dyDescent="0.3">
      <c r="A43" t="s">
        <v>77</v>
      </c>
      <c r="B43" t="s">
        <v>94</v>
      </c>
      <c r="C43" t="s">
        <v>86</v>
      </c>
      <c r="D43">
        <v>24</v>
      </c>
      <c r="E43" t="s">
        <v>80</v>
      </c>
      <c r="F43" t="s">
        <v>81</v>
      </c>
      <c r="G43" t="s">
        <v>82</v>
      </c>
      <c r="H43">
        <v>312968</v>
      </c>
      <c r="I43">
        <v>316548</v>
      </c>
      <c r="L43">
        <v>316548</v>
      </c>
      <c r="M43">
        <v>1</v>
      </c>
      <c r="N43">
        <v>54</v>
      </c>
      <c r="O43">
        <v>10.24</v>
      </c>
      <c r="P43">
        <v>9.5500000000000002E-2</v>
      </c>
      <c r="Q43">
        <v>44.9</v>
      </c>
      <c r="R43">
        <v>0.34</v>
      </c>
    </row>
    <row r="44" spans="1:18" x14ac:dyDescent="0.3">
      <c r="A44" t="s">
        <v>77</v>
      </c>
      <c r="B44" t="s">
        <v>94</v>
      </c>
      <c r="C44" t="s">
        <v>86</v>
      </c>
      <c r="D44">
        <v>24</v>
      </c>
      <c r="E44" t="s">
        <v>80</v>
      </c>
      <c r="F44" t="s">
        <v>81</v>
      </c>
      <c r="G44" t="s">
        <v>84</v>
      </c>
      <c r="H44">
        <v>629528</v>
      </c>
      <c r="I44">
        <v>291579</v>
      </c>
      <c r="L44">
        <v>291579</v>
      </c>
      <c r="M44">
        <v>1</v>
      </c>
      <c r="N44">
        <v>17</v>
      </c>
      <c r="O44">
        <v>3.5</v>
      </c>
      <c r="P44">
        <v>5.4800000000000001E-2</v>
      </c>
      <c r="Q44">
        <v>42.98</v>
      </c>
      <c r="R44">
        <v>0.54</v>
      </c>
    </row>
    <row r="45" spans="1:18" x14ac:dyDescent="0.3">
      <c r="A45" t="s">
        <v>77</v>
      </c>
      <c r="B45" t="s">
        <v>95</v>
      </c>
      <c r="C45" t="s">
        <v>79</v>
      </c>
      <c r="D45">
        <v>20</v>
      </c>
      <c r="E45" t="s">
        <v>80</v>
      </c>
      <c r="F45" t="s">
        <v>81</v>
      </c>
      <c r="G45" t="s">
        <v>84</v>
      </c>
      <c r="H45">
        <v>203</v>
      </c>
      <c r="I45">
        <v>313003</v>
      </c>
      <c r="L45">
        <v>313003</v>
      </c>
      <c r="M45">
        <v>1</v>
      </c>
      <c r="N45">
        <v>44</v>
      </c>
      <c r="O45">
        <v>8.43</v>
      </c>
      <c r="P45">
        <v>0.1144</v>
      </c>
      <c r="Q45">
        <v>48.35</v>
      </c>
      <c r="R45">
        <v>0.28999999999999998</v>
      </c>
    </row>
    <row r="46" spans="1:18" x14ac:dyDescent="0.3">
      <c r="A46" t="s">
        <v>77</v>
      </c>
      <c r="B46" t="s">
        <v>95</v>
      </c>
      <c r="C46" t="s">
        <v>79</v>
      </c>
      <c r="D46">
        <v>20</v>
      </c>
      <c r="E46" t="s">
        <v>80</v>
      </c>
      <c r="F46" t="s">
        <v>81</v>
      </c>
      <c r="G46" t="s">
        <v>83</v>
      </c>
      <c r="H46">
        <v>313221</v>
      </c>
      <c r="I46">
        <v>364455</v>
      </c>
      <c r="L46">
        <v>364455</v>
      </c>
      <c r="M46">
        <v>1</v>
      </c>
      <c r="N46">
        <v>42</v>
      </c>
      <c r="O46">
        <v>6.91</v>
      </c>
      <c r="P46">
        <v>7.0099999999999996E-2</v>
      </c>
      <c r="Q46">
        <v>41.95</v>
      </c>
      <c r="R46">
        <v>0.28000000000000003</v>
      </c>
    </row>
    <row r="47" spans="1:18" x14ac:dyDescent="0.3">
      <c r="A47" t="s">
        <v>77</v>
      </c>
      <c r="B47" t="s">
        <v>95</v>
      </c>
      <c r="C47" t="s">
        <v>79</v>
      </c>
      <c r="D47">
        <v>20</v>
      </c>
      <c r="E47" t="s">
        <v>80</v>
      </c>
      <c r="F47" t="s">
        <v>81</v>
      </c>
      <c r="G47" t="s">
        <v>82</v>
      </c>
      <c r="H47">
        <v>677685</v>
      </c>
      <c r="I47">
        <v>311610</v>
      </c>
      <c r="L47">
        <v>311610</v>
      </c>
      <c r="M47">
        <v>1</v>
      </c>
      <c r="N47">
        <v>38</v>
      </c>
      <c r="O47">
        <v>7.32</v>
      </c>
      <c r="P47">
        <v>0.12180000000000001</v>
      </c>
      <c r="Q47">
        <v>49.3</v>
      </c>
      <c r="R47">
        <v>0.22</v>
      </c>
    </row>
    <row r="48" spans="1:18" x14ac:dyDescent="0.3">
      <c r="A48" t="s">
        <v>77</v>
      </c>
      <c r="B48" t="s">
        <v>96</v>
      </c>
      <c r="C48" t="s">
        <v>86</v>
      </c>
      <c r="D48">
        <v>19</v>
      </c>
      <c r="E48" t="s">
        <v>80</v>
      </c>
      <c r="F48" t="s">
        <v>81</v>
      </c>
      <c r="G48" t="s">
        <v>84</v>
      </c>
      <c r="H48">
        <v>145</v>
      </c>
      <c r="I48">
        <v>320096</v>
      </c>
      <c r="L48">
        <v>320096</v>
      </c>
      <c r="M48">
        <v>1</v>
      </c>
      <c r="N48">
        <v>41</v>
      </c>
      <c r="O48">
        <v>7.69</v>
      </c>
      <c r="P48">
        <v>7.1400000000000005E-2</v>
      </c>
      <c r="Q48">
        <v>45.76</v>
      </c>
      <c r="R48">
        <v>0.23</v>
      </c>
    </row>
    <row r="49" spans="1:18" x14ac:dyDescent="0.3">
      <c r="A49" t="s">
        <v>77</v>
      </c>
      <c r="B49" t="s">
        <v>96</v>
      </c>
      <c r="C49" t="s">
        <v>86</v>
      </c>
      <c r="D49">
        <v>19</v>
      </c>
      <c r="E49" t="s">
        <v>80</v>
      </c>
      <c r="F49" t="s">
        <v>81</v>
      </c>
      <c r="G49" t="s">
        <v>83</v>
      </c>
      <c r="H49">
        <v>320267</v>
      </c>
      <c r="I49">
        <v>314045</v>
      </c>
      <c r="L49">
        <v>314045</v>
      </c>
      <c r="M49">
        <v>1</v>
      </c>
      <c r="N49">
        <v>27</v>
      </c>
      <c r="O49">
        <v>5.16</v>
      </c>
      <c r="P49">
        <v>9.9400000000000002E-2</v>
      </c>
      <c r="Q49">
        <v>56.44</v>
      </c>
      <c r="R49">
        <v>0.37</v>
      </c>
    </row>
    <row r="50" spans="1:18" x14ac:dyDescent="0.3">
      <c r="A50" t="s">
        <v>77</v>
      </c>
      <c r="B50" t="s">
        <v>96</v>
      </c>
      <c r="C50" t="s">
        <v>86</v>
      </c>
      <c r="D50">
        <v>19</v>
      </c>
      <c r="E50" t="s">
        <v>80</v>
      </c>
      <c r="F50" t="s">
        <v>81</v>
      </c>
      <c r="G50" t="s">
        <v>82</v>
      </c>
      <c r="H50">
        <v>634337</v>
      </c>
      <c r="I50">
        <v>327144</v>
      </c>
      <c r="L50">
        <v>327144</v>
      </c>
      <c r="M50">
        <v>1</v>
      </c>
      <c r="N50">
        <v>51</v>
      </c>
      <c r="O50">
        <v>9.35</v>
      </c>
      <c r="P50">
        <v>0.1275</v>
      </c>
      <c r="Q50">
        <v>47.28</v>
      </c>
      <c r="R50">
        <v>0.28000000000000003</v>
      </c>
    </row>
    <row r="51" spans="1:18" x14ac:dyDescent="0.3">
      <c r="A51" t="s">
        <v>77</v>
      </c>
      <c r="B51" t="s">
        <v>97</v>
      </c>
      <c r="C51" t="s">
        <v>86</v>
      </c>
      <c r="D51">
        <v>40</v>
      </c>
      <c r="E51" t="s">
        <v>80</v>
      </c>
      <c r="F51" t="s">
        <v>81</v>
      </c>
      <c r="G51" t="s">
        <v>83</v>
      </c>
      <c r="H51">
        <v>152</v>
      </c>
      <c r="I51">
        <v>313367</v>
      </c>
      <c r="L51">
        <v>313367</v>
      </c>
      <c r="M51">
        <v>1</v>
      </c>
      <c r="N51">
        <v>13</v>
      </c>
      <c r="O51">
        <v>2.4900000000000002</v>
      </c>
      <c r="P51">
        <v>2.2599999999999999E-2</v>
      </c>
      <c r="Q51">
        <v>57.41</v>
      </c>
      <c r="R51">
        <v>0.08</v>
      </c>
    </row>
    <row r="52" spans="1:18" x14ac:dyDescent="0.3">
      <c r="A52" t="s">
        <v>77</v>
      </c>
      <c r="B52" t="s">
        <v>97</v>
      </c>
      <c r="C52" t="s">
        <v>86</v>
      </c>
      <c r="D52">
        <v>40</v>
      </c>
      <c r="E52" t="s">
        <v>80</v>
      </c>
      <c r="F52" t="s">
        <v>81</v>
      </c>
      <c r="G52" t="s">
        <v>82</v>
      </c>
      <c r="H52">
        <v>313543</v>
      </c>
      <c r="I52">
        <v>297587</v>
      </c>
      <c r="L52">
        <v>297587</v>
      </c>
      <c r="M52">
        <v>1</v>
      </c>
      <c r="N52">
        <v>29</v>
      </c>
      <c r="O52">
        <v>5.85</v>
      </c>
      <c r="P52">
        <v>9.8900000000000002E-2</v>
      </c>
      <c r="Q52">
        <v>48.3</v>
      </c>
      <c r="R52">
        <v>0.17</v>
      </c>
    </row>
    <row r="53" spans="1:18" x14ac:dyDescent="0.3">
      <c r="A53" t="s">
        <v>77</v>
      </c>
      <c r="B53" t="s">
        <v>97</v>
      </c>
      <c r="C53" t="s">
        <v>86</v>
      </c>
      <c r="D53">
        <v>40</v>
      </c>
      <c r="E53" t="s">
        <v>80</v>
      </c>
      <c r="F53" t="s">
        <v>81</v>
      </c>
      <c r="G53" t="s">
        <v>84</v>
      </c>
      <c r="H53">
        <v>611139</v>
      </c>
      <c r="I53">
        <v>361620</v>
      </c>
      <c r="L53">
        <v>361620</v>
      </c>
      <c r="M53">
        <v>1</v>
      </c>
      <c r="N53">
        <v>27</v>
      </c>
      <c r="O53">
        <v>4.4800000000000004</v>
      </c>
      <c r="P53">
        <v>9.11E-2</v>
      </c>
      <c r="Q53">
        <v>41.86</v>
      </c>
      <c r="R53">
        <v>0.34</v>
      </c>
    </row>
    <row r="54" spans="1:18" x14ac:dyDescent="0.3">
      <c r="A54" t="s">
        <v>77</v>
      </c>
      <c r="B54" t="s">
        <v>98</v>
      </c>
      <c r="C54" t="s">
        <v>99</v>
      </c>
      <c r="D54">
        <v>21</v>
      </c>
      <c r="E54" t="s">
        <v>80</v>
      </c>
      <c r="F54" t="s">
        <v>81</v>
      </c>
      <c r="G54" t="s">
        <v>83</v>
      </c>
      <c r="H54">
        <v>119</v>
      </c>
      <c r="I54">
        <v>318738</v>
      </c>
      <c r="L54">
        <v>318738</v>
      </c>
      <c r="M54">
        <v>1</v>
      </c>
      <c r="N54">
        <v>33</v>
      </c>
      <c r="O54">
        <v>6.24</v>
      </c>
      <c r="P54">
        <v>7.3499999999999996E-2</v>
      </c>
      <c r="Q54">
        <v>61.11</v>
      </c>
      <c r="R54">
        <v>0.15</v>
      </c>
    </row>
    <row r="55" spans="1:18" x14ac:dyDescent="0.3">
      <c r="A55" t="s">
        <v>77</v>
      </c>
      <c r="B55" t="s">
        <v>98</v>
      </c>
      <c r="C55" t="s">
        <v>99</v>
      </c>
      <c r="D55">
        <v>21</v>
      </c>
      <c r="E55" t="s">
        <v>80</v>
      </c>
      <c r="F55" t="s">
        <v>81</v>
      </c>
      <c r="G55" t="s">
        <v>82</v>
      </c>
      <c r="H55">
        <v>317372</v>
      </c>
      <c r="I55">
        <v>233035</v>
      </c>
      <c r="L55">
        <v>233035</v>
      </c>
      <c r="M55">
        <v>1</v>
      </c>
      <c r="N55">
        <v>49</v>
      </c>
      <c r="O55">
        <v>12.62</v>
      </c>
      <c r="P55">
        <v>0.14710000000000001</v>
      </c>
      <c r="Q55">
        <v>32.24</v>
      </c>
      <c r="R55">
        <v>0.52</v>
      </c>
    </row>
    <row r="56" spans="1:18" x14ac:dyDescent="0.3">
      <c r="A56" t="s">
        <v>77</v>
      </c>
      <c r="B56" t="s">
        <v>98</v>
      </c>
      <c r="C56" t="s">
        <v>99</v>
      </c>
      <c r="D56">
        <v>21</v>
      </c>
      <c r="E56" t="s">
        <v>80</v>
      </c>
      <c r="F56" t="s">
        <v>81</v>
      </c>
      <c r="G56" t="s">
        <v>84</v>
      </c>
      <c r="H56">
        <v>317408</v>
      </c>
      <c r="I56">
        <v>317624</v>
      </c>
      <c r="L56">
        <v>317624</v>
      </c>
      <c r="M56">
        <v>1</v>
      </c>
      <c r="N56">
        <v>63</v>
      </c>
      <c r="O56">
        <v>47.45</v>
      </c>
      <c r="P56">
        <v>0.21259999999999998</v>
      </c>
      <c r="Q56">
        <v>63.55</v>
      </c>
      <c r="R56">
        <v>0.26</v>
      </c>
    </row>
    <row r="57" spans="1:18" x14ac:dyDescent="0.3">
      <c r="A57" t="s">
        <v>77</v>
      </c>
      <c r="B57" t="s">
        <v>101</v>
      </c>
      <c r="C57" t="s">
        <v>86</v>
      </c>
      <c r="D57">
        <v>20</v>
      </c>
      <c r="E57" t="s">
        <v>80</v>
      </c>
      <c r="F57" t="s">
        <v>81</v>
      </c>
      <c r="G57" t="s">
        <v>83</v>
      </c>
      <c r="H57">
        <v>147</v>
      </c>
      <c r="I57">
        <v>310494</v>
      </c>
      <c r="L57">
        <v>310494</v>
      </c>
      <c r="M57">
        <v>1</v>
      </c>
      <c r="N57">
        <v>9</v>
      </c>
      <c r="O57">
        <v>1.74</v>
      </c>
      <c r="P57">
        <v>2.1999999999999999E-2</v>
      </c>
      <c r="Q57">
        <v>47</v>
      </c>
      <c r="R57">
        <v>0.25</v>
      </c>
    </row>
    <row r="58" spans="1:18" x14ac:dyDescent="0.3">
      <c r="A58" t="s">
        <v>77</v>
      </c>
      <c r="B58" t="s">
        <v>101</v>
      </c>
      <c r="C58" t="s">
        <v>86</v>
      </c>
      <c r="D58">
        <v>20</v>
      </c>
      <c r="E58" t="s">
        <v>80</v>
      </c>
      <c r="F58" t="s">
        <v>81</v>
      </c>
      <c r="G58" t="s">
        <v>84</v>
      </c>
      <c r="H58">
        <v>310660</v>
      </c>
      <c r="I58">
        <v>329164</v>
      </c>
      <c r="L58">
        <v>329164</v>
      </c>
      <c r="M58">
        <v>1</v>
      </c>
      <c r="N58">
        <v>30</v>
      </c>
      <c r="O58">
        <v>5.47</v>
      </c>
      <c r="P58">
        <v>4.6300000000000001E-2</v>
      </c>
      <c r="Q58">
        <v>42.85</v>
      </c>
      <c r="R58">
        <v>0.33</v>
      </c>
    </row>
    <row r="59" spans="1:18" x14ac:dyDescent="0.3">
      <c r="A59" t="s">
        <v>77</v>
      </c>
      <c r="B59" t="s">
        <v>101</v>
      </c>
      <c r="C59" t="s">
        <v>86</v>
      </c>
      <c r="D59">
        <v>20</v>
      </c>
      <c r="E59" t="s">
        <v>80</v>
      </c>
      <c r="F59" t="s">
        <v>81</v>
      </c>
      <c r="G59" t="s">
        <v>82</v>
      </c>
      <c r="H59">
        <v>639836</v>
      </c>
      <c r="I59">
        <v>323036</v>
      </c>
      <c r="L59">
        <v>323036</v>
      </c>
      <c r="M59">
        <v>1</v>
      </c>
      <c r="N59">
        <v>33</v>
      </c>
      <c r="O59">
        <v>6.13</v>
      </c>
      <c r="P59">
        <v>4.6100000000000002E-2</v>
      </c>
      <c r="Q59">
        <v>48.47</v>
      </c>
      <c r="R59">
        <v>0.56000000000000005</v>
      </c>
    </row>
    <row r="60" spans="1:18" x14ac:dyDescent="0.3">
      <c r="A60" t="s">
        <v>77</v>
      </c>
      <c r="B60" t="s">
        <v>102</v>
      </c>
      <c r="C60" t="s">
        <v>99</v>
      </c>
      <c r="D60">
        <v>20</v>
      </c>
      <c r="E60" t="s">
        <v>80</v>
      </c>
      <c r="F60" t="s">
        <v>81</v>
      </c>
      <c r="G60" t="s">
        <v>84</v>
      </c>
      <c r="H60">
        <v>154</v>
      </c>
      <c r="I60">
        <v>316329</v>
      </c>
      <c r="L60">
        <v>316329</v>
      </c>
      <c r="M60">
        <v>1</v>
      </c>
      <c r="N60">
        <v>58</v>
      </c>
      <c r="O60">
        <v>11</v>
      </c>
      <c r="P60">
        <v>7.22E-2</v>
      </c>
      <c r="Q60">
        <v>41.8</v>
      </c>
      <c r="R60">
        <v>0.09</v>
      </c>
    </row>
    <row r="61" spans="1:18" x14ac:dyDescent="0.3">
      <c r="A61" t="s">
        <v>77</v>
      </c>
      <c r="B61" t="s">
        <v>102</v>
      </c>
      <c r="C61" t="s">
        <v>99</v>
      </c>
      <c r="D61">
        <v>20</v>
      </c>
      <c r="E61" t="s">
        <v>80</v>
      </c>
      <c r="F61" t="s">
        <v>81</v>
      </c>
      <c r="G61" t="s">
        <v>83</v>
      </c>
      <c r="H61">
        <v>316497</v>
      </c>
      <c r="I61">
        <v>306185</v>
      </c>
      <c r="L61">
        <v>306185</v>
      </c>
      <c r="M61">
        <v>1</v>
      </c>
      <c r="N61">
        <v>37</v>
      </c>
      <c r="O61">
        <v>7.25</v>
      </c>
      <c r="P61">
        <v>8.3299999999999999E-2</v>
      </c>
      <c r="Q61">
        <v>41.43</v>
      </c>
      <c r="R61">
        <v>0.89</v>
      </c>
    </row>
    <row r="62" spans="1:18" x14ac:dyDescent="0.3">
      <c r="A62" t="s">
        <v>77</v>
      </c>
      <c r="B62" t="s">
        <v>102</v>
      </c>
      <c r="C62" t="s">
        <v>99</v>
      </c>
      <c r="D62">
        <v>20</v>
      </c>
      <c r="E62" t="s">
        <v>80</v>
      </c>
      <c r="F62" t="s">
        <v>81</v>
      </c>
      <c r="G62" t="s">
        <v>82</v>
      </c>
      <c r="H62">
        <v>622709</v>
      </c>
      <c r="I62">
        <v>318118</v>
      </c>
      <c r="L62">
        <v>318118</v>
      </c>
      <c r="M62">
        <v>1</v>
      </c>
      <c r="N62">
        <v>51</v>
      </c>
      <c r="O62">
        <v>9.6199999999999992</v>
      </c>
      <c r="P62">
        <v>9.2999999999999999E-2</v>
      </c>
      <c r="Q62">
        <v>41.96</v>
      </c>
      <c r="R62">
        <v>0.1</v>
      </c>
    </row>
    <row r="63" spans="1:18" x14ac:dyDescent="0.3">
      <c r="A63" t="s">
        <v>77</v>
      </c>
      <c r="B63" t="s">
        <v>103</v>
      </c>
      <c r="C63" t="s">
        <v>99</v>
      </c>
      <c r="D63">
        <v>21</v>
      </c>
      <c r="E63" t="s">
        <v>80</v>
      </c>
      <c r="F63" t="s">
        <v>81</v>
      </c>
      <c r="G63" t="s">
        <v>84</v>
      </c>
      <c r="H63">
        <v>112</v>
      </c>
      <c r="I63">
        <v>320654</v>
      </c>
      <c r="L63">
        <v>320654</v>
      </c>
      <c r="M63">
        <v>1</v>
      </c>
      <c r="N63">
        <v>88</v>
      </c>
      <c r="O63">
        <v>16.47</v>
      </c>
      <c r="P63">
        <v>0.24740000000000001</v>
      </c>
      <c r="Q63">
        <v>44.31</v>
      </c>
      <c r="R63">
        <v>7.0000000000000007E-2</v>
      </c>
    </row>
    <row r="64" spans="1:18" x14ac:dyDescent="0.3">
      <c r="A64" t="s">
        <v>77</v>
      </c>
      <c r="B64" t="s">
        <v>103</v>
      </c>
      <c r="C64" t="s">
        <v>99</v>
      </c>
      <c r="D64">
        <v>21</v>
      </c>
      <c r="E64" t="s">
        <v>80</v>
      </c>
      <c r="F64" t="s">
        <v>81</v>
      </c>
      <c r="G64" t="s">
        <v>83</v>
      </c>
      <c r="H64">
        <v>320776</v>
      </c>
      <c r="I64">
        <v>320478</v>
      </c>
      <c r="L64">
        <v>320478</v>
      </c>
      <c r="M64">
        <v>1</v>
      </c>
      <c r="N64">
        <v>75</v>
      </c>
      <c r="O64">
        <v>14.04</v>
      </c>
      <c r="P64">
        <v>0.4108</v>
      </c>
      <c r="Q64">
        <v>35.9</v>
      </c>
      <c r="R64">
        <v>0.26</v>
      </c>
    </row>
    <row r="65" spans="1:18" x14ac:dyDescent="0.3">
      <c r="A65" t="s">
        <v>77</v>
      </c>
      <c r="B65" t="s">
        <v>103</v>
      </c>
      <c r="C65" t="s">
        <v>99</v>
      </c>
      <c r="D65">
        <v>21</v>
      </c>
      <c r="E65" t="s">
        <v>80</v>
      </c>
      <c r="F65" t="s">
        <v>81</v>
      </c>
      <c r="G65" t="s">
        <v>82</v>
      </c>
      <c r="H65">
        <v>641261</v>
      </c>
      <c r="I65">
        <v>306239</v>
      </c>
      <c r="L65">
        <v>306239</v>
      </c>
      <c r="M65">
        <v>1</v>
      </c>
      <c r="N65">
        <v>83</v>
      </c>
      <c r="O65">
        <v>16.260000000000002</v>
      </c>
      <c r="P65">
        <v>0.50719999999999998</v>
      </c>
      <c r="Q65">
        <v>37.81</v>
      </c>
      <c r="R65">
        <v>0.53</v>
      </c>
    </row>
    <row r="66" spans="1:18" x14ac:dyDescent="0.3">
      <c r="A66" t="s">
        <v>77</v>
      </c>
      <c r="B66" t="s">
        <v>104</v>
      </c>
      <c r="C66" t="s">
        <v>86</v>
      </c>
      <c r="D66">
        <v>20</v>
      </c>
      <c r="E66" t="s">
        <v>80</v>
      </c>
      <c r="F66" t="s">
        <v>81</v>
      </c>
      <c r="G66" t="s">
        <v>82</v>
      </c>
      <c r="H66">
        <v>156</v>
      </c>
      <c r="I66">
        <v>319894</v>
      </c>
      <c r="L66">
        <v>319894</v>
      </c>
      <c r="M66">
        <v>1</v>
      </c>
      <c r="N66">
        <v>64</v>
      </c>
      <c r="O66">
        <v>12</v>
      </c>
      <c r="P66">
        <v>0.1221</v>
      </c>
      <c r="Q66">
        <v>41.27</v>
      </c>
      <c r="R66">
        <v>0.23</v>
      </c>
    </row>
    <row r="67" spans="1:18" x14ac:dyDescent="0.3">
      <c r="A67" t="s">
        <v>77</v>
      </c>
      <c r="B67" t="s">
        <v>104</v>
      </c>
      <c r="C67" t="s">
        <v>86</v>
      </c>
      <c r="D67">
        <v>20</v>
      </c>
      <c r="E67" t="s">
        <v>80</v>
      </c>
      <c r="F67" t="s">
        <v>81</v>
      </c>
      <c r="G67" t="s">
        <v>84</v>
      </c>
      <c r="H67">
        <v>320062</v>
      </c>
      <c r="I67">
        <v>326726</v>
      </c>
      <c r="L67">
        <v>326726</v>
      </c>
      <c r="M67">
        <v>1</v>
      </c>
      <c r="N67">
        <v>61</v>
      </c>
      <c r="O67">
        <v>11.2</v>
      </c>
      <c r="P67">
        <v>0.14050000000000001</v>
      </c>
      <c r="Q67">
        <v>43.98</v>
      </c>
      <c r="R67">
        <v>0.26</v>
      </c>
    </row>
    <row r="68" spans="1:18" x14ac:dyDescent="0.3">
      <c r="A68" t="s">
        <v>77</v>
      </c>
      <c r="B68" t="s">
        <v>104</v>
      </c>
      <c r="C68" t="s">
        <v>86</v>
      </c>
      <c r="D68">
        <v>20</v>
      </c>
      <c r="E68" t="s">
        <v>80</v>
      </c>
      <c r="F68" t="s">
        <v>81</v>
      </c>
      <c r="G68" t="s">
        <v>83</v>
      </c>
      <c r="H68">
        <v>646801</v>
      </c>
      <c r="I68">
        <v>291882</v>
      </c>
      <c r="L68">
        <v>291882</v>
      </c>
      <c r="M68">
        <v>1</v>
      </c>
      <c r="N68">
        <v>48</v>
      </c>
      <c r="O68">
        <v>9.8699999999999992</v>
      </c>
      <c r="P68">
        <v>0.1656</v>
      </c>
      <c r="Q68">
        <v>46.24</v>
      </c>
      <c r="R68">
        <v>0</v>
      </c>
    </row>
    <row r="69" spans="1:18" x14ac:dyDescent="0.3">
      <c r="A69" t="s">
        <v>77</v>
      </c>
      <c r="B69" t="s">
        <v>104</v>
      </c>
      <c r="C69" t="s">
        <v>99</v>
      </c>
      <c r="D69">
        <v>20</v>
      </c>
      <c r="E69" t="s">
        <v>80</v>
      </c>
      <c r="F69" t="s">
        <v>81</v>
      </c>
      <c r="G69" t="s">
        <v>83</v>
      </c>
      <c r="H69">
        <v>134</v>
      </c>
      <c r="I69">
        <v>306590</v>
      </c>
      <c r="L69">
        <v>306590</v>
      </c>
      <c r="M69">
        <v>1</v>
      </c>
      <c r="N69">
        <v>50</v>
      </c>
      <c r="O69">
        <v>9.7899999999999991</v>
      </c>
      <c r="P69">
        <v>0.106</v>
      </c>
      <c r="Q69">
        <v>39.17</v>
      </c>
      <c r="R69">
        <v>0.16</v>
      </c>
    </row>
    <row r="70" spans="1:18" x14ac:dyDescent="0.3">
      <c r="A70" t="s">
        <v>77</v>
      </c>
      <c r="B70" t="s">
        <v>104</v>
      </c>
      <c r="C70" t="s">
        <v>99</v>
      </c>
      <c r="D70">
        <v>20</v>
      </c>
      <c r="E70" t="s">
        <v>80</v>
      </c>
      <c r="F70" t="s">
        <v>81</v>
      </c>
      <c r="G70" t="s">
        <v>84</v>
      </c>
      <c r="H70">
        <v>306747</v>
      </c>
      <c r="I70">
        <v>356242</v>
      </c>
      <c r="L70">
        <v>356242</v>
      </c>
      <c r="M70">
        <v>1</v>
      </c>
      <c r="N70">
        <v>51</v>
      </c>
      <c r="O70">
        <v>8.59</v>
      </c>
      <c r="P70">
        <v>0.18740000000000001</v>
      </c>
      <c r="Q70">
        <v>40.76</v>
      </c>
      <c r="R70">
        <v>0.11</v>
      </c>
    </row>
    <row r="71" spans="1:18" x14ac:dyDescent="0.3">
      <c r="A71" t="s">
        <v>77</v>
      </c>
      <c r="B71" t="s">
        <v>104</v>
      </c>
      <c r="C71" t="s">
        <v>99</v>
      </c>
      <c r="D71">
        <v>20</v>
      </c>
      <c r="E71" t="s">
        <v>80</v>
      </c>
      <c r="F71" t="s">
        <v>81</v>
      </c>
      <c r="G71" t="s">
        <v>82</v>
      </c>
      <c r="H71">
        <v>663029</v>
      </c>
      <c r="I71">
        <v>305249</v>
      </c>
      <c r="L71">
        <v>305249</v>
      </c>
      <c r="M71">
        <v>1</v>
      </c>
      <c r="N71">
        <v>58</v>
      </c>
      <c r="O71">
        <v>11.4</v>
      </c>
      <c r="P71">
        <v>0.25090000000000001</v>
      </c>
      <c r="Q71">
        <v>34.97</v>
      </c>
      <c r="R71">
        <v>0.05</v>
      </c>
    </row>
    <row r="72" spans="1:18" x14ac:dyDescent="0.3">
      <c r="A72" t="s">
        <v>77</v>
      </c>
      <c r="B72" t="s">
        <v>105</v>
      </c>
      <c r="C72" t="s">
        <v>99</v>
      </c>
      <c r="D72">
        <v>22</v>
      </c>
      <c r="E72" t="s">
        <v>80</v>
      </c>
      <c r="F72" t="s">
        <v>81</v>
      </c>
      <c r="G72" t="s">
        <v>82</v>
      </c>
      <c r="H72">
        <v>149</v>
      </c>
      <c r="I72">
        <v>256427</v>
      </c>
      <c r="L72">
        <v>256427</v>
      </c>
      <c r="M72">
        <v>1</v>
      </c>
      <c r="N72">
        <v>30</v>
      </c>
      <c r="O72">
        <v>7.02</v>
      </c>
      <c r="P72">
        <v>3.4299999999999997E-2</v>
      </c>
      <c r="Q72">
        <v>44.6</v>
      </c>
      <c r="R72">
        <v>0.94</v>
      </c>
    </row>
    <row r="73" spans="1:18" x14ac:dyDescent="0.3">
      <c r="A73" t="s">
        <v>77</v>
      </c>
      <c r="B73" t="s">
        <v>105</v>
      </c>
      <c r="C73" t="s">
        <v>99</v>
      </c>
      <c r="D73">
        <v>22</v>
      </c>
      <c r="E73" t="s">
        <v>80</v>
      </c>
      <c r="F73" t="s">
        <v>81</v>
      </c>
      <c r="G73" t="s">
        <v>83</v>
      </c>
      <c r="H73">
        <v>256585</v>
      </c>
      <c r="I73">
        <v>307001</v>
      </c>
      <c r="L73">
        <v>307001</v>
      </c>
      <c r="M73">
        <v>1</v>
      </c>
      <c r="N73">
        <v>5</v>
      </c>
      <c r="O73">
        <v>0.98</v>
      </c>
      <c r="P73">
        <v>2.24E-2</v>
      </c>
      <c r="Q73">
        <v>41.39</v>
      </c>
      <c r="R73">
        <v>0.37</v>
      </c>
    </row>
    <row r="74" spans="1:18" x14ac:dyDescent="0.3">
      <c r="A74" t="s">
        <v>77</v>
      </c>
      <c r="B74" t="s">
        <v>105</v>
      </c>
      <c r="C74" t="s">
        <v>99</v>
      </c>
      <c r="D74">
        <v>22</v>
      </c>
      <c r="E74" t="s">
        <v>80</v>
      </c>
      <c r="F74" t="s">
        <v>81</v>
      </c>
      <c r="G74" t="s">
        <v>84</v>
      </c>
      <c r="H74">
        <v>563606</v>
      </c>
      <c r="I74">
        <v>313361</v>
      </c>
      <c r="L74">
        <v>313361</v>
      </c>
      <c r="M74">
        <v>1</v>
      </c>
      <c r="N74">
        <v>26</v>
      </c>
      <c r="O74">
        <v>4.9800000000000004</v>
      </c>
      <c r="P74">
        <v>2.47E-2</v>
      </c>
      <c r="Q74">
        <v>39.619999999999997</v>
      </c>
      <c r="R74">
        <v>0.06</v>
      </c>
    </row>
    <row r="75" spans="1:18" x14ac:dyDescent="0.3">
      <c r="A75" t="s">
        <v>77</v>
      </c>
      <c r="B75" t="s">
        <v>106</v>
      </c>
      <c r="C75" t="s">
        <v>79</v>
      </c>
      <c r="D75">
        <v>22</v>
      </c>
      <c r="E75" t="s">
        <v>80</v>
      </c>
      <c r="F75" t="s">
        <v>81</v>
      </c>
      <c r="G75" t="s">
        <v>84</v>
      </c>
      <c r="H75">
        <v>154</v>
      </c>
      <c r="I75">
        <v>424368</v>
      </c>
      <c r="L75">
        <v>424368</v>
      </c>
      <c r="M75">
        <v>1</v>
      </c>
      <c r="N75">
        <v>91</v>
      </c>
      <c r="O75">
        <v>12.87</v>
      </c>
      <c r="P75">
        <v>0.11</v>
      </c>
      <c r="Q75">
        <v>42.58</v>
      </c>
      <c r="R75">
        <v>0.24</v>
      </c>
    </row>
    <row r="76" spans="1:18" x14ac:dyDescent="0.3">
      <c r="A76" t="s">
        <v>77</v>
      </c>
      <c r="B76" t="s">
        <v>106</v>
      </c>
      <c r="C76" t="s">
        <v>79</v>
      </c>
      <c r="D76">
        <v>22</v>
      </c>
      <c r="E76" t="s">
        <v>80</v>
      </c>
      <c r="F76" t="s">
        <v>81</v>
      </c>
      <c r="G76" t="s">
        <v>82</v>
      </c>
      <c r="H76">
        <v>424530</v>
      </c>
      <c r="I76">
        <v>308719</v>
      </c>
      <c r="L76">
        <v>308719</v>
      </c>
      <c r="M76">
        <v>1</v>
      </c>
      <c r="N76">
        <v>73</v>
      </c>
      <c r="O76">
        <v>14.19</v>
      </c>
      <c r="P76">
        <v>6.7000000000000004E-2</v>
      </c>
      <c r="Q76">
        <v>34.1</v>
      </c>
      <c r="R76">
        <v>0.1</v>
      </c>
    </row>
    <row r="77" spans="1:18" x14ac:dyDescent="0.3">
      <c r="A77" t="s">
        <v>77</v>
      </c>
      <c r="B77" t="s">
        <v>106</v>
      </c>
      <c r="C77" t="s">
        <v>79</v>
      </c>
      <c r="D77">
        <v>22</v>
      </c>
      <c r="E77" t="s">
        <v>80</v>
      </c>
      <c r="F77" t="s">
        <v>81</v>
      </c>
      <c r="G77" t="s">
        <v>83</v>
      </c>
      <c r="H77">
        <v>733261</v>
      </c>
      <c r="I77">
        <v>311544</v>
      </c>
      <c r="L77">
        <v>311544</v>
      </c>
      <c r="M77">
        <v>1</v>
      </c>
      <c r="N77">
        <v>49</v>
      </c>
      <c r="O77">
        <v>9.44</v>
      </c>
      <c r="P77">
        <v>9.11E-2</v>
      </c>
      <c r="Q77">
        <v>36.4</v>
      </c>
      <c r="R77">
        <v>0</v>
      </c>
    </row>
    <row r="78" spans="1:18" x14ac:dyDescent="0.3">
      <c r="A78" t="s">
        <v>77</v>
      </c>
      <c r="B78" t="s">
        <v>107</v>
      </c>
      <c r="C78" t="s">
        <v>86</v>
      </c>
      <c r="D78">
        <v>22</v>
      </c>
      <c r="E78" t="s">
        <v>80</v>
      </c>
      <c r="F78" t="s">
        <v>81</v>
      </c>
      <c r="G78" t="s">
        <v>84</v>
      </c>
      <c r="H78">
        <v>155</v>
      </c>
      <c r="I78">
        <v>333993</v>
      </c>
      <c r="L78">
        <v>333993</v>
      </c>
      <c r="M78">
        <v>1</v>
      </c>
      <c r="N78">
        <v>31</v>
      </c>
      <c r="O78">
        <v>5.57</v>
      </c>
      <c r="P78">
        <v>5.5500000000000001E-2</v>
      </c>
      <c r="Q78">
        <v>50.32</v>
      </c>
      <c r="R78">
        <v>0.18</v>
      </c>
    </row>
    <row r="79" spans="1:18" x14ac:dyDescent="0.3">
      <c r="A79" t="s">
        <v>77</v>
      </c>
      <c r="B79" t="s">
        <v>107</v>
      </c>
      <c r="C79" t="s">
        <v>86</v>
      </c>
      <c r="D79">
        <v>22</v>
      </c>
      <c r="E79" t="s">
        <v>80</v>
      </c>
      <c r="F79" t="s">
        <v>81</v>
      </c>
      <c r="G79" t="s">
        <v>83</v>
      </c>
      <c r="H79">
        <v>334164</v>
      </c>
      <c r="I79">
        <v>333343</v>
      </c>
      <c r="L79">
        <v>333343</v>
      </c>
      <c r="M79">
        <v>0</v>
      </c>
      <c r="N79">
        <v>0</v>
      </c>
      <c r="O79">
        <v>0</v>
      </c>
      <c r="P79" t="s">
        <v>100</v>
      </c>
      <c r="Q79">
        <v>56.01</v>
      </c>
      <c r="R79">
        <v>0.1</v>
      </c>
    </row>
    <row r="80" spans="1:18" x14ac:dyDescent="0.3">
      <c r="A80" t="s">
        <v>77</v>
      </c>
      <c r="B80" t="s">
        <v>107</v>
      </c>
      <c r="C80" t="s">
        <v>86</v>
      </c>
      <c r="D80">
        <v>22</v>
      </c>
      <c r="E80" t="s">
        <v>80</v>
      </c>
      <c r="F80" t="s">
        <v>81</v>
      </c>
      <c r="G80" t="s">
        <v>82</v>
      </c>
      <c r="H80">
        <v>667525</v>
      </c>
      <c r="I80">
        <v>324831</v>
      </c>
      <c r="L80">
        <v>324831</v>
      </c>
      <c r="M80">
        <v>1</v>
      </c>
      <c r="N80">
        <v>6</v>
      </c>
      <c r="O80">
        <v>1.1100000000000001</v>
      </c>
      <c r="P80">
        <v>1.6400000000000001E-2</v>
      </c>
      <c r="Q80">
        <v>40.22</v>
      </c>
      <c r="R80">
        <v>0.56000000000000005</v>
      </c>
    </row>
    <row r="81" spans="1:18" x14ac:dyDescent="0.3">
      <c r="A81" t="s">
        <v>77</v>
      </c>
      <c r="B81" t="s">
        <v>108</v>
      </c>
      <c r="C81" t="s">
        <v>79</v>
      </c>
      <c r="D81">
        <v>20</v>
      </c>
      <c r="E81" t="s">
        <v>80</v>
      </c>
      <c r="F81" t="s">
        <v>81</v>
      </c>
      <c r="G81" t="s">
        <v>83</v>
      </c>
      <c r="H81">
        <v>133</v>
      </c>
      <c r="I81">
        <v>293748</v>
      </c>
      <c r="L81">
        <v>293748</v>
      </c>
      <c r="M81">
        <v>1</v>
      </c>
      <c r="N81">
        <v>14</v>
      </c>
      <c r="O81">
        <v>2.86</v>
      </c>
      <c r="P81">
        <v>1.29E-2</v>
      </c>
      <c r="Q81">
        <v>41.21</v>
      </c>
      <c r="R81">
        <v>0.26</v>
      </c>
    </row>
    <row r="82" spans="1:18" x14ac:dyDescent="0.3">
      <c r="A82" t="s">
        <v>77</v>
      </c>
      <c r="B82" t="s">
        <v>108</v>
      </c>
      <c r="C82" t="s">
        <v>79</v>
      </c>
      <c r="D82">
        <v>20</v>
      </c>
      <c r="E82" t="s">
        <v>80</v>
      </c>
      <c r="F82" t="s">
        <v>81</v>
      </c>
      <c r="G82" t="s">
        <v>82</v>
      </c>
      <c r="H82">
        <v>293893</v>
      </c>
      <c r="I82">
        <v>311437</v>
      </c>
      <c r="L82">
        <v>311437</v>
      </c>
      <c r="M82">
        <v>1</v>
      </c>
      <c r="N82">
        <v>28</v>
      </c>
      <c r="O82">
        <v>5.39</v>
      </c>
      <c r="P82">
        <v>2.1600000000000001E-2</v>
      </c>
      <c r="Q82">
        <v>36.450000000000003</v>
      </c>
      <c r="R82">
        <v>0.15</v>
      </c>
    </row>
    <row r="83" spans="1:18" x14ac:dyDescent="0.3">
      <c r="A83" t="s">
        <v>77</v>
      </c>
      <c r="B83" t="s">
        <v>108</v>
      </c>
      <c r="C83" t="s">
        <v>79</v>
      </c>
      <c r="D83">
        <v>20</v>
      </c>
      <c r="E83" t="s">
        <v>80</v>
      </c>
      <c r="F83" t="s">
        <v>81</v>
      </c>
      <c r="G83" t="s">
        <v>84</v>
      </c>
      <c r="H83">
        <v>605359</v>
      </c>
      <c r="I83">
        <v>308963</v>
      </c>
      <c r="L83">
        <v>308963</v>
      </c>
      <c r="M83">
        <v>1</v>
      </c>
      <c r="N83">
        <v>33</v>
      </c>
      <c r="O83">
        <v>6.41</v>
      </c>
      <c r="P83">
        <v>3.4599999999999999E-2</v>
      </c>
      <c r="Q83">
        <v>36.130000000000003</v>
      </c>
      <c r="R83">
        <v>0.51</v>
      </c>
    </row>
    <row r="84" spans="1:18" x14ac:dyDescent="0.3">
      <c r="A84" t="s">
        <v>77</v>
      </c>
      <c r="B84" t="s">
        <v>109</v>
      </c>
      <c r="C84" t="s">
        <v>86</v>
      </c>
      <c r="D84">
        <v>21</v>
      </c>
      <c r="E84" t="s">
        <v>80</v>
      </c>
      <c r="F84" t="s">
        <v>81</v>
      </c>
      <c r="G84" t="s">
        <v>84</v>
      </c>
      <c r="H84">
        <v>139</v>
      </c>
      <c r="I84">
        <v>359475</v>
      </c>
      <c r="L84">
        <v>359475</v>
      </c>
      <c r="M84">
        <v>1</v>
      </c>
      <c r="N84">
        <v>76</v>
      </c>
      <c r="O84">
        <v>12.69</v>
      </c>
      <c r="P84">
        <v>0.17979999999999999</v>
      </c>
      <c r="Q84">
        <v>43.27</v>
      </c>
      <c r="R84">
        <v>0</v>
      </c>
    </row>
    <row r="85" spans="1:18" x14ac:dyDescent="0.3">
      <c r="A85" t="s">
        <v>77</v>
      </c>
      <c r="B85" t="s">
        <v>109</v>
      </c>
      <c r="C85" t="s">
        <v>86</v>
      </c>
      <c r="D85">
        <v>21</v>
      </c>
      <c r="E85" t="s">
        <v>80</v>
      </c>
      <c r="F85" t="s">
        <v>81</v>
      </c>
      <c r="G85" t="s">
        <v>82</v>
      </c>
      <c r="H85">
        <v>359625</v>
      </c>
      <c r="I85">
        <v>341076</v>
      </c>
      <c r="L85">
        <v>341076</v>
      </c>
      <c r="M85">
        <v>1</v>
      </c>
      <c r="N85">
        <v>39</v>
      </c>
      <c r="O85">
        <v>6.86</v>
      </c>
      <c r="P85">
        <v>6.2799999999999995E-2</v>
      </c>
      <c r="Q85">
        <v>42.69</v>
      </c>
      <c r="R85">
        <v>0.92</v>
      </c>
    </row>
    <row r="86" spans="1:18" x14ac:dyDescent="0.3">
      <c r="A86" t="s">
        <v>77</v>
      </c>
      <c r="B86" t="s">
        <v>109</v>
      </c>
      <c r="C86" t="s">
        <v>86</v>
      </c>
      <c r="D86">
        <v>21</v>
      </c>
      <c r="E86" t="s">
        <v>80</v>
      </c>
      <c r="F86" t="s">
        <v>81</v>
      </c>
      <c r="G86" t="s">
        <v>83</v>
      </c>
      <c r="H86">
        <v>700709</v>
      </c>
      <c r="I86">
        <v>344906</v>
      </c>
      <c r="L86">
        <v>344906</v>
      </c>
      <c r="M86">
        <v>1</v>
      </c>
      <c r="N86">
        <v>58</v>
      </c>
      <c r="O86">
        <v>10.09</v>
      </c>
      <c r="P86">
        <v>0.2954</v>
      </c>
      <c r="Q86">
        <v>49.54</v>
      </c>
      <c r="R86">
        <v>0.43</v>
      </c>
    </row>
    <row r="87" spans="1:18" x14ac:dyDescent="0.3">
      <c r="A87" t="s">
        <v>77</v>
      </c>
      <c r="B87" t="s">
        <v>110</v>
      </c>
      <c r="C87" t="s">
        <v>79</v>
      </c>
      <c r="D87">
        <v>21</v>
      </c>
      <c r="E87" t="s">
        <v>80</v>
      </c>
      <c r="F87" t="s">
        <v>81</v>
      </c>
      <c r="G87" t="s">
        <v>84</v>
      </c>
      <c r="H87">
        <v>130</v>
      </c>
      <c r="I87">
        <v>383193</v>
      </c>
      <c r="L87">
        <v>383193</v>
      </c>
      <c r="M87">
        <v>1</v>
      </c>
      <c r="N87">
        <v>59</v>
      </c>
      <c r="O87">
        <v>9.24</v>
      </c>
      <c r="P87">
        <v>0.2034</v>
      </c>
      <c r="Q87">
        <v>41.89</v>
      </c>
      <c r="R87">
        <v>0.25</v>
      </c>
    </row>
    <row r="88" spans="1:18" x14ac:dyDescent="0.3">
      <c r="A88" t="s">
        <v>77</v>
      </c>
      <c r="B88" t="s">
        <v>110</v>
      </c>
      <c r="C88" t="s">
        <v>79</v>
      </c>
      <c r="D88">
        <v>21</v>
      </c>
      <c r="E88" t="s">
        <v>80</v>
      </c>
      <c r="F88" t="s">
        <v>81</v>
      </c>
      <c r="G88" t="s">
        <v>82</v>
      </c>
      <c r="H88">
        <v>383356</v>
      </c>
      <c r="I88">
        <v>333679</v>
      </c>
      <c r="L88">
        <v>333679</v>
      </c>
      <c r="M88">
        <v>1</v>
      </c>
      <c r="N88">
        <v>70</v>
      </c>
      <c r="O88">
        <v>12.59</v>
      </c>
      <c r="P88">
        <v>8.4400000000000003E-2</v>
      </c>
      <c r="Q88">
        <v>27.64</v>
      </c>
      <c r="R88">
        <v>0.24</v>
      </c>
    </row>
    <row r="89" spans="1:18" x14ac:dyDescent="0.3">
      <c r="A89" t="s">
        <v>77</v>
      </c>
      <c r="B89" t="s">
        <v>110</v>
      </c>
      <c r="C89" t="s">
        <v>79</v>
      </c>
      <c r="D89">
        <v>21</v>
      </c>
      <c r="E89" t="s">
        <v>80</v>
      </c>
      <c r="F89" t="s">
        <v>81</v>
      </c>
      <c r="G89" t="s">
        <v>83</v>
      </c>
      <c r="H89">
        <v>717053</v>
      </c>
      <c r="I89">
        <v>317661</v>
      </c>
      <c r="L89">
        <v>317661</v>
      </c>
      <c r="M89">
        <v>1</v>
      </c>
      <c r="N89">
        <v>66</v>
      </c>
      <c r="O89">
        <v>12.47</v>
      </c>
      <c r="P89">
        <v>0.2364</v>
      </c>
      <c r="Q89">
        <v>36.380000000000003</v>
      </c>
      <c r="R89">
        <v>0</v>
      </c>
    </row>
    <row r="91" spans="1:18" x14ac:dyDescent="0.3">
      <c r="N91" s="2">
        <f>AVERAGEIF(G:G, "terror", N:N)</f>
        <v>49.5</v>
      </c>
    </row>
    <row r="92" spans="1:18" x14ac:dyDescent="0.3">
      <c r="N92" s="2">
        <f>AVERAGEIF(G:G, "destreza", N:N)</f>
        <v>50.846153846153847</v>
      </c>
    </row>
    <row r="93" spans="1:18" x14ac:dyDescent="0.3">
      <c r="N93" s="2">
        <f>AVERAGEIF(G:G, "ejercicio", N:N)</f>
        <v>34.192307692307693</v>
      </c>
    </row>
  </sheetData>
  <autoFilter ref="A11:R89" xr:uid="{B524F218-A7D1-44F9-B33F-62C63010483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6A5D9-B453-41FD-BCD9-FE6E3411CF91}">
  <dimension ref="A1:E27"/>
  <sheetViews>
    <sheetView tabSelected="1" topLeftCell="A10" workbookViewId="0">
      <selection activeCell="F28" sqref="F28"/>
    </sheetView>
  </sheetViews>
  <sheetFormatPr baseColWidth="10" defaultRowHeight="14.4" x14ac:dyDescent="0.3"/>
  <sheetData>
    <row r="1" spans="1:4" x14ac:dyDescent="0.3">
      <c r="A1" t="str" cm="1">
        <f t="array" ref="A1:A25">_xlfn.UNIQUE('Multimodal summary metrics'!B11:B89)</f>
        <v>Respondent Name</v>
      </c>
      <c r="B1" t="s">
        <v>111</v>
      </c>
      <c r="C1" t="s">
        <v>112</v>
      </c>
      <c r="D1" t="s">
        <v>113</v>
      </c>
    </row>
    <row r="2" spans="1:4" x14ac:dyDescent="0.3">
      <c r="A2" t="str">
        <v>Alonso</v>
      </c>
      <c r="B2" cm="1">
        <f t="array" ref="B2">IFERROR(INDEX('Multimodal summary metrics'!$N:$N, MATCH(1, ('Multimodal summary metrics'!$B:$B=$A2) * ('Multimodal summary metrics'!$G:$G="terror"), 0)), "")</f>
        <v>42</v>
      </c>
      <c r="C2" cm="1">
        <f t="array" ref="C2">IFERROR(INDEX('Multimodal summary metrics'!$N:$N, MATCH(1, ('Multimodal summary metrics'!$B:$B=$A2) * ('Multimodal summary metrics'!$G:$G="destreza"), 0)), "")</f>
        <v>41</v>
      </c>
      <c r="D2" cm="1">
        <f t="array" ref="D2">IFERROR(INDEX('Multimodal summary metrics'!$N:$N, MATCH(1, ('Multimodal summary metrics'!$B:$B=$A2) * ('Multimodal summary metrics'!$G:$G="ejercicio"), 0)), "")</f>
        <v>11</v>
      </c>
    </row>
    <row r="3" spans="1:4" x14ac:dyDescent="0.3">
      <c r="A3" t="str">
        <v xml:space="preserve">Ana </v>
      </c>
      <c r="B3" cm="1">
        <f t="array" ref="B3">IFERROR(INDEX('Multimodal summary metrics'!N:N, MATCH(1, ('Multimodal summary metrics'!B:B=A3) * ('Multimodal summary metrics'!G:G="terror"), 0)), "")</f>
        <v>83</v>
      </c>
      <c r="C3" cm="1">
        <f t="array" ref="C3">IFERROR(INDEX('Multimodal summary metrics'!$N:$N, MATCH(1, ('Multimodal summary metrics'!$B:$B=$A3) * ('Multimodal summary metrics'!$G:$G="destreza"), 0)), "")</f>
        <v>47</v>
      </c>
      <c r="D3" cm="1">
        <f t="array" ref="D3">IFERROR(INDEX('Multimodal summary metrics'!$N:$N, MATCH(1, ('Multimodal summary metrics'!$B:$B=$A3) * ('Multimodal summary metrics'!$G:$G="ejercicio"), 0)), "")</f>
        <v>41</v>
      </c>
    </row>
    <row r="4" spans="1:4" x14ac:dyDescent="0.3">
      <c r="A4" t="str">
        <v>Andres</v>
      </c>
      <c r="B4" cm="1">
        <f t="array" ref="B4">IFERROR(INDEX('Multimodal summary metrics'!N:N, MATCH(1, ('Multimodal summary metrics'!B:B=A4) * ('Multimodal summary metrics'!G:G="terror"), 0)), "")</f>
        <v>13</v>
      </c>
      <c r="C4" cm="1">
        <f t="array" ref="C4">IFERROR(INDEX('Multimodal summary metrics'!$N:$N, MATCH(1, ('Multimodal summary metrics'!$B:$B=$A4) * ('Multimodal summary metrics'!$G:$G="destreza"), 0)), "")</f>
        <v>35</v>
      </c>
      <c r="D4" cm="1">
        <f t="array" ref="D4">IFERROR(INDEX('Multimodal summary metrics'!$N:$N, MATCH(1, ('Multimodal summary metrics'!$B:$B=$A4) * ('Multimodal summary metrics'!$G:$G="ejercicio"), 0)), "")</f>
        <v>9</v>
      </c>
    </row>
    <row r="5" spans="1:4" x14ac:dyDescent="0.3">
      <c r="A5" t="str">
        <v>Bernardo</v>
      </c>
      <c r="B5" cm="1">
        <f t="array" ref="B5">IFERROR(INDEX('Multimodal summary metrics'!N:N, MATCH(1, ('Multimodal summary metrics'!B:B=A5) * ('Multimodal summary metrics'!G:G="terror"), 0)), "")</f>
        <v>66</v>
      </c>
      <c r="C5" cm="1">
        <f t="array" ref="C5">IFERROR(INDEX('Multimodal summary metrics'!$N:$N, MATCH(1, ('Multimodal summary metrics'!$B:$B=$A5) * ('Multimodal summary metrics'!$G:$G="destreza"), 0)), "")</f>
        <v>95</v>
      </c>
      <c r="D5" cm="1">
        <f t="array" ref="D5">IFERROR(INDEX('Multimodal summary metrics'!$N:$N, MATCH(1, ('Multimodal summary metrics'!$B:$B=$A5) * ('Multimodal summary metrics'!$G:$G="ejercicio"), 0)), "")</f>
        <v>52</v>
      </c>
    </row>
    <row r="6" spans="1:4" x14ac:dyDescent="0.3">
      <c r="A6" t="str">
        <v>Carlos</v>
      </c>
      <c r="B6" cm="1">
        <f t="array" ref="B6">IFERROR(INDEX('Multimodal summary metrics'!N:N, MATCH(1, ('Multimodal summary metrics'!B:B=A6) * ('Multimodal summary metrics'!G:G="terror"), 0)), "")</f>
        <v>45</v>
      </c>
      <c r="C6" cm="1">
        <f t="array" ref="C6">IFERROR(INDEX('Multimodal summary metrics'!$N:$N, MATCH(1, ('Multimodal summary metrics'!$B:$B=$A6) * ('Multimodal summary metrics'!$G:$G="destreza"), 0)), "")</f>
        <v>65</v>
      </c>
      <c r="D6" cm="1">
        <f t="array" ref="D6">IFERROR(INDEX('Multimodal summary metrics'!$N:$N, MATCH(1, ('Multimodal summary metrics'!$B:$B=$A6) * ('Multimodal summary metrics'!$G:$G="ejercicio"), 0)), "")</f>
        <v>20</v>
      </c>
    </row>
    <row r="7" spans="1:4" x14ac:dyDescent="0.3">
      <c r="A7" t="str">
        <v>Christel</v>
      </c>
      <c r="B7" cm="1">
        <f t="array" ref="B7">IFERROR(INDEX('Multimodal summary metrics'!N:N, MATCH(1, ('Multimodal summary metrics'!B:B=A7) * ('Multimodal summary metrics'!G:G="terror"), 0)), "")</f>
        <v>19</v>
      </c>
      <c r="C7" cm="1">
        <f t="array" ref="C7">IFERROR(INDEX('Multimodal summary metrics'!$N:$N, MATCH(1, ('Multimodal summary metrics'!$B:$B=$A7) * ('Multimodal summary metrics'!$G:$G="destreza"), 0)), "")</f>
        <v>24</v>
      </c>
      <c r="D7" cm="1">
        <f t="array" ref="D7">IFERROR(INDEX('Multimodal summary metrics'!$N:$N, MATCH(1, ('Multimodal summary metrics'!$B:$B=$A7) * ('Multimodal summary metrics'!$G:$G="ejercicio"), 0)), "")</f>
        <v>20</v>
      </c>
    </row>
    <row r="8" spans="1:4" x14ac:dyDescent="0.3">
      <c r="A8" t="str">
        <v>Diego</v>
      </c>
      <c r="B8" cm="1">
        <f t="array" ref="B8">IFERROR(INDEX('Multimodal summary metrics'!N:N, MATCH(1, ('Multimodal summary metrics'!B:B=A8) * ('Multimodal summary metrics'!G:G="terror"), 0)), "")</f>
        <v>69</v>
      </c>
      <c r="C8" cm="1">
        <f t="array" ref="C8">IFERROR(INDEX('Multimodal summary metrics'!$N:$N, MATCH(1, ('Multimodal summary metrics'!$B:$B=$A8) * ('Multimodal summary metrics'!$G:$G="destreza"), 0)), "")</f>
        <v>80</v>
      </c>
      <c r="D8" cm="1">
        <f t="array" ref="D8">IFERROR(INDEX('Multimodal summary metrics'!$N:$N, MATCH(1, ('Multimodal summary metrics'!$B:$B=$A8) * ('Multimodal summary metrics'!$G:$G="ejercicio"), 0)), "")</f>
        <v>37</v>
      </c>
    </row>
    <row r="9" spans="1:4" x14ac:dyDescent="0.3">
      <c r="A9" t="str">
        <v>Hector Emiliano</v>
      </c>
      <c r="B9" cm="1">
        <f t="array" ref="B9">IFERROR(INDEX('Multimodal summary metrics'!N:N, MATCH(1, ('Multimodal summary metrics'!B:B=A9) * ('Multimodal summary metrics'!G:G="terror"), 0)), "")</f>
        <v>34</v>
      </c>
      <c r="C9" cm="1">
        <f t="array" ref="C9">IFERROR(INDEX('Multimodal summary metrics'!$N:$N, MATCH(1, ('Multimodal summary metrics'!$B:$B=$A9) * ('Multimodal summary metrics'!$G:$G="destreza"), 0)), "")</f>
        <v>24</v>
      </c>
      <c r="D9" cm="1">
        <f t="array" ref="D9">IFERROR(INDEX('Multimodal summary metrics'!$N:$N, MATCH(1, ('Multimodal summary metrics'!$B:$B=$A9) * ('Multimodal summary metrics'!$G:$G="ejercicio"), 0)), "")</f>
        <v>18</v>
      </c>
    </row>
    <row r="10" spans="1:4" x14ac:dyDescent="0.3">
      <c r="A10" t="str">
        <v>Ian</v>
      </c>
      <c r="B10" cm="1">
        <f t="array" ref="B10">IFERROR(INDEX('Multimodal summary metrics'!N:N, MATCH(1, ('Multimodal summary metrics'!B:B=A10) * ('Multimodal summary metrics'!G:G="terror"), 0)), "")</f>
        <v>45</v>
      </c>
      <c r="C10" cm="1">
        <f t="array" ref="C10">IFERROR(INDEX('Multimodal summary metrics'!$N:$N, MATCH(1, ('Multimodal summary metrics'!$B:$B=$A10) * ('Multimodal summary metrics'!$G:$G="destreza"), 0)), "")</f>
        <v>78</v>
      </c>
      <c r="D10" cm="1">
        <f t="array" ref="D10">IFERROR(INDEX('Multimodal summary metrics'!$N:$N, MATCH(1, ('Multimodal summary metrics'!$B:$B=$A10) * ('Multimodal summary metrics'!$G:$G="ejercicio"), 0)), "")</f>
        <v>59</v>
      </c>
    </row>
    <row r="11" spans="1:4" x14ac:dyDescent="0.3">
      <c r="A11" t="str">
        <v>Itzel</v>
      </c>
      <c r="B11" cm="1">
        <f t="array" ref="B11">IFERROR(INDEX('Multimodal summary metrics'!N:N, MATCH(1, ('Multimodal summary metrics'!B:B=A11) * ('Multimodal summary metrics'!G:G="terror"), 0)), "")</f>
        <v>17</v>
      </c>
      <c r="C11" cm="1">
        <f t="array" ref="C11">IFERROR(INDEX('Multimodal summary metrics'!$N:$N, MATCH(1, ('Multimodal summary metrics'!$B:$B=$A11) * ('Multimodal summary metrics'!$G:$G="destreza"), 0)), "")</f>
        <v>54</v>
      </c>
      <c r="D11" cm="1">
        <f t="array" ref="D11">IFERROR(INDEX('Multimodal summary metrics'!$N:$N, MATCH(1, ('Multimodal summary metrics'!$B:$B=$A11) * ('Multimodal summary metrics'!$G:$G="ejercicio"), 0)), "")</f>
        <v>20</v>
      </c>
    </row>
    <row r="12" spans="1:4" x14ac:dyDescent="0.3">
      <c r="A12" t="str">
        <v>Jaime</v>
      </c>
      <c r="B12" cm="1">
        <f t="array" ref="B12">IFERROR(INDEX('Multimodal summary metrics'!N:N, MATCH(1, ('Multimodal summary metrics'!B:B=A12) * ('Multimodal summary metrics'!G:G="terror"), 0)), "")</f>
        <v>44</v>
      </c>
      <c r="C12" cm="1">
        <f t="array" ref="C12">IFERROR(INDEX('Multimodal summary metrics'!$N:$N, MATCH(1, ('Multimodal summary metrics'!$B:$B=$A12) * ('Multimodal summary metrics'!$G:$G="destreza"), 0)), "")</f>
        <v>38</v>
      </c>
      <c r="D12" cm="1">
        <f t="array" ref="D12">IFERROR(INDEX('Multimodal summary metrics'!$N:$N, MATCH(1, ('Multimodal summary metrics'!$B:$B=$A12) * ('Multimodal summary metrics'!$G:$G="ejercicio"), 0)), "")</f>
        <v>42</v>
      </c>
    </row>
    <row r="13" spans="1:4" x14ac:dyDescent="0.3">
      <c r="A13" t="str">
        <v>Linda</v>
      </c>
      <c r="B13" cm="1">
        <f t="array" ref="B13">IFERROR(INDEX('Multimodal summary metrics'!N:N, MATCH(1, ('Multimodal summary metrics'!B:B=A13) * ('Multimodal summary metrics'!G:G="terror"), 0)), "")</f>
        <v>41</v>
      </c>
      <c r="C13" cm="1">
        <f t="array" ref="C13">IFERROR(INDEX('Multimodal summary metrics'!$N:$N, MATCH(1, ('Multimodal summary metrics'!$B:$B=$A13) * ('Multimodal summary metrics'!$G:$G="destreza"), 0)), "")</f>
        <v>51</v>
      </c>
      <c r="D13" cm="1">
        <f t="array" ref="D13">IFERROR(INDEX('Multimodal summary metrics'!$N:$N, MATCH(1, ('Multimodal summary metrics'!$B:$B=$A13) * ('Multimodal summary metrics'!$G:$G="ejercicio"), 0)), "")</f>
        <v>27</v>
      </c>
    </row>
    <row r="14" spans="1:4" x14ac:dyDescent="0.3">
      <c r="A14" t="str">
        <v>Lourdes</v>
      </c>
      <c r="B14" cm="1">
        <f t="array" ref="B14">IFERROR(INDEX('Multimodal summary metrics'!N:N, MATCH(1, ('Multimodal summary metrics'!B:B=A14) * ('Multimodal summary metrics'!G:G="terror"), 0)), "")</f>
        <v>27</v>
      </c>
      <c r="C14" cm="1">
        <f t="array" ref="C14">IFERROR(INDEX('Multimodal summary metrics'!$N:$N, MATCH(1, ('Multimodal summary metrics'!$B:$B=$A14) * ('Multimodal summary metrics'!$G:$G="destreza"), 0)), "")</f>
        <v>29</v>
      </c>
      <c r="D14" cm="1">
        <f t="array" ref="D14">IFERROR(INDEX('Multimodal summary metrics'!$N:$N, MATCH(1, ('Multimodal summary metrics'!$B:$B=$A14) * ('Multimodal summary metrics'!$G:$G="ejercicio"), 0)), "")</f>
        <v>13</v>
      </c>
    </row>
    <row r="15" spans="1:4" x14ac:dyDescent="0.3">
      <c r="A15" t="str">
        <v>Miguel Angel</v>
      </c>
      <c r="B15" cm="1">
        <f t="array" ref="B15">IFERROR(INDEX('Multimodal summary metrics'!N:N, MATCH(1, ('Multimodal summary metrics'!B:B=A15) * ('Multimodal summary metrics'!G:G="terror"), 0)), "")</f>
        <v>63</v>
      </c>
      <c r="C15" cm="1">
        <f t="array" ref="C15">IFERROR(INDEX('Multimodal summary metrics'!$N:$N, MATCH(1, ('Multimodal summary metrics'!$B:$B=$A15) * ('Multimodal summary metrics'!$G:$G="destreza"), 0)), "")</f>
        <v>49</v>
      </c>
      <c r="D15" cm="1">
        <f t="array" ref="D15">IFERROR(INDEX('Multimodal summary metrics'!$N:$N, MATCH(1, ('Multimodal summary metrics'!$B:$B=$A15) * ('Multimodal summary metrics'!$G:$G="ejercicio"), 0)), "")</f>
        <v>33</v>
      </c>
    </row>
    <row r="16" spans="1:4" x14ac:dyDescent="0.3">
      <c r="A16" t="str">
        <v>Miranda</v>
      </c>
      <c r="B16" cm="1">
        <f t="array" ref="B16">IFERROR(INDEX('Multimodal summary metrics'!N:N, MATCH(1, ('Multimodal summary metrics'!B:B=A16) * ('Multimodal summary metrics'!G:G="terror"), 0)), "")</f>
        <v>30</v>
      </c>
      <c r="C16" cm="1">
        <f t="array" ref="C16">IFERROR(INDEX('Multimodal summary metrics'!$N:$N, MATCH(1, ('Multimodal summary metrics'!$B:$B=$A16) * ('Multimodal summary metrics'!$G:$G="destreza"), 0)), "")</f>
        <v>33</v>
      </c>
      <c r="D16" cm="1">
        <f t="array" ref="D16">IFERROR(INDEX('Multimodal summary metrics'!$N:$N, MATCH(1, ('Multimodal summary metrics'!$B:$B=$A16) * ('Multimodal summary metrics'!$G:$G="ejercicio"), 0)), "")</f>
        <v>9</v>
      </c>
    </row>
    <row r="17" spans="1:5" x14ac:dyDescent="0.3">
      <c r="A17" t="str">
        <v>Montse</v>
      </c>
      <c r="B17" cm="1">
        <f t="array" ref="B17">IFERROR(INDEX('Multimodal summary metrics'!N:N, MATCH(1, ('Multimodal summary metrics'!B:B=A17) * ('Multimodal summary metrics'!G:G="terror"), 0)), "")</f>
        <v>58</v>
      </c>
      <c r="C17" cm="1">
        <f t="array" ref="C17">IFERROR(INDEX('Multimodal summary metrics'!$N:$N, MATCH(1, ('Multimodal summary metrics'!$B:$B=$A17) * ('Multimodal summary metrics'!$G:$G="destreza"), 0)), "")</f>
        <v>51</v>
      </c>
      <c r="D17" cm="1">
        <f t="array" ref="D17">IFERROR(INDEX('Multimodal summary metrics'!$N:$N, MATCH(1, ('Multimodal summary metrics'!$B:$B=$A17) * ('Multimodal summary metrics'!$G:$G="ejercicio"), 0)), "")</f>
        <v>37</v>
      </c>
    </row>
    <row r="18" spans="1:5" x14ac:dyDescent="0.3">
      <c r="A18" t="str">
        <v>Natalia</v>
      </c>
      <c r="B18" cm="1">
        <f t="array" ref="B18">IFERROR(INDEX('Multimodal summary metrics'!N:N, MATCH(1, ('Multimodal summary metrics'!B:B=A18) * ('Multimodal summary metrics'!G:G="terror"), 0)), "")</f>
        <v>88</v>
      </c>
      <c r="C18" cm="1">
        <f t="array" ref="C18">IFERROR(INDEX('Multimodal summary metrics'!$N:$N, MATCH(1, ('Multimodal summary metrics'!$B:$B=$A18) * ('Multimodal summary metrics'!$G:$G="destreza"), 0)), "")</f>
        <v>83</v>
      </c>
      <c r="D18" cm="1">
        <f t="array" ref="D18">IFERROR(INDEX('Multimodal summary metrics'!$N:$N, MATCH(1, ('Multimodal summary metrics'!$B:$B=$A18) * ('Multimodal summary metrics'!$G:$G="ejercicio"), 0)), "")</f>
        <v>75</v>
      </c>
    </row>
    <row r="19" spans="1:5" x14ac:dyDescent="0.3">
      <c r="A19" t="str">
        <v>Paola</v>
      </c>
      <c r="B19" cm="1">
        <f t="array" ref="B19">IFERROR(INDEX('Multimodal summary metrics'!N:N, MATCH(1, ('Multimodal summary metrics'!B:B=A19) * ('Multimodal summary metrics'!G:G="terror"), 0)), "")</f>
        <v>61</v>
      </c>
      <c r="C19" cm="1">
        <f t="array" ref="C19">IFERROR(INDEX('Multimodal summary metrics'!$N:$N, MATCH(1, ('Multimodal summary metrics'!$B:$B=$A19) * ('Multimodal summary metrics'!$G:$G="destreza"), 0)), "")</f>
        <v>64</v>
      </c>
      <c r="D19" cm="1">
        <f t="array" ref="D19">IFERROR(INDEX('Multimodal summary metrics'!$N:$N, MATCH(1, ('Multimodal summary metrics'!$B:$B=$A19) * ('Multimodal summary metrics'!$G:$G="ejercicio"), 0)), "")</f>
        <v>48</v>
      </c>
      <c r="E19" s="1"/>
    </row>
    <row r="20" spans="1:5" x14ac:dyDescent="0.3">
      <c r="A20" t="str">
        <v>Patricio</v>
      </c>
      <c r="B20" cm="1">
        <f t="array" ref="B20">IFERROR(INDEX('Multimodal summary metrics'!N:N, MATCH(1, ('Multimodal summary metrics'!B:B=A20) * ('Multimodal summary metrics'!G:G="terror"), 0)), "")</f>
        <v>26</v>
      </c>
      <c r="C20" cm="1">
        <f t="array" ref="C20">IFERROR(INDEX('Multimodal summary metrics'!$N:$N, MATCH(1, ('Multimodal summary metrics'!$B:$B=$A20) * ('Multimodal summary metrics'!$G:$G="destreza"), 0)), "")</f>
        <v>30</v>
      </c>
      <c r="D20" cm="1">
        <f t="array" ref="D20">IFERROR(INDEX('Multimodal summary metrics'!$N:$N, MATCH(1, ('Multimodal summary metrics'!$B:$B=$A20) * ('Multimodal summary metrics'!$G:$G="ejercicio"), 0)), "")</f>
        <v>5</v>
      </c>
    </row>
    <row r="21" spans="1:5" x14ac:dyDescent="0.3">
      <c r="A21" t="str">
        <v>Pedro</v>
      </c>
      <c r="B21" cm="1">
        <f t="array" ref="B21">IFERROR(INDEX('Multimodal summary metrics'!N:N, MATCH(1, ('Multimodal summary metrics'!B:B=A21) * ('Multimodal summary metrics'!G:G="terror"), 0)), "")</f>
        <v>91</v>
      </c>
      <c r="C21" cm="1">
        <f t="array" ref="C21">IFERROR(INDEX('Multimodal summary metrics'!$N:$N, MATCH(1, ('Multimodal summary metrics'!$B:$B=$A21) * ('Multimodal summary metrics'!$G:$G="destreza"), 0)), "")</f>
        <v>73</v>
      </c>
      <c r="D21" cm="1">
        <f t="array" ref="D21">IFERROR(INDEX('Multimodal summary metrics'!$N:$N, MATCH(1, ('Multimodal summary metrics'!$B:$B=$A21) * ('Multimodal summary metrics'!$G:$G="ejercicio"), 0)), "")</f>
        <v>49</v>
      </c>
    </row>
    <row r="22" spans="1:5" x14ac:dyDescent="0.3">
      <c r="A22" t="str">
        <v>Raquel</v>
      </c>
      <c r="B22" cm="1">
        <f t="array" ref="B22">IFERROR(INDEX('Multimodal summary metrics'!N:N, MATCH(1, ('Multimodal summary metrics'!B:B=A22) * ('Multimodal summary metrics'!G:G="terror"), 0)), "")</f>
        <v>31</v>
      </c>
      <c r="C22" cm="1">
        <f t="array" ref="C22">IFERROR(INDEX('Multimodal summary metrics'!$N:$N, MATCH(1, ('Multimodal summary metrics'!$B:$B=$A22) * ('Multimodal summary metrics'!$G:$G="destreza"), 0)), "")</f>
        <v>6</v>
      </c>
      <c r="D22" cm="1">
        <f t="array" ref="D22">IFERROR(INDEX('Multimodal summary metrics'!$N:$N, MATCH(1, ('Multimodal summary metrics'!$B:$B=$A22) * ('Multimodal summary metrics'!$G:$G="ejercicio"), 0)), "")</f>
        <v>0</v>
      </c>
    </row>
    <row r="23" spans="1:5" x14ac:dyDescent="0.3">
      <c r="A23" t="str">
        <v>Uriel</v>
      </c>
      <c r="B23" cm="1">
        <f t="array" ref="B23">IFERROR(INDEX('Multimodal summary metrics'!N:N, MATCH(1, ('Multimodal summary metrics'!B:B=A23) * ('Multimodal summary metrics'!G:G="terror"), 0)), "")</f>
        <v>33</v>
      </c>
      <c r="C23" cm="1">
        <f t="array" ref="C23">IFERROR(INDEX('Multimodal summary metrics'!$N:$N, MATCH(1, ('Multimodal summary metrics'!$B:$B=$A23) * ('Multimodal summary metrics'!$G:$G="destreza"), 0)), "")</f>
        <v>28</v>
      </c>
      <c r="D23" cm="1">
        <f t="array" ref="D23">IFERROR(INDEX('Multimodal summary metrics'!$N:$N, MATCH(1, ('Multimodal summary metrics'!$B:$B=$A23) * ('Multimodal summary metrics'!$G:$G="ejercicio"), 0)), "")</f>
        <v>14</v>
      </c>
    </row>
    <row r="24" spans="1:5" x14ac:dyDescent="0.3">
      <c r="A24" t="str">
        <v>alondra</v>
      </c>
      <c r="B24" cm="1">
        <f t="array" ref="B24">IFERROR(INDEX('Multimodal summary metrics'!N:N, MATCH(1, ('Multimodal summary metrics'!B:B=A24) * ('Multimodal summary metrics'!G:G="terror"), 0)), "")</f>
        <v>76</v>
      </c>
      <c r="C24" cm="1">
        <f t="array" ref="C24">IFERROR(INDEX('Multimodal summary metrics'!$N:$N, MATCH(1, ('Multimodal summary metrics'!$B:$B=$A24) * ('Multimodal summary metrics'!$G:$G="destreza"), 0)), "")</f>
        <v>39</v>
      </c>
      <c r="D24" cm="1">
        <f t="array" ref="D24">IFERROR(INDEX('Multimodal summary metrics'!$N:$N, MATCH(1, ('Multimodal summary metrics'!$B:$B=$A24) * ('Multimodal summary metrics'!$G:$G="ejercicio"), 0)), "")</f>
        <v>58</v>
      </c>
    </row>
    <row r="25" spans="1:5" x14ac:dyDescent="0.3">
      <c r="A25" t="str">
        <v>braulio</v>
      </c>
      <c r="B25" cm="1">
        <f t="array" ref="B25">IFERROR(INDEX('Multimodal summary metrics'!N:N, MATCH(1, ('Multimodal summary metrics'!B:B=A25) * ('Multimodal summary metrics'!G:G="terror"), 0)), "")</f>
        <v>59</v>
      </c>
      <c r="C25" cm="1">
        <f t="array" ref="C25">IFERROR(INDEX('Multimodal summary metrics'!$N:$N, MATCH(1, ('Multimodal summary metrics'!$B:$B=$A25) * ('Multimodal summary metrics'!$G:$G="destreza"), 0)), "")</f>
        <v>70</v>
      </c>
      <c r="D25" cm="1">
        <f t="array" ref="D25">IFERROR(INDEX('Multimodal summary metrics'!$N:$N, MATCH(1, ('Multimodal summary metrics'!$B:$B=$A25) * ('Multimodal summary metrics'!$G:$G="ejercicio"), 0)), "")</f>
        <v>66</v>
      </c>
    </row>
    <row r="26" spans="1:5" x14ac:dyDescent="0.3">
      <c r="B26" t="str" cm="1">
        <f t="array" ref="B26">IFERROR(INDEX('Multimodal summary metrics'!N:N, MATCH(1, ('Multimodal summary metrics'!B:B=A26) * ('Multimodal summary metrics'!G:G="terror"), 0)), "")</f>
        <v/>
      </c>
      <c r="C26" t="str" cm="1">
        <f t="array" ref="C26">IFERROR(INDEX('Multimodal summary metrics'!$N:$N, MATCH(1, ('Multimodal summary metrics'!$B:$B=$A26) * ('Multimodal summary metrics'!$G:$G="destreza"), 0)), "")</f>
        <v/>
      </c>
      <c r="D26" t="str" cm="1">
        <f t="array" ref="D26">IFERROR(INDEX('Multimodal summary metrics'!$N:$N, MATCH(1, ('Multimodal summary metrics'!$B:$B=$A26) * ('Multimodal summary metrics'!$G:$G="ejercicio"), 0)), "")</f>
        <v/>
      </c>
    </row>
    <row r="27" spans="1:5" x14ac:dyDescent="0.3">
      <c r="B27" s="2"/>
      <c r="C27" s="2"/>
      <c r="D27" s="2"/>
    </row>
  </sheetData>
  <autoFilter ref="A1:D1" xr:uid="{52B6A5D9-B453-41FD-BCD9-FE6E3411CF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Multimodal summary metrics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Demián Velasco Gómez Llanos</dc:creator>
  <cp:lastModifiedBy>Demián Velasco Gómez Llanos</cp:lastModifiedBy>
  <dcterms:created xsi:type="dcterms:W3CDTF">2025-05-20T19:11:59Z</dcterms:created>
  <dcterms:modified xsi:type="dcterms:W3CDTF">2025-06-02T01:28:18Z</dcterms:modified>
</cp:coreProperties>
</file>