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ECB6A427-9578-4CD9-91AB-BE11B097D261}" xr6:coauthVersionLast="34" xr6:coauthVersionMax="36" xr10:uidLastSave="{00000000-0000-0000-0000-000000000000}"/>
  <bookViews>
    <workbookView xWindow="180" yWindow="1716" windowWidth="25596" windowHeight="14436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</sheets>
  <calcPr calcId="179021" calcMode="manual"/>
</workbook>
</file>

<file path=xl/calcChain.xml><?xml version="1.0" encoding="utf-8"?>
<calcChain xmlns="http://schemas.openxmlformats.org/spreadsheetml/2006/main">
  <c r="L248" i="1" l="1"/>
  <c r="J248" i="1"/>
  <c r="H248" i="1"/>
  <c r="F248" i="1"/>
  <c r="D248" i="1"/>
  <c r="C248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K248" i="1" l="1"/>
  <c r="G248" i="1"/>
  <c r="E248" i="1"/>
  <c r="I248" i="1"/>
  <c r="M248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E47" i="7" s="1"/>
  <c r="L15" i="7"/>
  <c r="J15" i="7"/>
  <c r="C9" i="7" s="1"/>
  <c r="H15" i="7"/>
  <c r="C8" i="7" s="1"/>
  <c r="F15" i="7"/>
  <c r="C7" i="7" s="1"/>
  <c r="D15" i="7"/>
  <c r="C6" i="7" s="1"/>
  <c r="C15" i="7"/>
  <c r="C10" i="7"/>
  <c r="M47" i="7" l="1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D6" i="4"/>
  <c r="M48" i="4"/>
  <c r="D7" i="4" l="1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<sst xmlns="http://schemas.openxmlformats.org/spreadsheetml/2006/main" count="163" uniqueCount="28">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</sst>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43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43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43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43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JAMUPerformance!$C$241:$C$247</c:f>
              <c:numCache>
                <c:formatCode>#,##0</c:formatCode>
                <c:ptCount val="7"/>
                <c:pt idx="0">
                  <c:v>8350</c:v>
                </c:pt>
                <c:pt idx="1">
                  <c:v>11435</c:v>
                </c:pt>
                <c:pt idx="2">
                  <c:v>14747</c:v>
                </c:pt>
                <c:pt idx="3">
                  <c:v>11675</c:v>
                </c:pt>
                <c:pt idx="4">
                  <c:v>6785</c:v>
                </c:pt>
                <c:pt idx="5">
                  <c:v>3774</c:v>
                </c:pt>
                <c:pt idx="6">
                  <c:v>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JAMUPerformance!$D$241:$D$247</c:f>
              <c:numCache>
                <c:formatCode>#,##0</c:formatCode>
                <c:ptCount val="7"/>
                <c:pt idx="0">
                  <c:v>7781</c:v>
                </c:pt>
                <c:pt idx="1">
                  <c:v>10889</c:v>
                </c:pt>
                <c:pt idx="2">
                  <c:v>13769</c:v>
                </c:pt>
                <c:pt idx="3">
                  <c:v>11194</c:v>
                </c:pt>
                <c:pt idx="4">
                  <c:v>6331</c:v>
                </c:pt>
                <c:pt idx="5">
                  <c:v>3608</c:v>
                </c:pt>
                <c:pt idx="6">
                  <c:v>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JAMUPerformance!$F$241:$F$247</c:f>
              <c:numCache>
                <c:formatCode>#,##0</c:formatCode>
                <c:ptCount val="7"/>
                <c:pt idx="0">
                  <c:v>526</c:v>
                </c:pt>
                <c:pt idx="1">
                  <c:v>503</c:v>
                </c:pt>
                <c:pt idx="2">
                  <c:v>930</c:v>
                </c:pt>
                <c:pt idx="3">
                  <c:v>432</c:v>
                </c:pt>
                <c:pt idx="4">
                  <c:v>405</c:v>
                </c:pt>
                <c:pt idx="5">
                  <c:v>123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JAMUPerformance!$H$241:$H$247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JAMUPerformance!$J$241:$J$247</c:f>
              <c:numCache>
                <c:formatCode>#,##0</c:formatCode>
                <c:ptCount val="7"/>
                <c:pt idx="0">
                  <c:v>43</c:v>
                </c:pt>
                <c:pt idx="1">
                  <c:v>43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43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JAMUPerformance!$L$241:$L$247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248</xdr:row>
      <xdr:rowOff>143435</xdr:rowOff>
    </xdr:from>
    <xdr:to>
      <xdr:col>13</xdr:col>
      <xdr:colOff>18055</xdr:colOff>
      <xdr:row>276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48" totalsRowCount="1" headerRowDxfId="161" dataDxfId="160" totalsRowDxfId="159">
  <autoFilter ref="B16:M247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23" totalsRowDxfId="11"/>
    <tableColumn id="2" xr3:uid="{00000000-0010-0000-0000-000002000000}" name="Total" totalsRowFunction="custom" dataDxfId="22" totalsRowDxfId="10">
      <totalsRowFormula>SUM(C241:C247)</totalsRowFormula>
    </tableColumn>
    <tableColumn id="3" xr3:uid="{00000000-0010-0000-0000-000003000000}" name="Transactions _x000a_Complete" totalsRowFunction="custom" dataDxfId="21" totalsRowDxfId="9">
      <totalsRowFormula>SUM(D241:D247)</totalsRowFormula>
    </tableColumn>
    <tableColumn id="4" xr3:uid="{00000000-0010-0000-0000-000004000000}" name="%_x000a_Complete" totalsRowFunction="custom" dataDxfId="20" totalsRowDxfId="8">
      <calculatedColumnFormula>Tabla18[Transactions 
Complete]/Tabla18[Total]</calculatedColumnFormula>
      <totalsRowFormula>AVERAGE(E241:E247)</totalsRowFormula>
    </tableColumn>
    <tableColumn id="5" xr3:uid="{00000000-0010-0000-0000-000005000000}" name="Transactions _x000a_Failed" totalsRowFunction="custom" dataDxfId="19" totalsRowDxfId="7">
      <totalsRowFormula>SUM(F241:F247)</totalsRowFormula>
    </tableColumn>
    <tableColumn id="6" xr3:uid="{00000000-0010-0000-0000-000006000000}" name="% _x000a_Failed" totalsRowFunction="custom" dataDxfId="18" totalsRowDxfId="6">
      <calculatedColumnFormula>Tabla18[Transactions 
Failed]/Tabla18[Total]</calculatedColumnFormula>
      <totalsRowFormula>AVERAGE(G241:G247)</totalsRowFormula>
    </tableColumn>
    <tableColumn id="7" xr3:uid="{00000000-0010-0000-0000-000007000000}" name="Transactions _x000a_In_Prog" totalsRowFunction="custom" dataDxfId="17" totalsRowDxfId="5">
      <totalsRowFormula>SUM(H241:H247)</totalsRowFormula>
    </tableColumn>
    <tableColumn id="8" xr3:uid="{00000000-0010-0000-0000-000008000000}" name="%_x000a_In_Prog" totalsRowFunction="custom" dataDxfId="16" totalsRowDxfId="4">
      <calculatedColumnFormula>Tabla18[Transactions 
In_Prog]/Tabla18[Total]</calculatedColumnFormula>
      <totalsRowFormula>AVERAGE(I241:I247)</totalsRowFormula>
    </tableColumn>
    <tableColumn id="9" xr3:uid="{00000000-0010-0000-0000-000009000000}" name="Transactions _x000a_Timeout" totalsRowFunction="custom" dataDxfId="15" totalsRowDxfId="3">
      <totalsRowFormula>SUM(J241:J247)</totalsRowFormula>
    </tableColumn>
    <tableColumn id="10" xr3:uid="{00000000-0010-0000-0000-00000A000000}" name="%_x000a_Timeout" totalsRowFunction="custom" dataDxfId="14" totalsRowDxfId="2">
      <calculatedColumnFormula>Tabla18[Transactions 
Timeout]/Tabla18[Total]</calculatedColumnFormula>
      <totalsRowFormula>AVERAGE(K241:K247)</totalsRowFormula>
    </tableColumn>
    <tableColumn id="11" xr3:uid="{00000000-0010-0000-0000-00000B000000}" name="Transactions_x000a_Trans Fail" totalsRowFunction="custom" dataDxfId="13" totalsRowDxfId="1">
      <totalsRowFormula>SUM(L241:L247)</totalsRowFormula>
    </tableColumn>
    <tableColumn id="12" xr3:uid="{00000000-0010-0000-0000-00000C000000}" name="% _x000a_Trans Fail" totalsRowFunction="custom" dataDxfId="12" totalsRowDxfId="0">
      <calculatedColumnFormula>Tabla18[Transactions
Trans Fail]/Tabla18[Total]</calculatedColumnFormula>
      <totalsRowFormula>AVERAGE(M241:M247)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58" dataDxfId="157" totalsRowDxfId="156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55" totalsRowDxfId="154"/>
    <tableColumn id="2" xr3:uid="{00000000-0010-0000-0100-000002000000}" name="Total" totalsRowFunction="custom" dataDxfId="153" totalsRowDxfId="152">
      <totalsRowFormula>SUM(C42:C44)</totalsRowFormula>
    </tableColumn>
    <tableColumn id="3" xr3:uid="{00000000-0010-0000-0100-000003000000}" name="Transactions _x000a_Complete" totalsRowFunction="custom" dataDxfId="151" totalsRowDxfId="150">
      <totalsRowFormula>SUM(D42:D44)</totalsRowFormula>
    </tableColumn>
    <tableColumn id="4" xr3:uid="{00000000-0010-0000-0100-000004000000}" name="%_x000a_Complete" totalsRowFunction="custom" dataDxfId="149" totalsRowDxfId="148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47" totalsRowDxfId="146">
      <totalsRowFormula>SUM(F42:F44)</totalsRowFormula>
    </tableColumn>
    <tableColumn id="6" xr3:uid="{00000000-0010-0000-0100-000006000000}" name="% _x000a_Failed" totalsRowFunction="custom" dataDxfId="145" totalsRowDxfId="144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43" totalsRowDxfId="142">
      <totalsRowFormula>SUM(H42:H44)</totalsRowFormula>
    </tableColumn>
    <tableColumn id="8" xr3:uid="{00000000-0010-0000-0100-000008000000}" name="%_x000a_In_Prog" totalsRowFunction="custom" dataDxfId="141" totalsRowDxfId="140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39" totalsRowDxfId="138">
      <totalsRowFormula>SUM(J42:J44)</totalsRowFormula>
    </tableColumn>
    <tableColumn id="10" xr3:uid="{00000000-0010-0000-0100-00000A000000}" name="%_x000a_Timeout" totalsRowFunction="custom" dataDxfId="137" totalsRowDxfId="136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35" totalsRowDxfId="134">
      <totalsRowFormula>SUM(L42:L44)</totalsRowFormula>
    </tableColumn>
    <tableColumn id="12" xr3:uid="{00000000-0010-0000-0100-00000C000000}" name="% _x000a_Trans Fail" totalsRowFunction="custom" dataDxfId="133" totalsRowDxfId="132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31" dataDxfId="130" totalsRowDxfId="129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28" totalsRowDxfId="127"/>
    <tableColumn id="2" xr3:uid="{00000000-0010-0000-0200-000002000000}" name="Total" totalsRowFunction="custom" dataDxfId="126" totalsRowDxfId="125">
      <totalsRowFormula>SUM(C42:C47)</totalsRowFormula>
    </tableColumn>
    <tableColumn id="3" xr3:uid="{00000000-0010-0000-0200-000003000000}" name="Transactions _x000a_Complete" totalsRowFunction="custom" dataDxfId="124" totalsRowDxfId="123">
      <totalsRowFormula>SUM(D42:D47)</totalsRowFormula>
    </tableColumn>
    <tableColumn id="4" xr3:uid="{00000000-0010-0000-0200-000004000000}" name="%_x000a_Complete" totalsRowFunction="custom" dataDxfId="122" totalsRowDxfId="121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20" totalsRowDxfId="119">
      <totalsRowFormula>SUM(F42:F47)</totalsRowFormula>
    </tableColumn>
    <tableColumn id="6" xr3:uid="{00000000-0010-0000-0200-000006000000}" name="% _x000a_Failed" totalsRowFunction="custom" dataDxfId="118" totalsRowDxfId="117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16" totalsRowDxfId="115">
      <totalsRowFormula>SUM(H42:H47)</totalsRowFormula>
    </tableColumn>
    <tableColumn id="8" xr3:uid="{00000000-0010-0000-0200-000008000000}" name="%_x000a_In_Prog" totalsRowFunction="custom" dataDxfId="114" totalsRowDxfId="113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12" totalsRowDxfId="111">
      <totalsRowFormula>SUM(J42:J47)</totalsRowFormula>
    </tableColumn>
    <tableColumn id="10" xr3:uid="{00000000-0010-0000-0200-00000A000000}" name="%_x000a_Timeout" totalsRowFunction="custom" dataDxfId="110" totalsRowDxfId="109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108" totalsRowDxfId="107">
      <totalsRowFormula>SUM(L42:L47)</totalsRowFormula>
    </tableColumn>
    <tableColumn id="12" xr3:uid="{00000000-0010-0000-0200-00000C000000}" name="% _x000a_Trans Fail" totalsRowFunction="custom" dataDxfId="106" totalsRowDxfId="105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104" dataDxfId="103" totalsRowDxfId="102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101" totalsRowDxfId="100"/>
    <tableColumn id="2" xr3:uid="{00000000-0010-0000-0300-000002000000}" name="Total" totalsRowFunction="custom" dataDxfId="99" totalsRowDxfId="98">
      <totalsRowFormula>SUM(C17:C46)</totalsRowFormula>
    </tableColumn>
    <tableColumn id="3" xr3:uid="{00000000-0010-0000-0300-000003000000}" name="Transactions _x000a_Complete" totalsRowFunction="custom" dataDxfId="97" totalsRowDxfId="96">
      <totalsRowFormula>SUM(D17:D46)</totalsRowFormula>
    </tableColumn>
    <tableColumn id="4" xr3:uid="{00000000-0010-0000-0300-000004000000}" name="%_x000a_Complete" totalsRowFunction="custom" dataDxfId="95" totalsRowDxfId="94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93" totalsRowDxfId="92">
      <totalsRowFormula>SUM(F17:F46)</totalsRowFormula>
    </tableColumn>
    <tableColumn id="6" xr3:uid="{00000000-0010-0000-0300-000006000000}" name="% _x000a_Failed" totalsRowFunction="custom" dataDxfId="91" totalsRowDxfId="90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89" totalsRowDxfId="88">
      <totalsRowFormula>SUM(H17:H46)</totalsRowFormula>
    </tableColumn>
    <tableColumn id="8" xr3:uid="{00000000-0010-0000-0300-000008000000}" name="%_x000a_In_Prog" totalsRowFunction="custom" dataDxfId="87" totalsRowDxfId="86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85" totalsRowDxfId="84">
      <totalsRowFormula>SUM(J17:J46)</totalsRowFormula>
    </tableColumn>
    <tableColumn id="10" xr3:uid="{00000000-0010-0000-0300-00000A000000}" name="%_x000a_Timeout" totalsRowFunction="custom" dataDxfId="83" totalsRowDxfId="82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81" totalsRowDxfId="80">
      <totalsRowFormula>SUM(L17:L46)</totalsRowFormula>
    </tableColumn>
    <tableColumn id="12" xr3:uid="{00000000-0010-0000-0300-00000C000000}" name="% _x000a_Trans Fail" totalsRowFunction="custom" dataDxfId="79" totalsRowDxfId="78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77" dataDxfId="76" totalsRowDxfId="75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74" totalsRowDxfId="73"/>
    <tableColumn id="2" xr3:uid="{00000000-0010-0000-0400-000002000000}" name="Total" totalsRowFunction="custom" dataDxfId="72" totalsRowDxfId="71">
      <totalsRowFormula>SUM(C17:C47)</totalsRowFormula>
    </tableColumn>
    <tableColumn id="3" xr3:uid="{00000000-0010-0000-0400-000003000000}" name="Transactions _x000a_Complete" totalsRowFunction="custom" dataDxfId="70" totalsRowDxfId="69">
      <totalsRowFormula>SUM(D17:D47)</totalsRowFormula>
    </tableColumn>
    <tableColumn id="4" xr3:uid="{00000000-0010-0000-0400-000004000000}" name="%_x000a_Complete" totalsRowFunction="custom" dataDxfId="68" totalsRowDxfId="67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66" totalsRowDxfId="65">
      <totalsRowFormula>SUM(F17:F47)</totalsRowFormula>
    </tableColumn>
    <tableColumn id="6" xr3:uid="{00000000-0010-0000-0400-000006000000}" name="% _x000a_Failed" totalsRowFunction="custom" dataDxfId="64" totalsRowDxfId="63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62" totalsRowDxfId="61">
      <totalsRowFormula>SUM(H17:H47)</totalsRowFormula>
    </tableColumn>
    <tableColumn id="8" xr3:uid="{00000000-0010-0000-0400-000008000000}" name="%_x000a_In_Prog" totalsRowFunction="custom" dataDxfId="60" totalsRowDxfId="59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58" totalsRowDxfId="57">
      <totalsRowFormula>SUM(J17:J47)</totalsRowFormula>
    </tableColumn>
    <tableColumn id="10" xr3:uid="{00000000-0010-0000-0400-00000A000000}" name="%_x000a_Timeout" totalsRowFunction="custom" dataDxfId="56" totalsRowDxfId="55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54" totalsRowDxfId="53">
      <totalsRowFormula>SUM(L17:L47)</totalsRowFormula>
    </tableColumn>
    <tableColumn id="12" xr3:uid="{00000000-0010-0000-0400-00000C000000}" name="% _x000a_Trans Fail" totalsRowFunction="custom" dataDxfId="52" totalsRowDxfId="51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50" dataDxfId="49" totalsRowDxfId="48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47" totalsRowDxfId="46"/>
    <tableColumn id="2" xr3:uid="{00000000-0010-0000-0500-000002000000}" name="Total" totalsRowFunction="custom" dataDxfId="45" totalsRowDxfId="44">
      <totalsRowFormula>SUM(C17:C46)</totalsRowFormula>
    </tableColumn>
    <tableColumn id="3" xr3:uid="{00000000-0010-0000-0500-000003000000}" name="Transactions _x000a_Complete" totalsRowFunction="custom" dataDxfId="43" totalsRowDxfId="42">
      <totalsRowFormula>SUM(D17:D46)</totalsRowFormula>
    </tableColumn>
    <tableColumn id="4" xr3:uid="{00000000-0010-0000-0500-000004000000}" name="%_x000a_Complete" totalsRowFunction="custom" dataDxfId="41" totalsRowDxfId="40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39" totalsRowDxfId="38">
      <totalsRowFormula>SUM(F17:F46)</totalsRowFormula>
    </tableColumn>
    <tableColumn id="6" xr3:uid="{00000000-0010-0000-0500-000006000000}" name="% _x000a_Failed" totalsRowFunction="custom" dataDxfId="37" totalsRowDxfId="36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35" totalsRowDxfId="34">
      <totalsRowFormula>SUM(H17:H46)</totalsRowFormula>
    </tableColumn>
    <tableColumn id="8" xr3:uid="{00000000-0010-0000-0500-000008000000}" name="%_x000a_In_Prog" totalsRowFunction="custom" dataDxfId="33" totalsRowDxfId="32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31" totalsRowDxfId="30">
      <totalsRowFormula>SUM(J17:J46)</totalsRowFormula>
    </tableColumn>
    <tableColumn id="10" xr3:uid="{00000000-0010-0000-0500-00000A000000}" name="%_x000a_Timeout" totalsRowFunction="custom" dataDxfId="29" totalsRowDxfId="28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27" totalsRowDxfId="26">
      <totalsRowFormula>SUM(L17:L46)</totalsRowFormula>
    </tableColumn>
    <tableColumn id="12" xr3:uid="{00000000-0010-0000-0500-00000C000000}" name="% _x000a_Trans Fail" totalsRowFunction="custom" dataDxfId="25" totalsRowDxfId="24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52"/>
  <sheetViews>
    <sheetView tabSelected="1" topLeftCell="A13" zoomScale="120" zoomScaleNormal="120" workbookViewId="0">
      <selection activeCell="B241" sqref="B241:M248"/>
    </sheetView>
  </sheetViews>
  <sheetFormatPr baseColWidth="10" defaultColWidth="11.44140625" defaultRowHeight="14.4" x14ac:dyDescent="0.3"/>
  <cols>
    <col min="1" max="1" width="3.44140625" style="1" customWidth="1"/>
    <col min="2" max="2" width="18.4414062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1928841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1746569</v>
      </c>
      <c r="D6" s="14">
        <f>C6/C5</f>
        <v>0.90550180134080516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118673</v>
      </c>
      <c r="D7" s="14">
        <f>C7/C5</f>
        <v>6.1525548243738078E-2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22</v>
      </c>
      <c r="D8" s="14">
        <f>C8/C5</f>
        <v>1.14058131281946E-5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63577</v>
      </c>
      <c r="D9" s="14">
        <f>C9/C5</f>
        <v>3.2961244602328549E-2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1928841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SUM(Tabla18[Total])</f>
        <v>1928846.07</v>
      </c>
      <c r="D15" s="17">
        <f>SUM(Tabla18[Transactions 
Complete])</f>
        <v>1746569</v>
      </c>
      <c r="E15" s="18">
        <f>AVERAGE(Tabla18[%
Complete])</f>
        <v>0.88792933792864226</v>
      </c>
      <c r="F15" s="17">
        <f>SUM(Tabla18[Transactions 
Failed])</f>
        <v>118673</v>
      </c>
      <c r="G15" s="18">
        <f>AVERAGE(Tabla18[% 
Failed])</f>
        <v>5.0813086137549993E-2</v>
      </c>
      <c r="H15" s="17">
        <f>SUM(Tabla18[Transactions 
In_Prog])</f>
        <v>22</v>
      </c>
      <c r="I15" s="18">
        <f>AVERAGE(Tabla18[%
In_Prog])</f>
        <v>1.3355685137919065E-5</v>
      </c>
      <c r="J15" s="17">
        <f>SUM(Tabla18[Transactions 
Timeout])</f>
        <v>63577</v>
      </c>
      <c r="K15" s="18">
        <f>AVERAGE(Tabla18[%
Timeout])</f>
        <v>3.0936224611546881E-2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3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3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3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3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3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3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3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3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3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3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3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3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3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3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3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3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3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3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3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3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3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3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3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3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3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3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3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3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3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3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3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3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3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3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3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3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3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3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3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3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3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3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3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3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3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C819</f>
        <v>0</v>
      </c>
      <c r="M117" s="35">
        <f>Tabla18[Transactions
Trans Fail]/Tabla18[Total]</f>
        <v>0</v>
      </c>
    </row>
    <row r="118" spans="2:13" s="33" customFormat="1" hidden="1" x14ac:dyDescent="0.3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3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3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3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3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3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3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3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3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3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3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3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3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3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3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3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3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3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3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3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3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3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3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3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3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3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3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3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3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3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3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3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3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3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3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3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3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3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3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3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3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3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3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3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3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3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3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3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3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3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3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3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3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3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3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3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3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3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3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3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3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3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2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3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2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2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2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2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2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2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2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2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2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2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2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3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3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3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3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3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3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3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3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3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3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3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3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3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3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3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3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3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3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3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3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3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3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3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3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3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3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3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3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3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3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3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3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3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3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3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3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3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3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3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3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3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3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3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3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3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3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3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3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x14ac:dyDescent="0.3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x14ac:dyDescent="0.3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x14ac:dyDescent="0.3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x14ac:dyDescent="0.3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x14ac:dyDescent="0.3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x14ac:dyDescent="0.3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x14ac:dyDescent="0.3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ht="20.399999999999999" x14ac:dyDescent="0.3">
      <c r="B248" s="29" t="s">
        <v>26</v>
      </c>
      <c r="C248" s="39">
        <f>SUM(C241:C247)</f>
        <v>58852</v>
      </c>
      <c r="D248" s="39">
        <f>SUM(D241:D247)</f>
        <v>55570</v>
      </c>
      <c r="E248" s="36">
        <f>AVERAGE(E241:E247)</f>
        <v>0.94621527984405684</v>
      </c>
      <c r="F248" s="39">
        <f>SUM(F241:F247)</f>
        <v>2964</v>
      </c>
      <c r="G248" s="36">
        <f>AVERAGE(G241:G247)</f>
        <v>4.5843125740392447E-2</v>
      </c>
      <c r="H248" s="39">
        <f>SUM(H241:H247)</f>
        <v>0</v>
      </c>
      <c r="I248" s="36">
        <f>AVERAGE(I241:I247)</f>
        <v>0</v>
      </c>
      <c r="J248" s="39">
        <f>SUM(J241:J247)</f>
        <v>318</v>
      </c>
      <c r="K248" s="36">
        <f>AVERAGE(K241:K247)</f>
        <v>7.9415944155507047E-3</v>
      </c>
      <c r="L248" s="39">
        <f>SUM(L241:L247)</f>
        <v>0</v>
      </c>
      <c r="M248" s="36">
        <f>AVERAGE(M241:M247)</f>
        <v>0</v>
      </c>
    </row>
    <row r="249" spans="2:13" x14ac:dyDescent="0.3">
      <c r="E249" s="26"/>
    </row>
    <row r="250" spans="2:13" x14ac:dyDescent="0.3">
      <c r="E250" s="26"/>
    </row>
    <row r="251" spans="2:13" x14ac:dyDescent="0.3">
      <c r="E251" s="26"/>
    </row>
    <row r="252" spans="2:13" x14ac:dyDescent="0.3">
      <c r="E2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44140625" defaultRowHeight="14.4" x14ac:dyDescent="0.3"/>
  <cols>
    <col min="4" max="4" width="11.77734375" bestFit="1" customWidth="1"/>
  </cols>
  <sheetData>
    <row r="1" spans="1:12" x14ac:dyDescent="0.3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3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3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3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3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3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3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3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3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3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3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3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3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3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3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3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3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3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3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3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3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3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3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3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3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3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3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3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3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3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3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3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3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3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3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3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3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3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3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3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3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3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3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3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3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3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3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3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3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3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3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3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3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3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3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3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3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3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3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0.399999999999999" x14ac:dyDescent="0.3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3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3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3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3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3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3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3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3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3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3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3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3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3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3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3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3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3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3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3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3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3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3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3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3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3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3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3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3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3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3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0.399999999999999" x14ac:dyDescent="0.3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3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3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3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3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3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3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3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3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3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3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3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3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3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3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3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3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3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3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3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3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3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3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3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3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3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3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3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3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3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0.399999999999999" x14ac:dyDescent="0.3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3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3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3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3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3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3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3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3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3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3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3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3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3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3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3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3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3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3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3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3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3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3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3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3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3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3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3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3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3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3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0.399999999999999" x14ac:dyDescent="0.3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3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3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3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3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3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3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3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3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3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3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2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2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2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2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2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2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2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3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3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3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3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3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0.399999999999999" x14ac:dyDescent="0.3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dimension ref="A2:L33"/>
  <sheetViews>
    <sheetView topLeftCell="A28" zoomScale="120" zoomScaleNormal="120" workbookViewId="0">
      <selection activeCell="A2" sqref="A2:L33"/>
    </sheetView>
  </sheetViews>
  <sheetFormatPr baseColWidth="10" defaultRowHeight="14.4" x14ac:dyDescent="0.3"/>
  <sheetData>
    <row r="2" spans="1:12" x14ac:dyDescent="0.3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3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3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3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3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3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3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3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3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3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3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3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3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3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3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3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3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3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3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3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3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3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3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3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3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3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3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3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3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3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5" thickBot="1" x14ac:dyDescent="0.3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1" thickTop="1" x14ac:dyDescent="0.3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JAMUPerformance</vt:lpstr>
      <vt:lpstr>01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2018-08-21T01:25:26Z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