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"/>
    </mc:Choice>
  </mc:AlternateContent>
  <xr:revisionPtr revIDLastSave="0" documentId="13_ncr:1_{4434F0D6-4CEA-4C87-8D96-8C4B3ADF14F8}" xr6:coauthVersionLast="34" xr6:coauthVersionMax="34" xr10:uidLastSave="{00000000-0000-0000-0000-000000000000}"/>
  <bookViews>
    <workbookView xWindow="-2856" yWindow="864" windowWidth="15144" windowHeight="801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MDVL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I43" i="3"/>
  <c r="H43" i="3"/>
  <c r="G43" i="3"/>
  <c r="I62" i="3"/>
  <c r="H62" i="3"/>
  <c r="G62" i="3"/>
  <c r="I42" i="3"/>
  <c r="H42" i="3"/>
  <c r="G42" i="3"/>
  <c r="I61" i="3"/>
  <c r="H61" i="3"/>
  <c r="G61" i="3"/>
  <c r="I39" i="3"/>
  <c r="H39" i="3"/>
  <c r="G39" i="3"/>
  <c r="I38" i="3"/>
  <c r="H38" i="3"/>
  <c r="G38" i="3"/>
  <c r="I60" i="3"/>
  <c r="H60" i="3"/>
  <c r="G60" i="3"/>
  <c r="I59" i="3"/>
  <c r="H59" i="3"/>
  <c r="G59" i="3"/>
  <c r="I58" i="3"/>
  <c r="H58" i="3"/>
  <c r="G58" i="3"/>
  <c r="I57" i="3"/>
  <c r="H57" i="3"/>
  <c r="G57" i="3"/>
  <c r="I41" i="3"/>
  <c r="H41" i="3"/>
  <c r="G41" i="3"/>
  <c r="I56" i="3"/>
  <c r="H56" i="3"/>
  <c r="G56" i="3"/>
  <c r="I40" i="3"/>
  <c r="H40" i="3"/>
  <c r="G40" i="3"/>
  <c r="I55" i="3"/>
  <c r="H55" i="3"/>
  <c r="G55" i="3"/>
  <c r="I31" i="3"/>
  <c r="H31" i="3"/>
  <c r="G31" i="3"/>
  <c r="I54" i="3"/>
  <c r="H54" i="3"/>
  <c r="G54" i="3"/>
  <c r="I53" i="3"/>
  <c r="H53" i="3"/>
  <c r="G53" i="3"/>
  <c r="I36" i="3"/>
  <c r="H36" i="3"/>
  <c r="G36" i="3"/>
  <c r="I52" i="3"/>
  <c r="H52" i="3"/>
  <c r="G52" i="3"/>
  <c r="I51" i="3"/>
  <c r="H51" i="3"/>
  <c r="G51" i="3"/>
  <c r="I20" i="3"/>
  <c r="H20" i="3"/>
  <c r="G20" i="3"/>
  <c r="I34" i="3"/>
  <c r="H34" i="3"/>
  <c r="G34" i="3"/>
  <c r="I50" i="3"/>
  <c r="H50" i="3"/>
  <c r="G50" i="3"/>
  <c r="I33" i="3"/>
  <c r="H33" i="3"/>
  <c r="G33" i="3"/>
  <c r="I28" i="3"/>
  <c r="H28" i="3"/>
  <c r="G28" i="3"/>
  <c r="I37" i="3"/>
  <c r="H37" i="3"/>
  <c r="G37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22" i="3"/>
  <c r="H22" i="3"/>
  <c r="G22" i="3"/>
  <c r="I17" i="3"/>
  <c r="H17" i="3"/>
  <c r="G17" i="3"/>
  <c r="I35" i="3"/>
  <c r="H35" i="3"/>
  <c r="G35" i="3"/>
  <c r="I30" i="3"/>
  <c r="H30" i="3"/>
  <c r="G30" i="3"/>
  <c r="I25" i="3"/>
  <c r="H25" i="3"/>
  <c r="G25" i="3"/>
  <c r="I18" i="3"/>
  <c r="H18" i="3"/>
  <c r="G18" i="3"/>
  <c r="I27" i="3"/>
  <c r="H27" i="3"/>
  <c r="G27" i="3"/>
  <c r="I21" i="3"/>
  <c r="H21" i="3"/>
  <c r="G21" i="3"/>
  <c r="I12" i="3"/>
  <c r="H12" i="3"/>
  <c r="G12" i="3"/>
  <c r="I10" i="3"/>
  <c r="H10" i="3"/>
  <c r="G10" i="3"/>
  <c r="I19" i="3"/>
  <c r="H19" i="3"/>
  <c r="G19" i="3"/>
  <c r="I6" i="3"/>
  <c r="H6" i="3"/>
  <c r="G6" i="3"/>
  <c r="I15" i="3"/>
  <c r="H15" i="3"/>
  <c r="G15" i="3"/>
  <c r="I14" i="3"/>
  <c r="H14" i="3"/>
  <c r="G14" i="3"/>
  <c r="I16" i="3"/>
  <c r="H16" i="3"/>
  <c r="G16" i="3"/>
  <c r="I13" i="3"/>
  <c r="H13" i="3"/>
  <c r="G13" i="3"/>
  <c r="I44" i="3"/>
  <c r="H44" i="3"/>
  <c r="G44" i="3"/>
  <c r="I5" i="3"/>
  <c r="H5" i="3"/>
  <c r="G5" i="3"/>
  <c r="I26" i="3"/>
  <c r="H26" i="3"/>
  <c r="G26" i="3"/>
  <c r="I9" i="3"/>
  <c r="H9" i="3"/>
  <c r="G9" i="3"/>
  <c r="I24" i="3"/>
  <c r="H24" i="3"/>
  <c r="G24" i="3"/>
  <c r="I11" i="3"/>
  <c r="H11" i="3"/>
  <c r="G11" i="3"/>
  <c r="I4" i="3"/>
  <c r="H4" i="3"/>
  <c r="G4" i="3"/>
  <c r="I29" i="3"/>
  <c r="H29" i="3"/>
  <c r="G29" i="3"/>
  <c r="I32" i="3"/>
  <c r="H32" i="3"/>
  <c r="G32" i="3"/>
  <c r="I8" i="3"/>
  <c r="H8" i="3"/>
  <c r="G8" i="3"/>
  <c r="I7" i="3"/>
  <c r="H7" i="3"/>
  <c r="G7" i="3"/>
  <c r="I23" i="3"/>
  <c r="H23" i="3"/>
  <c r="G23" i="3"/>
  <c r="I3" i="3"/>
  <c r="H3" i="3"/>
  <c r="I62" i="2"/>
  <c r="H62" i="2"/>
  <c r="G62" i="2"/>
  <c r="I33" i="2"/>
  <c r="H33" i="2"/>
  <c r="G33" i="2"/>
  <c r="I61" i="2"/>
  <c r="H61" i="2"/>
  <c r="G61" i="2"/>
  <c r="I60" i="2"/>
  <c r="H60" i="2"/>
  <c r="G60" i="2"/>
  <c r="I59" i="2"/>
  <c r="H59" i="2"/>
  <c r="G59" i="2"/>
  <c r="I58" i="2"/>
  <c r="H58" i="2"/>
  <c r="G58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57" i="2"/>
  <c r="H57" i="2"/>
  <c r="G57" i="2"/>
  <c r="I56" i="2"/>
  <c r="H56" i="2"/>
  <c r="G56" i="2"/>
  <c r="I55" i="2"/>
  <c r="H55" i="2"/>
  <c r="G55" i="2"/>
  <c r="I54" i="2"/>
  <c r="H54" i="2"/>
  <c r="G54" i="2"/>
  <c r="I14" i="2"/>
  <c r="H14" i="2"/>
  <c r="G14" i="2"/>
  <c r="I53" i="2"/>
  <c r="H53" i="2"/>
  <c r="G53" i="2"/>
  <c r="I13" i="2"/>
  <c r="H13" i="2"/>
  <c r="G13" i="2"/>
  <c r="I12" i="2"/>
  <c r="H12" i="2"/>
  <c r="G12" i="2"/>
  <c r="I52" i="2"/>
  <c r="H52" i="2"/>
  <c r="G52" i="2"/>
  <c r="I51" i="2"/>
  <c r="H51" i="2"/>
  <c r="G51" i="2"/>
  <c r="I11" i="2"/>
  <c r="H11" i="2"/>
  <c r="G11" i="2"/>
  <c r="I50" i="2"/>
  <c r="H50" i="2"/>
  <c r="G50" i="2"/>
  <c r="I49" i="2"/>
  <c r="H49" i="2"/>
  <c r="G49" i="2"/>
  <c r="I48" i="2"/>
  <c r="H48" i="2"/>
  <c r="G48" i="2"/>
  <c r="I7" i="2"/>
  <c r="H7" i="2"/>
  <c r="G7" i="2"/>
  <c r="I6" i="2"/>
  <c r="H6" i="2"/>
  <c r="G6" i="2"/>
  <c r="I5" i="2"/>
  <c r="H5" i="2"/>
  <c r="G5" i="2"/>
  <c r="I4" i="2"/>
  <c r="H4" i="2"/>
  <c r="G4" i="2"/>
  <c r="I47" i="2"/>
  <c r="H47" i="2"/>
  <c r="G47" i="2"/>
  <c r="I26" i="2"/>
  <c r="H26" i="2"/>
  <c r="G26" i="2"/>
  <c r="I46" i="2"/>
  <c r="H46" i="2"/>
  <c r="G46" i="2"/>
  <c r="I45" i="2"/>
  <c r="H45" i="2"/>
  <c r="G45" i="2"/>
  <c r="I16" i="2"/>
  <c r="H16" i="2"/>
  <c r="G16" i="2"/>
  <c r="I24" i="2"/>
  <c r="H24" i="2"/>
  <c r="G24" i="2"/>
  <c r="I20" i="2"/>
  <c r="H20" i="2"/>
  <c r="G20" i="2"/>
  <c r="I15" i="2"/>
  <c r="H15" i="2"/>
  <c r="G15" i="2"/>
  <c r="I25" i="2"/>
  <c r="H25" i="2"/>
  <c r="G25" i="2"/>
  <c r="I22" i="2"/>
  <c r="H22" i="2"/>
  <c r="G22" i="2"/>
  <c r="I44" i="2"/>
  <c r="H44" i="2"/>
  <c r="G44" i="2"/>
  <c r="I17" i="2"/>
  <c r="H17" i="2"/>
  <c r="G17" i="2"/>
  <c r="I21" i="2"/>
  <c r="H21" i="2"/>
  <c r="G21" i="2"/>
  <c r="I23" i="2"/>
  <c r="H23" i="2"/>
  <c r="G23" i="2"/>
  <c r="I18" i="2"/>
  <c r="H18" i="2"/>
  <c r="G18" i="2"/>
  <c r="I19" i="2"/>
  <c r="H19" i="2"/>
  <c r="G19" i="2"/>
  <c r="I9" i="2"/>
  <c r="H9" i="2"/>
  <c r="G9" i="2"/>
  <c r="I3" i="2"/>
  <c r="H3" i="2"/>
  <c r="G3" i="2"/>
  <c r="I10" i="2"/>
  <c r="H10" i="2"/>
  <c r="G10" i="2"/>
  <c r="I43" i="2"/>
  <c r="H43" i="2"/>
  <c r="G43" i="2"/>
  <c r="I8" i="2"/>
  <c r="H8" i="2"/>
  <c r="G8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H65" i="1"/>
  <c r="I65" i="1"/>
  <c r="J65" i="1"/>
  <c r="H47" i="1"/>
  <c r="I47" i="1"/>
  <c r="J47" i="1"/>
  <c r="H51" i="1"/>
  <c r="I51" i="1"/>
  <c r="J51" i="1"/>
  <c r="H9" i="1"/>
  <c r="I9" i="1"/>
  <c r="J9" i="1"/>
  <c r="H26" i="1" l="1"/>
  <c r="H64" i="1"/>
  <c r="I26" i="1"/>
  <c r="I64" i="1"/>
  <c r="J26" i="1"/>
  <c r="J64" i="1"/>
  <c r="H35" i="1" l="1"/>
  <c r="H19" i="1"/>
  <c r="H21" i="1"/>
  <c r="H22" i="1"/>
  <c r="H48" i="1"/>
  <c r="H68" i="1"/>
  <c r="H16" i="1"/>
  <c r="H50" i="1"/>
  <c r="H58" i="1"/>
  <c r="H62" i="1"/>
  <c r="H57" i="1"/>
  <c r="H44" i="1"/>
  <c r="H59" i="1"/>
  <c r="H17" i="1"/>
  <c r="H40" i="1"/>
  <c r="H66" i="1"/>
  <c r="H63" i="1"/>
  <c r="H11" i="1"/>
  <c r="H33" i="1"/>
  <c r="H45" i="1"/>
  <c r="H39" i="1"/>
  <c r="H36" i="1"/>
  <c r="H61" i="1"/>
  <c r="H53" i="1"/>
  <c r="H41" i="1"/>
  <c r="H38" i="1"/>
  <c r="H34" i="1"/>
  <c r="H24" i="1"/>
  <c r="H52" i="1"/>
  <c r="H42" i="1"/>
  <c r="H60" i="1"/>
  <c r="H46" i="1"/>
  <c r="H18" i="1"/>
  <c r="H12" i="1"/>
  <c r="H27" i="1"/>
  <c r="H10" i="1"/>
  <c r="H49" i="1"/>
  <c r="H31" i="1"/>
  <c r="H14" i="1"/>
  <c r="H20" i="1"/>
  <c r="H55" i="1"/>
  <c r="H54" i="1"/>
  <c r="H25" i="1"/>
  <c r="H13" i="1"/>
  <c r="H23" i="1"/>
  <c r="H15" i="1"/>
  <c r="H67" i="1"/>
  <c r="H29" i="1"/>
  <c r="H56" i="1"/>
  <c r="H43" i="1"/>
  <c r="H28" i="1"/>
  <c r="H30" i="1"/>
  <c r="H37" i="1"/>
  <c r="I35" i="1"/>
  <c r="I19" i="1"/>
  <c r="I21" i="1"/>
  <c r="I22" i="1"/>
  <c r="I48" i="1"/>
  <c r="I68" i="1"/>
  <c r="I16" i="1"/>
  <c r="I50" i="1"/>
  <c r="I58" i="1"/>
  <c r="I62" i="1"/>
  <c r="I57" i="1"/>
  <c r="I44" i="1"/>
  <c r="I59" i="1"/>
  <c r="I17" i="1"/>
  <c r="I40" i="1"/>
  <c r="I66" i="1"/>
  <c r="I63" i="1"/>
  <c r="I11" i="1"/>
  <c r="I33" i="1"/>
  <c r="I45" i="1"/>
  <c r="I39" i="1"/>
  <c r="I36" i="1"/>
  <c r="I61" i="1"/>
  <c r="I53" i="1"/>
  <c r="I41" i="1"/>
  <c r="I38" i="1"/>
  <c r="I34" i="1"/>
  <c r="I24" i="1"/>
  <c r="I52" i="1"/>
  <c r="I42" i="1"/>
  <c r="I60" i="1"/>
  <c r="I46" i="1"/>
  <c r="I18" i="1"/>
  <c r="I12" i="1"/>
  <c r="I27" i="1"/>
  <c r="I10" i="1"/>
  <c r="I49" i="1"/>
  <c r="I31" i="1"/>
  <c r="I14" i="1"/>
  <c r="I20" i="1"/>
  <c r="I55" i="1"/>
  <c r="I54" i="1"/>
  <c r="I25" i="1"/>
  <c r="I13" i="1"/>
  <c r="I23" i="1"/>
  <c r="I15" i="1"/>
  <c r="I67" i="1"/>
  <c r="I29" i="1"/>
  <c r="I56" i="1"/>
  <c r="I43" i="1"/>
  <c r="I28" i="1"/>
  <c r="I30" i="1"/>
  <c r="I37" i="1"/>
  <c r="J35" i="1"/>
  <c r="J19" i="1"/>
  <c r="J21" i="1"/>
  <c r="J22" i="1"/>
  <c r="J48" i="1"/>
  <c r="J68" i="1"/>
  <c r="J16" i="1"/>
  <c r="J50" i="1"/>
  <c r="J58" i="1"/>
  <c r="J62" i="1"/>
  <c r="J57" i="1"/>
  <c r="J44" i="1"/>
  <c r="J59" i="1"/>
  <c r="J17" i="1"/>
  <c r="J40" i="1"/>
  <c r="J66" i="1"/>
  <c r="J63" i="1"/>
  <c r="J11" i="1"/>
  <c r="J33" i="1"/>
  <c r="J45" i="1"/>
  <c r="J39" i="1"/>
  <c r="J36" i="1"/>
  <c r="J61" i="1"/>
  <c r="J53" i="1"/>
  <c r="J41" i="1"/>
  <c r="J38" i="1"/>
  <c r="J34" i="1"/>
  <c r="J24" i="1"/>
  <c r="J52" i="1"/>
  <c r="J42" i="1"/>
  <c r="J60" i="1"/>
  <c r="J46" i="1"/>
  <c r="J18" i="1"/>
  <c r="J12" i="1"/>
  <c r="J27" i="1"/>
  <c r="J10" i="1"/>
  <c r="J49" i="1"/>
  <c r="J31" i="1"/>
  <c r="J14" i="1"/>
  <c r="J20" i="1"/>
  <c r="J55" i="1"/>
  <c r="J54" i="1"/>
  <c r="J25" i="1"/>
  <c r="J13" i="1"/>
  <c r="J23" i="1"/>
  <c r="J15" i="1"/>
  <c r="J67" i="1"/>
  <c r="J29" i="1"/>
  <c r="J56" i="1"/>
  <c r="J43" i="1"/>
  <c r="J28" i="1"/>
  <c r="J30" i="1"/>
  <c r="J37" i="1"/>
  <c r="J32" i="1" l="1"/>
  <c r="I32" i="1"/>
  <c r="H32" i="1"/>
  <c r="B5" i="1"/>
  <c r="B4" i="1"/>
  <c r="B3" i="1"/>
  <c r="B2" i="1"/>
</calcChain>
</file>

<file path=xl/sharedStrings.xml><?xml version="1.0" encoding="utf-8"?>
<sst xmlns="http://schemas.openxmlformats.org/spreadsheetml/2006/main" count="237" uniqueCount="94">
  <si>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</si>
  <si>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</si>
  <si>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</si>
  <si>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</si>
  <si>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</si>
  <si>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</si>
  <si>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</si>
  <si>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</si>
  <si>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</si>
  <si>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</si>
  <si>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</si>
  <si>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</si>
  <si>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</si>
  <si>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</si>
  <si>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</si>
  <si>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</si>
  <si>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</si>
  <si>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</si>
  <si>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</si>
  <si>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</si>
  <si>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</si>
  <si>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</si>
  <si>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CMV_MOBY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</si>
  <si>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</si>
  <si>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</si>
  <si>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</si>
  <si>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</si>
  <si>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</si>
  <si>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</si>
  <si>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</si>
  <si>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</si>
  <si>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JAM_CTG2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</si>
  <si>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</si>
  <si>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</si>
  <si>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</si>
  <si>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</si>
  <si>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</si>
  <si>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</si>
  <si>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</si>
  <si>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</si>
  <si>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</si>
  <si>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</si>
  <si>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</si>
  <si>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</si>
  <si>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</si>
  <si>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</si>
  <si>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</si>
  <si>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</si>
  <si>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JAM_PTAN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</si>
  <si>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</si>
  <si>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</si>
  <si>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</si>
  <si>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</si>
  <si>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</si>
  <si>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</si>
  <si>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</si>
  <si>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</si>
  <si>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</si>
  <si>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</si>
  <si>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</si>
  <si>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</si>
  <si>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</si>
  <si>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NULL</t>
  </si>
  <si>
    <t>JAM_EMA</t>
  </si>
  <si>
    <t>JAM_SC14B</t>
  </si>
  <si>
    <t>SIMAVAL_ERROR:VALIDATION_ERROR Validation error</t>
  </si>
  <si>
    <t>SIMA_TRY_MOD_SUB:Error trying to modify subscriber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</si>
  <si>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</si>
  <si>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</si>
  <si>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</si>
  <si>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</si>
  <si>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</si>
  <si>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</si>
  <si>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SIMA__NOUDETMATCH:No User Defined Exit Type Found.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</si>
  <si>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</si>
  <si>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</si>
  <si>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</si>
  <si>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</si>
  <si>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</si>
  <si>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</si>
  <si>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DMS100_NEP_DB_ERROR:Information not found in NEP data base</t>
  </si>
  <si>
    <t>DMS100_NO_UDETMATCH:No User Defined Exit Type Found</t>
  </si>
  <si>
    <t>JAM_OLHB</t>
  </si>
  <si>
    <t>JAM_WSH1</t>
  </si>
  <si>
    <t>JAM_EAST</t>
  </si>
  <si>
    <t>SIMA_FMT_EXCEPTION:Format Exception</t>
  </si>
  <si>
    <t>CAY_BBRY</t>
  </si>
  <si>
    <t>JAM_HBVW</t>
  </si>
  <si>
    <t>JAM_OCBR</t>
  </si>
  <si>
    <t>JAM_RNBY</t>
  </si>
  <si>
    <t>JAM_WEST</t>
  </si>
  <si>
    <t>SIMAPIN_ALRDYEXISTS:PIN already exists in the database</t>
  </si>
  <si>
    <t>SIMA_SUBS_TO_IN_USE:Prepaid Subscriber To is in use</t>
  </si>
  <si>
    <t>DMS100_LENNOBEASSDN:The LEN is either invalid or not assigned, Please check the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</si>
</sst>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32"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68" totalsRowShown="0">
  <autoFilter ref="C8:J68" xr:uid="{00000000-0009-0000-0100-000001000000}"/>
  <sortState ref="C9:J68">
    <sortCondition descending="1" ref="C8:C6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62" totalsRowShown="0">
  <autoFilter ref="B2:I62" xr:uid="{F36133E0-1D10-448C-8F5F-F59A14EFC021}"/>
  <sortState ref="B3:I62">
    <sortCondition descending="1" ref="F2:F62"/>
  </sortState>
  <tableColumns count="8">
    <tableColumn id="1" xr3:uid="{18B2137A-8B3C-46FA-80BA-751F5EF1A26D}" name="WOS" dataDxfId="15"/>
    <tableColumn id="2" xr3:uid="{27C64BF4-560D-4F1A-8948-640A703A6A28}" name="HOST" dataDxfId="14"/>
    <tableColumn id="3" xr3:uid="{5332EF6F-8258-4AA1-8DB9-68C933E1AA26}" name="COMPLETE" dataDxfId="13"/>
    <tableColumn id="5" xr3:uid="{B42A5096-9F78-47B8-9A3F-5BD3B2C7351F}" name="FAILED" dataDxfId="12"/>
    <tableColumn id="7" xr3:uid="{7FC3E51A-9FAF-4067-A60F-80312A16471F}" name="TIMEOUT" dataDxfId="11"/>
    <tableColumn id="9" xr3:uid="{016E0099-268E-4FEC-A4FE-E0A98F1DAA37}" name="%COMPLETE" dataDxfId="10">
      <calculatedColumnFormula>Tabla13[[#This Row],[COMPLETE]]/Tabla13[[#This Row],[WOS]]</calculatedColumnFormula>
    </tableColumn>
    <tableColumn id="10" xr3:uid="{7658FBB5-8311-46DB-B04C-4407AB208FB9}" name="%FAILED" dataDxfId="9">
      <calculatedColumnFormula>Tabla13[[#This Row],[FAILED]]/Tabla13[[#This Row],[WOS]]</calculatedColumnFormula>
    </tableColumn>
    <tableColumn id="11" xr3:uid="{70D4A662-C65F-48FC-99C7-C54B0764A2A2}" name="%TIMEOUT" dataDxfId="8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62" totalsRowShown="0">
  <autoFilter ref="B2:I62" xr:uid="{D467E664-69FE-4BD6-89D8-FB663C697635}"/>
  <sortState ref="B3:I62">
    <sortCondition descending="1" ref="E2:E62"/>
  </sortState>
  <tableColumns count="8">
    <tableColumn id="1" xr3:uid="{C254810B-6794-4785-9147-BF803EC42F54}" name="WOS" dataDxfId="7"/>
    <tableColumn id="2" xr3:uid="{53AE43A1-69E0-4277-99E4-F182FE8904CD}" name="HOST" dataDxfId="6"/>
    <tableColumn id="3" xr3:uid="{6F3CAC8B-C79B-4BE7-99BD-1FC20421F72B}" name="COMPLETE" dataDxfId="5"/>
    <tableColumn id="5" xr3:uid="{44A8292D-97C2-47D1-8580-E798EAEEA69A}" name="FAILED" dataDxfId="4"/>
    <tableColumn id="7" xr3:uid="{A8907504-3636-4500-90F4-0599BCBB0FCE}" name="TIMEOUT" dataDxfId="3"/>
    <tableColumn id="9" xr3:uid="{181B8FA0-1978-470E-82B1-788C1161EBA2}" name="%COMPLETE" dataDxfId="2">
      <calculatedColumnFormula>Tabla16[[#This Row],[COMPLETE]]/Tabla16[[#This Row],[WOS]]</calculatedColumnFormula>
    </tableColumn>
    <tableColumn id="10" xr3:uid="{BC4DFA07-FD22-46E1-8C48-D0FF961A5AF7}" name="%FAILED" dataDxfId="1">
      <calculatedColumnFormula>Tabla16[[#This Row],[FAILED]]/Tabla16[[#This Row],[WOS]]</calculatedColumnFormula>
    </tableColumn>
    <tableColumn id="11" xr3:uid="{7F698FAD-B872-4FED-A034-119DF62C6CAE}" name="%TIMEOUT" dataDxfId="0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5" totalsRowShown="0" headerRowDxfId="21" headerRowBorderDxfId="20" tableBorderDxfId="19">
  <autoFilter ref="B2:C15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18" headerRowBorderDxfId="17" tableBorderDxfId="16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workbookViewId="0">
      <selection activeCell="C2" sqref="C2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20" x14ac:dyDescent="0.3">
      <c r="A1" s="1" t="s">
        <v>9</v>
      </c>
      <c r="B1" s="2">
        <v>43283</v>
      </c>
    </row>
    <row r="2" spans="1:20" x14ac:dyDescent="0.3">
      <c r="A2" s="1" t="s">
        <v>0</v>
      </c>
      <c r="B2">
        <f>SUM(Tabla1[WOS])</f>
        <v>83931</v>
      </c>
    </row>
    <row r="3" spans="1:20" x14ac:dyDescent="0.3">
      <c r="A3" s="1" t="s">
        <v>1</v>
      </c>
      <c r="B3">
        <f>SUM(Tabla1[COMPLETE])</f>
        <v>73566</v>
      </c>
    </row>
    <row r="4" spans="1:20" x14ac:dyDescent="0.3">
      <c r="A4" s="1" t="s">
        <v>2</v>
      </c>
      <c r="B4">
        <f>SUM(Tabla1[FAILED])</f>
        <v>8282</v>
      </c>
    </row>
    <row r="5" spans="1:20" x14ac:dyDescent="0.3">
      <c r="A5" s="1" t="s">
        <v>3</v>
      </c>
      <c r="B5">
        <f>SUM(Tabla1[TIMEOUT])</f>
        <v>2083</v>
      </c>
    </row>
    <row r="6" spans="1:20" x14ac:dyDescent="0.3">
      <c r="A6" s="1" t="s">
        <v>10</v>
      </c>
      <c r="B6" s="2">
        <v>43289.999988425923</v>
      </c>
    </row>
    <row r="7" spans="1:20" x14ac:dyDescent="0.3">
      <c r="A7" s="4"/>
    </row>
    <row r="8" spans="1:2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  <c r="M8" s="5"/>
      <c r="O8" s="5"/>
    </row>
    <row r="9" spans="1:20" x14ac:dyDescent="0.3">
      <c r="C9" s="5">
        <v>15263</v>
      </c>
      <c r="D9" s="5" t="s">
        <v>59</v>
      </c>
      <c r="E9" s="5">
        <v>11975</v>
      </c>
      <c r="F9" s="5">
        <v>3288</v>
      </c>
      <c r="G9" s="5"/>
      <c r="H9" s="3">
        <f>Tabla1[[#This Row],[COMPLETE]]/Tabla1[[#This Row],[WOS]]</f>
        <v>0.78457708183188102</v>
      </c>
      <c r="I9" s="3">
        <f>Tabla1[[#This Row],[FAILED]]/Tabla1[[#This Row],[WOS]]</f>
        <v>0.21542291816811898</v>
      </c>
      <c r="J9" s="3">
        <f>Tabla1[[#This Row],[TIMEOUT]]/Tabla1[[#This Row],[WOS]]</f>
        <v>0</v>
      </c>
      <c r="L9" s="16"/>
      <c r="M9" s="5"/>
      <c r="N9" s="5"/>
      <c r="O9" s="5"/>
    </row>
    <row r="10" spans="1:20" x14ac:dyDescent="0.3">
      <c r="C10" s="5">
        <v>13263</v>
      </c>
      <c r="D10" s="5" t="s">
        <v>63</v>
      </c>
      <c r="E10" s="5">
        <v>13235</v>
      </c>
      <c r="F10" s="5">
        <v>28</v>
      </c>
      <c r="G10" s="5"/>
      <c r="H10" s="3">
        <f>Tabla1[[#This Row],[COMPLETE]]/Tabla1[[#This Row],[WOS]]</f>
        <v>0.99788886375631458</v>
      </c>
      <c r="I10" s="3">
        <f>Tabla1[[#This Row],[FAILED]]/Tabla1[[#This Row],[WOS]]</f>
        <v>2.1111362436854408E-3</v>
      </c>
      <c r="J10" s="3">
        <f>Tabla1[[#This Row],[TIMEOUT]]/Tabla1[[#This Row],[WOS]]</f>
        <v>0</v>
      </c>
      <c r="L10" s="5"/>
      <c r="M10" s="5"/>
      <c r="N10" s="16"/>
      <c r="O10" s="5"/>
      <c r="Q10" s="5"/>
      <c r="S10" s="5"/>
      <c r="T10" s="5"/>
    </row>
    <row r="11" spans="1:20" x14ac:dyDescent="0.3">
      <c r="C11" s="5">
        <v>9136</v>
      </c>
      <c r="D11" s="16" t="s">
        <v>36</v>
      </c>
      <c r="E11" s="5">
        <v>8739</v>
      </c>
      <c r="F11" s="5">
        <v>397</v>
      </c>
      <c r="G11" s="5"/>
      <c r="H11" s="3">
        <f>Tabla1[[#This Row],[COMPLETE]]/Tabla1[[#This Row],[WOS]]</f>
        <v>0.95654553415061294</v>
      </c>
      <c r="I11" s="3">
        <f>Tabla1[[#This Row],[FAILED]]/Tabla1[[#This Row],[WOS]]</f>
        <v>4.3454465849387038E-2</v>
      </c>
      <c r="J11" s="3">
        <f>Tabla1[[#This Row],[TIMEOUT]]/Tabla1[[#This Row],[WOS]]</f>
        <v>0</v>
      </c>
      <c r="L11" s="16"/>
      <c r="M11" s="5"/>
      <c r="N11" s="16"/>
      <c r="O11" s="5"/>
      <c r="Q11" s="5"/>
      <c r="S11" s="5"/>
      <c r="T11" s="5"/>
    </row>
    <row r="12" spans="1:20" x14ac:dyDescent="0.3">
      <c r="C12" s="5">
        <v>8552</v>
      </c>
      <c r="D12" s="16" t="s">
        <v>35</v>
      </c>
      <c r="E12" s="5">
        <v>8184</v>
      </c>
      <c r="F12" s="5">
        <v>368</v>
      </c>
      <c r="G12" s="5"/>
      <c r="H12" s="3">
        <f>Tabla1[[#This Row],[COMPLETE]]/Tabla1[[#This Row],[WOS]]</f>
        <v>0.95696913002806361</v>
      </c>
      <c r="I12" s="3">
        <f>Tabla1[[#This Row],[FAILED]]/Tabla1[[#This Row],[WOS]]</f>
        <v>4.3030869971936392E-2</v>
      </c>
      <c r="J12" s="3">
        <f>Tabla1[[#This Row],[TIMEOUT]]/Tabla1[[#This Row],[WOS]]</f>
        <v>0</v>
      </c>
      <c r="L12" s="16"/>
      <c r="M12" s="5"/>
      <c r="N12" s="16"/>
      <c r="O12" s="5"/>
      <c r="Q12" s="5"/>
      <c r="S12" s="5"/>
      <c r="T12" s="5"/>
    </row>
    <row r="13" spans="1:20" x14ac:dyDescent="0.3">
      <c r="C13" s="5">
        <v>8306</v>
      </c>
      <c r="D13" s="5" t="s">
        <v>64</v>
      </c>
      <c r="E13" s="5">
        <v>8298</v>
      </c>
      <c r="F13" s="5">
        <v>8</v>
      </c>
      <c r="G13" s="5"/>
      <c r="H13" s="3">
        <f>Tabla1[[#This Row],[COMPLETE]]/Tabla1[[#This Row],[WOS]]</f>
        <v>0.99903684083794853</v>
      </c>
      <c r="I13" s="3">
        <f>Tabla1[[#This Row],[FAILED]]/Tabla1[[#This Row],[WOS]]</f>
        <v>9.6315916205152899E-4</v>
      </c>
      <c r="J13" s="3">
        <f>Tabla1[[#This Row],[TIMEOUT]]/Tabla1[[#This Row],[WOS]]</f>
        <v>0</v>
      </c>
      <c r="L13" s="16"/>
      <c r="M13" s="5"/>
      <c r="N13" s="16"/>
      <c r="O13" s="5"/>
      <c r="Q13" s="5"/>
      <c r="S13" s="5"/>
      <c r="T13" s="5"/>
    </row>
    <row r="14" spans="1:20" x14ac:dyDescent="0.3">
      <c r="C14" s="5">
        <v>5157</v>
      </c>
      <c r="D14" s="16" t="s">
        <v>14</v>
      </c>
      <c r="E14" s="5">
        <v>5144</v>
      </c>
      <c r="F14" s="5">
        <v>13</v>
      </c>
      <c r="G14" s="5"/>
      <c r="H14" s="3">
        <f>Tabla1[[#This Row],[COMPLETE]]/Tabla1[[#This Row],[WOS]]</f>
        <v>0.99747915454721736</v>
      </c>
      <c r="I14" s="3">
        <f>Tabla1[[#This Row],[FAILED]]/Tabla1[[#This Row],[WOS]]</f>
        <v>2.5208454527826255E-3</v>
      </c>
      <c r="J14" s="3">
        <f>Tabla1[[#This Row],[TIMEOUT]]/Tabla1[[#This Row],[WOS]]</f>
        <v>0</v>
      </c>
      <c r="L14" s="16"/>
      <c r="M14" s="5"/>
      <c r="N14" s="5"/>
      <c r="O14" s="5"/>
      <c r="Q14" s="5"/>
      <c r="R14" s="5"/>
      <c r="S14" s="5"/>
      <c r="T14" s="5"/>
    </row>
    <row r="15" spans="1:20" x14ac:dyDescent="0.3">
      <c r="C15" s="5">
        <v>4109</v>
      </c>
      <c r="D15" s="5" t="s">
        <v>34</v>
      </c>
      <c r="E15" s="5">
        <v>2901</v>
      </c>
      <c r="F15" s="5">
        <v>1208</v>
      </c>
      <c r="G15" s="5"/>
      <c r="H15" s="3">
        <f>Tabla1[[#This Row],[COMPLETE]]/Tabla1[[#This Row],[WOS]]</f>
        <v>0.70601119493794107</v>
      </c>
      <c r="I15" s="3">
        <f>Tabla1[[#This Row],[FAILED]]/Tabla1[[#This Row],[WOS]]</f>
        <v>0.29398880506205888</v>
      </c>
      <c r="J15" s="3">
        <f>Tabla1[[#This Row],[TIMEOUT]]/Tabla1[[#This Row],[WOS]]</f>
        <v>0</v>
      </c>
      <c r="L15" s="16"/>
      <c r="M15" s="5"/>
      <c r="N15" s="5"/>
      <c r="O15" s="5"/>
      <c r="P15" s="5"/>
      <c r="Q15" s="5"/>
      <c r="S15" s="5"/>
      <c r="T15" s="5"/>
    </row>
    <row r="16" spans="1:20" x14ac:dyDescent="0.3">
      <c r="C16" s="5">
        <v>3451</v>
      </c>
      <c r="D16" s="16" t="s">
        <v>15</v>
      </c>
      <c r="E16" s="5">
        <v>3302</v>
      </c>
      <c r="F16" s="5">
        <v>149</v>
      </c>
      <c r="G16" s="5"/>
      <c r="H16" s="3">
        <f>Tabla1[[#This Row],[COMPLETE]]/Tabla1[[#This Row],[WOS]]</f>
        <v>0.95682410895392644</v>
      </c>
      <c r="I16" s="3">
        <f>Tabla1[[#This Row],[FAILED]]/Tabla1[[#This Row],[WOS]]</f>
        <v>4.3175891046073604E-2</v>
      </c>
      <c r="J16" s="3">
        <f>Tabla1[[#This Row],[TIMEOUT]]/Tabla1[[#This Row],[WOS]]</f>
        <v>0</v>
      </c>
      <c r="L16" s="16"/>
      <c r="M16" s="5"/>
      <c r="N16" s="16"/>
      <c r="O16" s="5"/>
      <c r="Q16" s="5"/>
      <c r="R16" s="5"/>
      <c r="S16" s="5"/>
      <c r="T16" s="5"/>
    </row>
    <row r="17" spans="3:20" x14ac:dyDescent="0.3">
      <c r="C17" s="5">
        <v>2198</v>
      </c>
      <c r="D17" s="16" t="s">
        <v>16</v>
      </c>
      <c r="E17" s="5">
        <v>2172</v>
      </c>
      <c r="F17" s="5">
        <v>26</v>
      </c>
      <c r="G17" s="5"/>
      <c r="H17" s="3">
        <f>Tabla1[[#This Row],[COMPLETE]]/Tabla1[[#This Row],[WOS]]</f>
        <v>0.98817106460418558</v>
      </c>
      <c r="I17" s="3">
        <f>Tabla1[[#This Row],[FAILED]]/Tabla1[[#This Row],[WOS]]</f>
        <v>1.1828935395814377E-2</v>
      </c>
      <c r="J17" s="3">
        <f>Tabla1[[#This Row],[TIMEOUT]]/Tabla1[[#This Row],[WOS]]</f>
        <v>0</v>
      </c>
      <c r="L17" s="16"/>
      <c r="M17" s="5"/>
      <c r="N17" s="5"/>
      <c r="O17" s="5"/>
      <c r="Q17" s="5"/>
      <c r="S17" s="5"/>
      <c r="T17" s="5"/>
    </row>
    <row r="18" spans="3:20" x14ac:dyDescent="0.3">
      <c r="C18" s="5">
        <v>2128</v>
      </c>
      <c r="D18" s="5" t="s">
        <v>38</v>
      </c>
      <c r="E18" s="5">
        <v>1716</v>
      </c>
      <c r="F18" s="5">
        <v>329</v>
      </c>
      <c r="G18" s="5">
        <v>83</v>
      </c>
      <c r="H18" s="3">
        <f>Tabla1[[#This Row],[COMPLETE]]/Tabla1[[#This Row],[WOS]]</f>
        <v>0.80639097744360899</v>
      </c>
      <c r="I18" s="3">
        <f>Tabla1[[#This Row],[FAILED]]/Tabla1[[#This Row],[WOS]]</f>
        <v>0.15460526315789475</v>
      </c>
      <c r="J18" s="3">
        <f>Tabla1[[#This Row],[TIMEOUT]]/Tabla1[[#This Row],[WOS]]</f>
        <v>3.9003759398496242E-2</v>
      </c>
      <c r="L18" s="5"/>
      <c r="M18" s="5"/>
      <c r="O18" s="5"/>
      <c r="Q18" s="5"/>
      <c r="S18" s="5"/>
      <c r="T18" s="5"/>
    </row>
    <row r="19" spans="3:20" x14ac:dyDescent="0.3">
      <c r="C19" s="5">
        <v>1048</v>
      </c>
      <c r="D19" s="5" t="s">
        <v>53</v>
      </c>
      <c r="E19" s="5">
        <v>1032</v>
      </c>
      <c r="F19" s="5">
        <v>16</v>
      </c>
      <c r="G19" s="5"/>
      <c r="H19" s="3">
        <f>Tabla1[[#This Row],[COMPLETE]]/Tabla1[[#This Row],[WOS]]</f>
        <v>0.98473282442748089</v>
      </c>
      <c r="I19" s="3">
        <f>Tabla1[[#This Row],[FAILED]]/Tabla1[[#This Row],[WOS]]</f>
        <v>1.5267175572519083E-2</v>
      </c>
      <c r="J19" s="3">
        <f>Tabla1[[#This Row],[TIMEOUT]]/Tabla1[[#This Row],[WOS]]</f>
        <v>0</v>
      </c>
      <c r="L19" s="5"/>
      <c r="M19" s="5"/>
      <c r="O19" s="5"/>
      <c r="P19" s="5"/>
      <c r="Q19" s="5"/>
      <c r="R19" s="5"/>
      <c r="S19" s="5"/>
    </row>
    <row r="20" spans="3:20" x14ac:dyDescent="0.3">
      <c r="C20" s="5">
        <v>917</v>
      </c>
      <c r="D20" s="16" t="s">
        <v>37</v>
      </c>
      <c r="E20" s="5">
        <v>5</v>
      </c>
      <c r="F20" s="5">
        <v>844</v>
      </c>
      <c r="G20" s="5">
        <v>68</v>
      </c>
      <c r="H20" s="3">
        <f>Tabla1[[#This Row],[COMPLETE]]/Tabla1[[#This Row],[WOS]]</f>
        <v>5.4525627044711015E-3</v>
      </c>
      <c r="I20" s="3">
        <f>Tabla1[[#This Row],[FAILED]]/Tabla1[[#This Row],[WOS]]</f>
        <v>0.92039258451472195</v>
      </c>
      <c r="J20" s="3">
        <f>Tabla1[[#This Row],[TIMEOUT]]/Tabla1[[#This Row],[WOS]]</f>
        <v>7.4154852780806982E-2</v>
      </c>
      <c r="L20" s="5"/>
      <c r="M20" s="5"/>
      <c r="N20" s="5"/>
      <c r="O20" s="5"/>
      <c r="P20" s="5"/>
      <c r="Q20" s="5"/>
      <c r="R20" s="5"/>
      <c r="S20" s="5"/>
    </row>
    <row r="21" spans="3:20" x14ac:dyDescent="0.3">
      <c r="C21" s="5">
        <v>880</v>
      </c>
      <c r="D21" s="16" t="s">
        <v>47</v>
      </c>
      <c r="E21" s="5"/>
      <c r="F21" s="5"/>
      <c r="G21" s="5">
        <v>880</v>
      </c>
      <c r="H21" s="3">
        <f>Tabla1[[#This Row],[COMPLETE]]/Tabla1[[#This Row],[WOS]]</f>
        <v>0</v>
      </c>
      <c r="I21" s="3">
        <f>Tabla1[[#This Row],[FAILED]]/Tabla1[[#This Row],[WOS]]</f>
        <v>0</v>
      </c>
      <c r="J21" s="3">
        <f>Tabla1[[#This Row],[TIMEOUT]]/Tabla1[[#This Row],[WOS]]</f>
        <v>1</v>
      </c>
      <c r="L21" s="5"/>
      <c r="M21" s="5"/>
      <c r="O21" s="5"/>
      <c r="P21" s="5"/>
      <c r="Q21" s="5"/>
      <c r="R21" s="5"/>
      <c r="S21" s="5"/>
    </row>
    <row r="22" spans="3:20" x14ac:dyDescent="0.3">
      <c r="C22" s="5">
        <v>826</v>
      </c>
      <c r="D22" s="16" t="s">
        <v>46</v>
      </c>
      <c r="E22" s="5">
        <v>669</v>
      </c>
      <c r="F22" s="5">
        <v>80</v>
      </c>
      <c r="G22" s="5">
        <v>77</v>
      </c>
      <c r="H22" s="3">
        <f>Tabla1[[#This Row],[COMPLETE]]/Tabla1[[#This Row],[WOS]]</f>
        <v>0.80992736077481842</v>
      </c>
      <c r="I22" s="3">
        <f>Tabla1[[#This Row],[FAILED]]/Tabla1[[#This Row],[WOS]]</f>
        <v>9.6852300242130748E-2</v>
      </c>
      <c r="J22" s="3">
        <f>Tabla1[[#This Row],[TIMEOUT]]/Tabla1[[#This Row],[WOS]]</f>
        <v>9.3220338983050849E-2</v>
      </c>
      <c r="L22" s="16"/>
      <c r="M22" s="5"/>
      <c r="N22" s="16"/>
      <c r="O22" s="5"/>
      <c r="P22" s="5"/>
      <c r="Q22" s="5"/>
      <c r="R22" s="5"/>
      <c r="S22" s="5"/>
    </row>
    <row r="23" spans="3:20" x14ac:dyDescent="0.3">
      <c r="C23" s="5">
        <v>811</v>
      </c>
      <c r="D23" s="5" t="s">
        <v>29</v>
      </c>
      <c r="E23" s="5">
        <v>716</v>
      </c>
      <c r="F23" s="5">
        <v>66</v>
      </c>
      <c r="G23" s="5">
        <v>29</v>
      </c>
      <c r="H23" s="3">
        <f>Tabla1[[#This Row],[COMPLETE]]/Tabla1[[#This Row],[WOS]]</f>
        <v>0.88286066584463629</v>
      </c>
      <c r="I23" s="3">
        <f>Tabla1[[#This Row],[FAILED]]/Tabla1[[#This Row],[WOS]]</f>
        <v>8.138101109741061E-2</v>
      </c>
      <c r="J23" s="3">
        <f>Tabla1[[#This Row],[TIMEOUT]]/Tabla1[[#This Row],[WOS]]</f>
        <v>3.5758323057953144E-2</v>
      </c>
      <c r="L23" s="5"/>
      <c r="M23" s="5"/>
      <c r="N23" s="16"/>
      <c r="O23" s="5"/>
      <c r="P23" s="5"/>
      <c r="Q23" s="5"/>
      <c r="S23" s="5"/>
    </row>
    <row r="24" spans="3:20" x14ac:dyDescent="0.3">
      <c r="C24" s="5">
        <v>742</v>
      </c>
      <c r="D24" s="5" t="s">
        <v>57</v>
      </c>
      <c r="E24" s="5">
        <v>640</v>
      </c>
      <c r="F24" s="5">
        <v>72</v>
      </c>
      <c r="G24" s="5">
        <v>30</v>
      </c>
      <c r="H24" s="3">
        <f>Tabla1[[#This Row],[COMPLETE]]/Tabla1[[#This Row],[WOS]]</f>
        <v>0.86253369272237201</v>
      </c>
      <c r="I24" s="3">
        <f>Tabla1[[#This Row],[FAILED]]/Tabla1[[#This Row],[WOS]]</f>
        <v>9.7035040431266845E-2</v>
      </c>
      <c r="J24" s="3">
        <f>Tabla1[[#This Row],[TIMEOUT]]/Tabla1[[#This Row],[WOS]]</f>
        <v>4.0431266846361183E-2</v>
      </c>
      <c r="L24" s="16"/>
      <c r="M24" s="5"/>
      <c r="N24" s="16"/>
      <c r="O24" s="5"/>
      <c r="P24" s="5"/>
      <c r="Q24" s="5"/>
      <c r="S24" s="5"/>
      <c r="T24" s="5"/>
    </row>
    <row r="25" spans="3:20" x14ac:dyDescent="0.3">
      <c r="C25" s="5">
        <v>667</v>
      </c>
      <c r="D25" s="16" t="s">
        <v>28</v>
      </c>
      <c r="E25" s="5">
        <v>581</v>
      </c>
      <c r="F25" s="5">
        <v>69</v>
      </c>
      <c r="G25" s="5">
        <v>17</v>
      </c>
      <c r="H25" s="3">
        <f>Tabla1[[#This Row],[COMPLETE]]/Tabla1[[#This Row],[WOS]]</f>
        <v>0.8710644677661169</v>
      </c>
      <c r="I25" s="3">
        <f>Tabla1[[#This Row],[FAILED]]/Tabla1[[#This Row],[WOS]]</f>
        <v>0.10344827586206896</v>
      </c>
      <c r="J25" s="3">
        <f>Tabla1[[#This Row],[TIMEOUT]]/Tabla1[[#This Row],[WOS]]</f>
        <v>2.5487256371814093E-2</v>
      </c>
      <c r="L25" s="5"/>
      <c r="M25" s="5"/>
      <c r="N25" s="16"/>
      <c r="O25" s="5"/>
      <c r="P25" s="5"/>
      <c r="Q25" s="5"/>
      <c r="S25" s="5"/>
    </row>
    <row r="26" spans="3:20" x14ac:dyDescent="0.3">
      <c r="C26" s="5">
        <v>664</v>
      </c>
      <c r="D26" s="16" t="s">
        <v>45</v>
      </c>
      <c r="E26" s="5">
        <v>19</v>
      </c>
      <c r="F26" s="5">
        <v>622</v>
      </c>
      <c r="G26" s="5">
        <v>23</v>
      </c>
      <c r="H26" s="3">
        <f>Tabla1[[#This Row],[COMPLETE]]/Tabla1[[#This Row],[WOS]]</f>
        <v>2.86144578313253E-2</v>
      </c>
      <c r="I26" s="3">
        <f>Tabla1[[#This Row],[FAILED]]/Tabla1[[#This Row],[WOS]]</f>
        <v>0.93674698795180722</v>
      </c>
      <c r="J26" s="3">
        <f>Tabla1[[#This Row],[TIMEOUT]]/Tabla1[[#This Row],[WOS]]</f>
        <v>3.463855421686747E-2</v>
      </c>
      <c r="L26" s="5"/>
      <c r="M26" s="5"/>
      <c r="N26" s="16"/>
      <c r="O26" s="5"/>
      <c r="P26" s="5"/>
      <c r="Q26" s="5"/>
      <c r="S26" s="5"/>
    </row>
    <row r="27" spans="3:20" x14ac:dyDescent="0.3">
      <c r="C27" s="5">
        <v>633</v>
      </c>
      <c r="D27" s="16" t="s">
        <v>40</v>
      </c>
      <c r="E27" s="5">
        <v>547</v>
      </c>
      <c r="F27" s="5">
        <v>54</v>
      </c>
      <c r="G27" s="5">
        <v>32</v>
      </c>
      <c r="H27" s="3">
        <f>Tabla1[[#This Row],[COMPLETE]]/Tabla1[[#This Row],[WOS]]</f>
        <v>0.86413902053712477</v>
      </c>
      <c r="I27" s="3">
        <f>Tabla1[[#This Row],[FAILED]]/Tabla1[[#This Row],[WOS]]</f>
        <v>8.5308056872037921E-2</v>
      </c>
      <c r="J27" s="3">
        <f>Tabla1[[#This Row],[TIMEOUT]]/Tabla1[[#This Row],[WOS]]</f>
        <v>5.0552922590837282E-2</v>
      </c>
      <c r="L27" s="16"/>
      <c r="M27" s="5"/>
      <c r="N27" s="5"/>
      <c r="O27" s="5"/>
      <c r="P27" s="5"/>
      <c r="Q27" s="5"/>
      <c r="S27" s="5"/>
    </row>
    <row r="28" spans="3:20" x14ac:dyDescent="0.3">
      <c r="C28" s="5">
        <v>587</v>
      </c>
      <c r="D28" s="16" t="s">
        <v>41</v>
      </c>
      <c r="E28" s="5">
        <v>376</v>
      </c>
      <c r="F28" s="5">
        <v>211</v>
      </c>
      <c r="G28" s="5"/>
      <c r="H28" s="3">
        <f>Tabla1[[#This Row],[COMPLETE]]/Tabla1[[#This Row],[WOS]]</f>
        <v>0.64054514480408864</v>
      </c>
      <c r="I28" s="3">
        <f>Tabla1[[#This Row],[FAILED]]/Tabla1[[#This Row],[WOS]]</f>
        <v>0.35945485519591142</v>
      </c>
      <c r="J28" s="3">
        <f>Tabla1[[#This Row],[TIMEOUT]]/Tabla1[[#This Row],[WOS]]</f>
        <v>0</v>
      </c>
      <c r="L28" s="5"/>
      <c r="M28" s="5"/>
      <c r="O28" s="5"/>
      <c r="P28" s="5"/>
      <c r="Q28" s="5"/>
      <c r="R28" s="5"/>
      <c r="S28" s="5"/>
    </row>
    <row r="29" spans="3:20" x14ac:dyDescent="0.3">
      <c r="C29" s="5">
        <v>523</v>
      </c>
      <c r="D29" s="16" t="s">
        <v>27</v>
      </c>
      <c r="E29" s="5">
        <v>410</v>
      </c>
      <c r="F29" s="5">
        <v>90</v>
      </c>
      <c r="G29" s="5">
        <v>23</v>
      </c>
      <c r="H29" s="3">
        <f>Tabla1[[#This Row],[COMPLETE]]/Tabla1[[#This Row],[WOS]]</f>
        <v>0.78393881453154879</v>
      </c>
      <c r="I29" s="3">
        <f>Tabla1[[#This Row],[FAILED]]/Tabla1[[#This Row],[WOS]]</f>
        <v>0.17208413001912046</v>
      </c>
      <c r="J29" s="3">
        <f>Tabla1[[#This Row],[TIMEOUT]]/Tabla1[[#This Row],[WOS]]</f>
        <v>4.3977055449330782E-2</v>
      </c>
      <c r="L29" s="16"/>
      <c r="M29" s="5"/>
      <c r="N29" s="16"/>
      <c r="O29" s="5"/>
      <c r="P29" s="5"/>
      <c r="Q29" s="5"/>
      <c r="R29" s="5"/>
      <c r="S29" s="5"/>
    </row>
    <row r="30" spans="3:20" x14ac:dyDescent="0.3">
      <c r="C30" s="5">
        <v>460</v>
      </c>
      <c r="D30" s="5" t="s">
        <v>49</v>
      </c>
      <c r="E30" s="5">
        <v>411</v>
      </c>
      <c r="F30" s="5">
        <v>38</v>
      </c>
      <c r="G30" s="5">
        <v>11</v>
      </c>
      <c r="H30" s="3">
        <f>Tabla1[[#This Row],[COMPLETE]]/Tabla1[[#This Row],[WOS]]</f>
        <v>0.89347826086956517</v>
      </c>
      <c r="I30" s="3">
        <f>Tabla1[[#This Row],[FAILED]]/Tabla1[[#This Row],[WOS]]</f>
        <v>8.2608695652173908E-2</v>
      </c>
      <c r="J30" s="3">
        <f>Tabla1[[#This Row],[TIMEOUT]]/Tabla1[[#This Row],[WOS]]</f>
        <v>2.391304347826087E-2</v>
      </c>
      <c r="L30" s="16"/>
      <c r="M30" s="5"/>
      <c r="N30" s="5"/>
      <c r="O30" s="5"/>
      <c r="P30" s="5"/>
      <c r="Q30" s="5"/>
      <c r="S30" s="5"/>
      <c r="T30" s="5"/>
    </row>
    <row r="31" spans="3:20" x14ac:dyDescent="0.3">
      <c r="C31" s="5">
        <v>458</v>
      </c>
      <c r="D31" s="16" t="s">
        <v>42</v>
      </c>
      <c r="E31" s="5">
        <v>406</v>
      </c>
      <c r="F31" s="5">
        <v>16</v>
      </c>
      <c r="G31" s="5">
        <v>36</v>
      </c>
      <c r="H31" s="3">
        <f>Tabla1[[#This Row],[COMPLETE]]/Tabla1[[#This Row],[WOS]]</f>
        <v>0.88646288209606983</v>
      </c>
      <c r="I31" s="3">
        <f>Tabla1[[#This Row],[FAILED]]/Tabla1[[#This Row],[WOS]]</f>
        <v>3.4934497816593885E-2</v>
      </c>
      <c r="J31" s="3">
        <f>Tabla1[[#This Row],[TIMEOUT]]/Tabla1[[#This Row],[WOS]]</f>
        <v>7.8602620087336247E-2</v>
      </c>
      <c r="L31" s="16"/>
      <c r="M31" s="5"/>
      <c r="N31" s="5"/>
      <c r="O31" s="5"/>
      <c r="P31" s="5"/>
      <c r="Q31" s="5"/>
      <c r="S31" s="5"/>
      <c r="T31" s="5"/>
    </row>
    <row r="32" spans="3:20" x14ac:dyDescent="0.3">
      <c r="C32" s="5">
        <v>399</v>
      </c>
      <c r="D32" s="5" t="s">
        <v>51</v>
      </c>
      <c r="E32" s="5">
        <v>314</v>
      </c>
      <c r="F32" s="5">
        <v>56</v>
      </c>
      <c r="G32" s="5">
        <v>29</v>
      </c>
      <c r="H32" s="3">
        <f>Tabla1[[#This Row],[COMPLETE]]/Tabla1[[#This Row],[WOS]]</f>
        <v>0.78696741854636587</v>
      </c>
      <c r="I32" s="3">
        <f>Tabla1[[#This Row],[FAILED]]/Tabla1[[#This Row],[WOS]]</f>
        <v>0.14035087719298245</v>
      </c>
      <c r="J32" s="3">
        <f>Tabla1[[#This Row],[TIMEOUT]]/Tabla1[[#This Row],[WOS]]</f>
        <v>7.2681704260651625E-2</v>
      </c>
      <c r="L32" s="16"/>
      <c r="M32" s="5"/>
      <c r="N32" s="5"/>
      <c r="O32" s="5"/>
      <c r="P32" s="5"/>
      <c r="Q32" s="5"/>
      <c r="S32" s="5"/>
      <c r="T32" s="5"/>
    </row>
    <row r="33" spans="3:20" x14ac:dyDescent="0.3">
      <c r="C33" s="5">
        <v>318</v>
      </c>
      <c r="D33" s="16" t="s">
        <v>25</v>
      </c>
      <c r="E33" s="5">
        <v>286</v>
      </c>
      <c r="F33" s="5">
        <v>19</v>
      </c>
      <c r="G33" s="5">
        <v>13</v>
      </c>
      <c r="H33" s="3">
        <f>Tabla1[[#This Row],[COMPLETE]]/Tabla1[[#This Row],[WOS]]</f>
        <v>0.89937106918238996</v>
      </c>
      <c r="I33" s="3">
        <f>Tabla1[[#This Row],[FAILED]]/Tabla1[[#This Row],[WOS]]</f>
        <v>5.9748427672955975E-2</v>
      </c>
      <c r="J33" s="3">
        <f>Tabla1[[#This Row],[TIMEOUT]]/Tabla1[[#This Row],[WOS]]</f>
        <v>4.0880503144654086E-2</v>
      </c>
      <c r="L33" s="16"/>
      <c r="M33" s="5"/>
      <c r="N33" s="16"/>
      <c r="O33" s="5"/>
      <c r="P33" s="5"/>
      <c r="Q33" s="5"/>
      <c r="S33" s="5"/>
      <c r="T33" s="5"/>
    </row>
    <row r="34" spans="3:20" x14ac:dyDescent="0.3">
      <c r="C34" s="5">
        <v>318</v>
      </c>
      <c r="D34" s="5" t="s">
        <v>39</v>
      </c>
      <c r="E34" s="5">
        <v>272</v>
      </c>
      <c r="F34" s="5">
        <v>12</v>
      </c>
      <c r="G34" s="5">
        <v>34</v>
      </c>
      <c r="H34" s="3">
        <f>Tabla1[[#This Row],[COMPLETE]]/Tabla1[[#This Row],[WOS]]</f>
        <v>0.85534591194968557</v>
      </c>
      <c r="I34" s="3">
        <f>Tabla1[[#This Row],[FAILED]]/Tabla1[[#This Row],[WOS]]</f>
        <v>3.7735849056603772E-2</v>
      </c>
      <c r="J34" s="3">
        <f>Tabla1[[#This Row],[TIMEOUT]]/Tabla1[[#This Row],[WOS]]</f>
        <v>0.1069182389937107</v>
      </c>
      <c r="L34" s="5"/>
      <c r="M34" s="5"/>
      <c r="N34" s="5"/>
      <c r="O34" s="5"/>
      <c r="P34" s="5"/>
      <c r="Q34" s="5"/>
      <c r="S34" s="5"/>
      <c r="T34" s="5"/>
    </row>
    <row r="35" spans="3:20" x14ac:dyDescent="0.3">
      <c r="C35" s="5">
        <v>315</v>
      </c>
      <c r="D35" s="5" t="s">
        <v>19</v>
      </c>
      <c r="E35" s="5">
        <v>312</v>
      </c>
      <c r="F35" s="5">
        <v>3</v>
      </c>
      <c r="G35" s="5"/>
      <c r="H35" s="3">
        <f>Tabla1[[#This Row],[COMPLETE]]/Tabla1[[#This Row],[WOS]]</f>
        <v>0.99047619047619051</v>
      </c>
      <c r="I35" s="3">
        <f>Tabla1[[#This Row],[FAILED]]/Tabla1[[#This Row],[WOS]]</f>
        <v>9.5238095238095247E-3</v>
      </c>
      <c r="J35" s="3">
        <f>Tabla1[[#This Row],[TIMEOUT]]/Tabla1[[#This Row],[WOS]]</f>
        <v>0</v>
      </c>
      <c r="L35" s="5"/>
      <c r="M35" s="5"/>
      <c r="N35" s="16"/>
      <c r="O35" s="5"/>
      <c r="P35" s="5"/>
      <c r="Q35" s="5"/>
      <c r="R35" s="5"/>
      <c r="S35" s="5"/>
    </row>
    <row r="36" spans="3:20" x14ac:dyDescent="0.3">
      <c r="C36" s="5">
        <v>256</v>
      </c>
      <c r="D36" s="5" t="s">
        <v>20</v>
      </c>
      <c r="E36" s="5">
        <v>190</v>
      </c>
      <c r="F36" s="5">
        <v>66</v>
      </c>
      <c r="G36" s="5"/>
      <c r="H36" s="3">
        <f>Tabla1[[#This Row],[COMPLETE]]/Tabla1[[#This Row],[WOS]]</f>
        <v>0.7421875</v>
      </c>
      <c r="I36" s="3">
        <f>Tabla1[[#This Row],[FAILED]]/Tabla1[[#This Row],[WOS]]</f>
        <v>0.2578125</v>
      </c>
      <c r="J36" s="3">
        <f>Tabla1[[#This Row],[TIMEOUT]]/Tabla1[[#This Row],[WOS]]</f>
        <v>0</v>
      </c>
      <c r="L36" s="16"/>
      <c r="M36" s="5"/>
      <c r="N36" s="16"/>
      <c r="O36" s="5"/>
      <c r="P36" s="5"/>
      <c r="Q36" s="5"/>
      <c r="S36" s="5"/>
      <c r="T36" s="5"/>
    </row>
    <row r="37" spans="3:20" x14ac:dyDescent="0.3">
      <c r="C37" s="5">
        <v>192</v>
      </c>
      <c r="D37" s="5" t="s">
        <v>50</v>
      </c>
      <c r="E37" s="5">
        <v>152</v>
      </c>
      <c r="F37" s="5">
        <v>31</v>
      </c>
      <c r="G37" s="5">
        <v>9</v>
      </c>
      <c r="H37" s="3">
        <f>Tabla1[[#This Row],[COMPLETE]]/Tabla1[[#This Row],[WOS]]</f>
        <v>0.79166666666666663</v>
      </c>
      <c r="I37" s="3">
        <f>Tabla1[[#This Row],[FAILED]]/Tabla1[[#This Row],[WOS]]</f>
        <v>0.16145833333333334</v>
      </c>
      <c r="J37" s="3">
        <f>Tabla1[[#This Row],[TIMEOUT]]/Tabla1[[#This Row],[WOS]]</f>
        <v>4.6875E-2</v>
      </c>
      <c r="L37" s="5"/>
      <c r="M37" s="5"/>
      <c r="N37" s="16"/>
      <c r="O37" s="5"/>
      <c r="P37" s="5"/>
      <c r="Q37" s="5"/>
      <c r="S37" s="5"/>
      <c r="T37" s="5"/>
    </row>
    <row r="38" spans="3:20" x14ac:dyDescent="0.3">
      <c r="C38" s="5">
        <v>170</v>
      </c>
      <c r="D38" s="5" t="s">
        <v>54</v>
      </c>
      <c r="E38" s="5">
        <v>170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  <c r="L38" s="16"/>
      <c r="M38" s="5"/>
      <c r="N38" s="16"/>
      <c r="O38" s="5"/>
      <c r="P38" s="5"/>
      <c r="Q38" s="5"/>
      <c r="S38" s="5"/>
    </row>
    <row r="39" spans="3:20" x14ac:dyDescent="0.3">
      <c r="C39" s="5">
        <v>155</v>
      </c>
      <c r="D39" s="5" t="s">
        <v>52</v>
      </c>
      <c r="E39" s="5"/>
      <c r="F39" s="5"/>
      <c r="G39" s="5">
        <v>155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  <c r="L39" s="16"/>
      <c r="M39" s="5"/>
      <c r="N39" s="5"/>
      <c r="O39" s="5"/>
      <c r="P39" s="5"/>
      <c r="Q39" s="5"/>
      <c r="S39" s="5"/>
    </row>
    <row r="40" spans="3:20" x14ac:dyDescent="0.3">
      <c r="C40" s="5">
        <v>111</v>
      </c>
      <c r="D40" s="5" t="s">
        <v>21</v>
      </c>
      <c r="E40" s="5"/>
      <c r="F40" s="5"/>
      <c r="G40" s="5">
        <v>111</v>
      </c>
      <c r="H40" s="3">
        <f>Tabla1[[#This Row],[COMPLETE]]/Tabla1[[#This Row],[WOS]]</f>
        <v>0</v>
      </c>
      <c r="I40" s="3">
        <f>Tabla1[[#This Row],[FAILED]]/Tabla1[[#This Row],[WOS]]</f>
        <v>0</v>
      </c>
      <c r="J40" s="3">
        <f>Tabla1[[#This Row],[TIMEOUT]]/Tabla1[[#This Row],[WOS]]</f>
        <v>1</v>
      </c>
      <c r="L40" s="16"/>
      <c r="M40" s="5"/>
      <c r="N40" s="5"/>
      <c r="O40" s="5"/>
      <c r="P40" s="5"/>
      <c r="Q40" s="5"/>
      <c r="S40" s="5"/>
    </row>
    <row r="41" spans="3:20" x14ac:dyDescent="0.3">
      <c r="C41" s="5">
        <v>105</v>
      </c>
      <c r="D41" s="5" t="s">
        <v>22</v>
      </c>
      <c r="E41" s="5"/>
      <c r="F41" s="5"/>
      <c r="G41" s="5">
        <v>105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  <c r="L41" s="16"/>
      <c r="M41" s="5"/>
      <c r="N41" s="16"/>
      <c r="O41" s="5"/>
      <c r="P41" s="5"/>
      <c r="Q41" s="5"/>
      <c r="S41" s="5"/>
    </row>
    <row r="42" spans="3:20" x14ac:dyDescent="0.3">
      <c r="C42" s="5">
        <v>104</v>
      </c>
      <c r="D42" s="5" t="s">
        <v>55</v>
      </c>
      <c r="E42" s="5"/>
      <c r="F42" s="5"/>
      <c r="G42" s="5">
        <v>104</v>
      </c>
      <c r="H42" s="3">
        <f>Tabla1[[#This Row],[COMPLETE]]/Tabla1[[#This Row],[WOS]]</f>
        <v>0</v>
      </c>
      <c r="I42" s="3">
        <f>Tabla1[[#This Row],[FAILED]]/Tabla1[[#This Row],[WOS]]</f>
        <v>0</v>
      </c>
      <c r="J42" s="3">
        <f>Tabla1[[#This Row],[TIMEOUT]]/Tabla1[[#This Row],[WOS]]</f>
        <v>1</v>
      </c>
      <c r="L42" s="16"/>
      <c r="M42" s="5"/>
      <c r="N42" s="16"/>
      <c r="O42" s="5"/>
      <c r="P42" s="5"/>
      <c r="Q42" s="5"/>
      <c r="S42" s="5"/>
      <c r="T42" s="5"/>
    </row>
    <row r="43" spans="3:20" x14ac:dyDescent="0.3">
      <c r="C43" s="5">
        <v>95</v>
      </c>
      <c r="D43" s="16" t="s">
        <v>13</v>
      </c>
      <c r="E43" s="5">
        <v>93</v>
      </c>
      <c r="F43" s="5">
        <v>2</v>
      </c>
      <c r="G43" s="5"/>
      <c r="H43" s="3">
        <f>Tabla1[[#This Row],[COMPLETE]]/Tabla1[[#This Row],[WOS]]</f>
        <v>0.97894736842105268</v>
      </c>
      <c r="I43" s="3">
        <f>Tabla1[[#This Row],[FAILED]]/Tabla1[[#This Row],[WOS]]</f>
        <v>2.1052631578947368E-2</v>
      </c>
      <c r="J43" s="3">
        <f>Tabla1[[#This Row],[TIMEOUT]]/Tabla1[[#This Row],[WOS]]</f>
        <v>0</v>
      </c>
      <c r="L43" s="16"/>
      <c r="M43" s="5"/>
      <c r="N43" s="16"/>
      <c r="O43" s="5"/>
      <c r="P43" s="5"/>
      <c r="Q43" s="5"/>
      <c r="S43" s="5"/>
    </row>
    <row r="44" spans="3:20" x14ac:dyDescent="0.3">
      <c r="C44" s="5">
        <v>95</v>
      </c>
      <c r="D44" s="5" t="s">
        <v>32</v>
      </c>
      <c r="E44" s="5">
        <v>80</v>
      </c>
      <c r="F44" s="5">
        <v>15</v>
      </c>
      <c r="G44" s="5"/>
      <c r="H44" s="3">
        <f>Tabla1[[#This Row],[COMPLETE]]/Tabla1[[#This Row],[WOS]]</f>
        <v>0.84210526315789469</v>
      </c>
      <c r="I44" s="3">
        <f>Tabla1[[#This Row],[FAILED]]/Tabla1[[#This Row],[WOS]]</f>
        <v>0.15789473684210525</v>
      </c>
      <c r="J44" s="3">
        <f>Tabla1[[#This Row],[TIMEOUT]]/Tabla1[[#This Row],[WOS]]</f>
        <v>0</v>
      </c>
      <c r="L44" s="5"/>
      <c r="M44" s="5"/>
      <c r="N44" s="5"/>
      <c r="O44" s="5"/>
      <c r="P44" s="5"/>
      <c r="Q44" s="5"/>
      <c r="S44" s="5"/>
      <c r="T44" s="5"/>
    </row>
    <row r="45" spans="3:20" x14ac:dyDescent="0.3">
      <c r="C45" s="5">
        <v>64</v>
      </c>
      <c r="D45" s="5" t="s">
        <v>33</v>
      </c>
      <c r="E45" s="5">
        <v>58</v>
      </c>
      <c r="F45" s="5">
        <v>6</v>
      </c>
      <c r="G45" s="5"/>
      <c r="H45" s="3">
        <f>Tabla1[[#This Row],[COMPLETE]]/Tabla1[[#This Row],[WOS]]</f>
        <v>0.90625</v>
      </c>
      <c r="I45" s="3">
        <f>Tabla1[[#This Row],[FAILED]]/Tabla1[[#This Row],[WOS]]</f>
        <v>9.375E-2</v>
      </c>
      <c r="J45" s="3">
        <f>Tabla1[[#This Row],[TIMEOUT]]/Tabla1[[#This Row],[WOS]]</f>
        <v>0</v>
      </c>
      <c r="L45" s="16"/>
      <c r="M45" s="5"/>
      <c r="N45" s="5"/>
      <c r="O45" s="5"/>
      <c r="P45" s="5"/>
      <c r="Q45" s="5"/>
      <c r="R45" s="5"/>
      <c r="S45" s="5"/>
    </row>
    <row r="46" spans="3:20" x14ac:dyDescent="0.3">
      <c r="C46" s="5">
        <v>53</v>
      </c>
      <c r="D46" s="5" t="s">
        <v>44</v>
      </c>
      <c r="E46" s="5"/>
      <c r="F46" s="5"/>
      <c r="G46" s="5">
        <v>53</v>
      </c>
      <c r="H46" s="3">
        <f>Tabla1[[#This Row],[COMPLETE]]/Tabla1[[#This Row],[WOS]]</f>
        <v>0</v>
      </c>
      <c r="I46" s="3">
        <f>Tabla1[[#This Row],[FAILED]]/Tabla1[[#This Row],[WOS]]</f>
        <v>0</v>
      </c>
      <c r="J46" s="3">
        <f>Tabla1[[#This Row],[TIMEOUT]]/Tabla1[[#This Row],[WOS]]</f>
        <v>1</v>
      </c>
      <c r="L46" s="16"/>
      <c r="M46" s="5"/>
      <c r="N46" s="16"/>
      <c r="O46" s="5"/>
      <c r="P46" s="5"/>
      <c r="Q46" s="5"/>
      <c r="S46" s="5"/>
      <c r="T46" s="5"/>
    </row>
    <row r="47" spans="3:20" x14ac:dyDescent="0.3">
      <c r="C47" s="5">
        <v>53</v>
      </c>
      <c r="D47" s="5" t="s">
        <v>61</v>
      </c>
      <c r="E47" s="5">
        <v>48</v>
      </c>
      <c r="F47" s="5">
        <v>5</v>
      </c>
      <c r="G47" s="5"/>
      <c r="H47" s="3">
        <f>Tabla1[[#This Row],[COMPLETE]]/Tabla1[[#This Row],[WOS]]</f>
        <v>0.90566037735849059</v>
      </c>
      <c r="I47" s="3">
        <f>Tabla1[[#This Row],[FAILED]]/Tabla1[[#This Row],[WOS]]</f>
        <v>9.4339622641509441E-2</v>
      </c>
      <c r="J47" s="3">
        <f>Tabla1[[#This Row],[TIMEOUT]]/Tabla1[[#This Row],[WOS]]</f>
        <v>0</v>
      </c>
      <c r="L47" s="16"/>
      <c r="M47" s="5"/>
      <c r="N47" s="16"/>
      <c r="O47" s="5"/>
      <c r="P47" s="5"/>
      <c r="Q47" s="5"/>
      <c r="S47" s="5"/>
    </row>
    <row r="48" spans="3:20" x14ac:dyDescent="0.3">
      <c r="C48" s="5">
        <v>52</v>
      </c>
      <c r="D48" s="16" t="s">
        <v>26</v>
      </c>
      <c r="E48" s="5"/>
      <c r="F48" s="5">
        <v>52</v>
      </c>
      <c r="G48" s="5"/>
      <c r="H48" s="3">
        <f>Tabla1[[#This Row],[COMPLETE]]/Tabla1[[#This Row],[WOS]]</f>
        <v>0</v>
      </c>
      <c r="I48" s="3">
        <f>Tabla1[[#This Row],[FAILED]]/Tabla1[[#This Row],[WOS]]</f>
        <v>1</v>
      </c>
      <c r="J48" s="3">
        <f>Tabla1[[#This Row],[TIMEOUT]]/Tabla1[[#This Row],[WOS]]</f>
        <v>0</v>
      </c>
      <c r="L48" s="16"/>
      <c r="M48" s="5"/>
      <c r="N48" s="16"/>
      <c r="O48" s="5"/>
      <c r="P48" s="5"/>
      <c r="Q48" s="5"/>
      <c r="S48" s="5"/>
    </row>
    <row r="49" spans="3:20" x14ac:dyDescent="0.3">
      <c r="C49" s="5">
        <v>52</v>
      </c>
      <c r="D49" s="5" t="s">
        <v>56</v>
      </c>
      <c r="E49" s="5"/>
      <c r="F49" s="5"/>
      <c r="G49" s="5">
        <v>52</v>
      </c>
      <c r="H49" s="3">
        <f>Tabla1[[#This Row],[COMPLETE]]/Tabla1[[#This Row],[WOS]]</f>
        <v>0</v>
      </c>
      <c r="I49" s="3">
        <f>Tabla1[[#This Row],[FAILED]]/Tabla1[[#This Row],[WOS]]</f>
        <v>0</v>
      </c>
      <c r="J49" s="3">
        <f>Tabla1[[#This Row],[TIMEOUT]]/Tabla1[[#This Row],[WOS]]</f>
        <v>1</v>
      </c>
      <c r="L49" s="16"/>
      <c r="M49" s="5"/>
      <c r="N49" s="16"/>
      <c r="O49" s="5"/>
      <c r="P49" s="5"/>
      <c r="Q49" s="5"/>
      <c r="S49" s="5"/>
    </row>
    <row r="50" spans="3:20" x14ac:dyDescent="0.3">
      <c r="C50" s="5">
        <v>49</v>
      </c>
      <c r="D50" s="5" t="s">
        <v>23</v>
      </c>
      <c r="E50" s="5"/>
      <c r="F50" s="5"/>
      <c r="G50" s="5">
        <v>49</v>
      </c>
      <c r="H50" s="3">
        <f>Tabla1[[#This Row],[COMPLETE]]/Tabla1[[#This Row],[WOS]]</f>
        <v>0</v>
      </c>
      <c r="I50" s="3">
        <f>Tabla1[[#This Row],[FAILED]]/Tabla1[[#This Row],[WOS]]</f>
        <v>0</v>
      </c>
      <c r="J50" s="3">
        <f>Tabla1[[#This Row],[TIMEOUT]]/Tabla1[[#This Row],[WOS]]</f>
        <v>1</v>
      </c>
      <c r="L50" s="16"/>
      <c r="M50" s="5"/>
      <c r="N50" s="16"/>
      <c r="O50" s="5"/>
      <c r="P50" s="5"/>
      <c r="Q50" s="5"/>
      <c r="R50" s="5"/>
      <c r="S50" s="5"/>
    </row>
    <row r="51" spans="3:20" x14ac:dyDescent="0.3">
      <c r="C51" s="5">
        <v>46</v>
      </c>
      <c r="D51" s="5" t="s">
        <v>60</v>
      </c>
      <c r="E51" s="5">
        <v>43</v>
      </c>
      <c r="F51" s="5">
        <v>3</v>
      </c>
      <c r="G51" s="5"/>
      <c r="H51" s="3">
        <f>Tabla1[[#This Row],[COMPLETE]]/Tabla1[[#This Row],[WOS]]</f>
        <v>0.93478260869565222</v>
      </c>
      <c r="I51" s="3">
        <f>Tabla1[[#This Row],[FAILED]]/Tabla1[[#This Row],[WOS]]</f>
        <v>6.5217391304347824E-2</v>
      </c>
      <c r="J51" s="3">
        <f>Tabla1[[#This Row],[TIMEOUT]]/Tabla1[[#This Row],[WOS]]</f>
        <v>0</v>
      </c>
      <c r="L51" s="16"/>
      <c r="M51" s="5"/>
      <c r="N51" s="16"/>
      <c r="O51" s="5"/>
      <c r="P51" s="5"/>
      <c r="Q51" s="5"/>
      <c r="R51" s="5"/>
      <c r="S51" s="5"/>
    </row>
    <row r="52" spans="3:20" x14ac:dyDescent="0.3">
      <c r="C52" s="5">
        <v>40</v>
      </c>
      <c r="D52" s="16" t="s">
        <v>48</v>
      </c>
      <c r="E52" s="5"/>
      <c r="F52" s="5"/>
      <c r="G52" s="5">
        <v>40</v>
      </c>
      <c r="H52" s="3">
        <f>Tabla1[[#This Row],[COMPLETE]]/Tabla1[[#This Row],[WOS]]</f>
        <v>0</v>
      </c>
      <c r="I52" s="3">
        <f>Tabla1[[#This Row],[FAILED]]/Tabla1[[#This Row],[WOS]]</f>
        <v>0</v>
      </c>
      <c r="J52" s="3">
        <f>Tabla1[[#This Row],[TIMEOUT]]/Tabla1[[#This Row],[WOS]]</f>
        <v>1</v>
      </c>
      <c r="L52" s="16"/>
      <c r="M52" s="5"/>
      <c r="N52" s="5"/>
      <c r="O52" s="5"/>
      <c r="P52" s="5"/>
      <c r="Q52" s="5"/>
      <c r="S52" s="5"/>
    </row>
    <row r="53" spans="3:20" x14ac:dyDescent="0.3">
      <c r="C53" s="5">
        <v>37</v>
      </c>
      <c r="D53" s="16" t="s">
        <v>18</v>
      </c>
      <c r="E53" s="5">
        <v>37</v>
      </c>
      <c r="F53" s="5"/>
      <c r="G53" s="5"/>
      <c r="H53" s="3">
        <f>Tabla1[[#This Row],[COMPLETE]]/Tabla1[[#This Row],[WOS]]</f>
        <v>1</v>
      </c>
      <c r="I53" s="3">
        <f>Tabla1[[#This Row],[FAILED]]/Tabla1[[#This Row],[WOS]]</f>
        <v>0</v>
      </c>
      <c r="J53" s="3">
        <f>Tabla1[[#This Row],[TIMEOUT]]/Tabla1[[#This Row],[WOS]]</f>
        <v>0</v>
      </c>
      <c r="L53" s="16"/>
      <c r="M53" s="5"/>
      <c r="N53" s="5"/>
      <c r="O53" s="5"/>
      <c r="P53" s="5"/>
      <c r="Q53" s="5"/>
      <c r="R53" s="5"/>
      <c r="S53" s="5"/>
    </row>
    <row r="54" spans="3:20" x14ac:dyDescent="0.3">
      <c r="C54" s="5">
        <v>31</v>
      </c>
      <c r="D54" s="5" t="s">
        <v>43</v>
      </c>
      <c r="E54" s="5">
        <v>19</v>
      </c>
      <c r="F54" s="5">
        <v>12</v>
      </c>
      <c r="G54" s="5"/>
      <c r="H54" s="3">
        <f>Tabla1[[#This Row],[COMPLETE]]/Tabla1[[#This Row],[WOS]]</f>
        <v>0.61290322580645162</v>
      </c>
      <c r="I54" s="3">
        <f>Tabla1[[#This Row],[FAILED]]/Tabla1[[#This Row],[WOS]]</f>
        <v>0.38709677419354838</v>
      </c>
      <c r="J54" s="3">
        <f>Tabla1[[#This Row],[TIMEOUT]]/Tabla1[[#This Row],[WOS]]</f>
        <v>0</v>
      </c>
      <c r="L54" s="16"/>
      <c r="M54" s="5"/>
      <c r="N54" s="5"/>
      <c r="O54" s="5"/>
      <c r="P54" s="5"/>
      <c r="Q54" s="5"/>
      <c r="S54" s="5"/>
    </row>
    <row r="55" spans="3:20" x14ac:dyDescent="0.3">
      <c r="C55" s="5">
        <v>7</v>
      </c>
      <c r="D55" s="5" t="s">
        <v>17</v>
      </c>
      <c r="E55" s="5">
        <v>7</v>
      </c>
      <c r="F55" s="5"/>
      <c r="G55" s="5"/>
      <c r="H55" s="3">
        <f>Tabla1[[#This Row],[COMPLETE]]/Tabla1[[#This Row],[WOS]]</f>
        <v>1</v>
      </c>
      <c r="I55" s="3">
        <f>Tabla1[[#This Row],[FAILED]]/Tabla1[[#This Row],[WOS]]</f>
        <v>0</v>
      </c>
      <c r="J55" s="3">
        <f>Tabla1[[#This Row],[TIMEOUT]]/Tabla1[[#This Row],[WOS]]</f>
        <v>0</v>
      </c>
      <c r="L55" s="16"/>
      <c r="M55" s="5"/>
      <c r="N55" s="5"/>
      <c r="O55" s="5"/>
      <c r="P55" s="5"/>
      <c r="Q55" s="5"/>
      <c r="S55" s="5"/>
    </row>
    <row r="56" spans="3:20" x14ac:dyDescent="0.3">
      <c r="C56" s="5">
        <v>6</v>
      </c>
      <c r="D56" s="5" t="s">
        <v>58</v>
      </c>
      <c r="E56" s="5">
        <v>5</v>
      </c>
      <c r="F56" s="5">
        <v>1</v>
      </c>
      <c r="G56" s="5"/>
      <c r="H56" s="3">
        <f>Tabla1[[#This Row],[COMPLETE]]/Tabla1[[#This Row],[WOS]]</f>
        <v>0.83333333333333337</v>
      </c>
      <c r="I56" s="3">
        <f>Tabla1[[#This Row],[FAILED]]/Tabla1[[#This Row],[WOS]]</f>
        <v>0.16666666666666666</v>
      </c>
      <c r="J56" s="3">
        <f>Tabla1[[#This Row],[TIMEOUT]]/Tabla1[[#This Row],[WOS]]</f>
        <v>0</v>
      </c>
      <c r="L56" s="16"/>
      <c r="M56" s="5"/>
      <c r="N56" s="5"/>
      <c r="O56" s="5"/>
      <c r="P56" s="5"/>
      <c r="Q56" s="5"/>
      <c r="S56" s="5"/>
      <c r="T56" s="5"/>
    </row>
    <row r="57" spans="3:20" x14ac:dyDescent="0.3">
      <c r="C57" s="5">
        <v>5</v>
      </c>
      <c r="D57" s="5" t="s">
        <v>30</v>
      </c>
      <c r="E57" s="5"/>
      <c r="F57" s="5"/>
      <c r="G57" s="5">
        <v>5</v>
      </c>
      <c r="H57" s="3">
        <f>Tabla1[[#This Row],[COMPLETE]]/Tabla1[[#This Row],[WOS]]</f>
        <v>0</v>
      </c>
      <c r="I57" s="3">
        <f>Tabla1[[#This Row],[FAILED]]/Tabla1[[#This Row],[WOS]]</f>
        <v>0</v>
      </c>
      <c r="J57" s="3">
        <f>Tabla1[[#This Row],[TIMEOUT]]/Tabla1[[#This Row],[WOS]]</f>
        <v>1</v>
      </c>
      <c r="L57" s="16"/>
      <c r="M57" s="5"/>
      <c r="N57" s="5"/>
      <c r="O57" s="5"/>
      <c r="P57" s="5"/>
      <c r="Q57" s="5"/>
      <c r="R57" s="5"/>
      <c r="S57" s="5"/>
    </row>
    <row r="58" spans="3:20" x14ac:dyDescent="0.3">
      <c r="C58" s="5">
        <v>4</v>
      </c>
      <c r="D58" s="16" t="s">
        <v>82</v>
      </c>
      <c r="E58" s="5"/>
      <c r="F58" s="5">
        <v>1</v>
      </c>
      <c r="G58" s="5">
        <v>3</v>
      </c>
      <c r="H58" s="3">
        <f>Tabla1[[#This Row],[COMPLETE]]/Tabla1[[#This Row],[WOS]]</f>
        <v>0</v>
      </c>
      <c r="I58" s="3">
        <f>Tabla1[[#This Row],[FAILED]]/Tabla1[[#This Row],[WOS]]</f>
        <v>0.25</v>
      </c>
      <c r="J58" s="3">
        <f>Tabla1[[#This Row],[TIMEOUT]]/Tabla1[[#This Row],[WOS]]</f>
        <v>0.75</v>
      </c>
      <c r="L58" s="16"/>
      <c r="M58" s="5"/>
      <c r="N58" s="5"/>
      <c r="O58" s="5"/>
      <c r="P58" s="5"/>
      <c r="Q58" s="5"/>
      <c r="S58" s="5"/>
      <c r="T58" s="5"/>
    </row>
    <row r="59" spans="3:20" x14ac:dyDescent="0.3">
      <c r="C59" s="5">
        <v>3</v>
      </c>
      <c r="D59" s="16" t="s">
        <v>31</v>
      </c>
      <c r="E59" s="5"/>
      <c r="F59" s="5"/>
      <c r="G59" s="5">
        <v>3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  <c r="L59" s="16"/>
      <c r="M59" s="5"/>
      <c r="N59" s="5"/>
      <c r="O59" s="5"/>
      <c r="P59" s="5"/>
      <c r="Q59" s="5"/>
      <c r="R59" s="5"/>
      <c r="S59" s="5"/>
      <c r="T59" s="5"/>
    </row>
    <row r="60" spans="3:20" x14ac:dyDescent="0.3">
      <c r="C60" s="5">
        <v>3</v>
      </c>
      <c r="D60" s="5" t="s">
        <v>89</v>
      </c>
      <c r="E60" s="5"/>
      <c r="F60" s="5"/>
      <c r="G60" s="5">
        <v>3</v>
      </c>
      <c r="H60" s="3">
        <f>Tabla1[[#This Row],[COMPLETE]]/Tabla1[[#This Row],[WOS]]</f>
        <v>0</v>
      </c>
      <c r="I60" s="3">
        <f>Tabla1[[#This Row],[FAILED]]/Tabla1[[#This Row],[WOS]]</f>
        <v>0</v>
      </c>
      <c r="J60" s="3">
        <f>Tabla1[[#This Row],[TIMEOUT]]/Tabla1[[#This Row],[WOS]]</f>
        <v>1</v>
      </c>
      <c r="L60" s="16"/>
      <c r="M60" s="5"/>
      <c r="N60" s="5"/>
      <c r="O60" s="5"/>
      <c r="P60" s="5"/>
      <c r="Q60" s="5"/>
      <c r="R60" s="5"/>
      <c r="S60" s="5"/>
    </row>
    <row r="61" spans="3:20" x14ac:dyDescent="0.3">
      <c r="C61" s="5">
        <v>3</v>
      </c>
      <c r="D61" s="5" t="s">
        <v>83</v>
      </c>
      <c r="E61" s="5"/>
      <c r="F61" s="5"/>
      <c r="G61" s="5">
        <v>3</v>
      </c>
      <c r="H61" s="3">
        <f>Tabla1[[#This Row],[COMPLETE]]/Tabla1[[#This Row],[WOS]]</f>
        <v>0</v>
      </c>
      <c r="I61" s="3">
        <f>Tabla1[[#This Row],[FAILED]]/Tabla1[[#This Row],[WOS]]</f>
        <v>0</v>
      </c>
      <c r="J61" s="3">
        <f>Tabla1[[#This Row],[TIMEOUT]]/Tabla1[[#This Row],[WOS]]</f>
        <v>1</v>
      </c>
      <c r="L61" s="16"/>
      <c r="M61" s="5"/>
      <c r="N61" s="5"/>
      <c r="O61" s="5"/>
      <c r="P61" s="5"/>
      <c r="Q61" s="5"/>
      <c r="R61" s="5"/>
      <c r="S61" s="5"/>
    </row>
    <row r="62" spans="3:20" x14ac:dyDescent="0.3">
      <c r="C62" s="5">
        <v>2</v>
      </c>
      <c r="D62" s="16" t="s">
        <v>24</v>
      </c>
      <c r="E62" s="5"/>
      <c r="F62" s="5"/>
      <c r="G62" s="5">
        <v>2</v>
      </c>
      <c r="H62" s="3">
        <f>Tabla1[[#This Row],[COMPLETE]]/Tabla1[[#This Row],[WOS]]</f>
        <v>0</v>
      </c>
      <c r="I62" s="3">
        <f>Tabla1[[#This Row],[FAILED]]/Tabla1[[#This Row],[WOS]]</f>
        <v>0</v>
      </c>
      <c r="J62" s="3">
        <f>Tabla1[[#This Row],[TIMEOUT]]/Tabla1[[#This Row],[WOS]]</f>
        <v>1</v>
      </c>
      <c r="L62" s="16"/>
      <c r="M62" s="5"/>
      <c r="N62" s="5"/>
      <c r="O62" s="5"/>
      <c r="P62" s="5"/>
      <c r="Q62" s="5"/>
      <c r="S62" s="5"/>
      <c r="T62" s="5"/>
    </row>
    <row r="63" spans="3:20" x14ac:dyDescent="0.3">
      <c r="C63" s="5">
        <v>2</v>
      </c>
      <c r="D63" s="16" t="s">
        <v>84</v>
      </c>
      <c r="E63" s="5"/>
      <c r="F63" s="5">
        <v>2</v>
      </c>
      <c r="G63" s="5"/>
      <c r="H63" s="3">
        <f>Tabla1[[#This Row],[COMPLETE]]/Tabla1[[#This Row],[WOS]]</f>
        <v>0</v>
      </c>
      <c r="I63" s="3">
        <f>Tabla1[[#This Row],[FAILED]]/Tabla1[[#This Row],[WOS]]</f>
        <v>1</v>
      </c>
      <c r="J63" s="3">
        <f>Tabla1[[#This Row],[TIMEOUT]]/Tabla1[[#This Row],[WOS]]</f>
        <v>0</v>
      </c>
      <c r="L63" s="16"/>
      <c r="M63" s="5"/>
      <c r="N63" s="5"/>
      <c r="O63" s="5"/>
      <c r="P63" s="5"/>
      <c r="Q63" s="5"/>
      <c r="R63" s="5"/>
      <c r="S63" s="5"/>
    </row>
    <row r="64" spans="3:20" x14ac:dyDescent="0.3">
      <c r="C64" s="5">
        <v>2</v>
      </c>
      <c r="D64" s="5" t="s">
        <v>90</v>
      </c>
      <c r="E64" s="5"/>
      <c r="F64" s="5">
        <v>2</v>
      </c>
      <c r="G64" s="5"/>
      <c r="H64" s="3">
        <f>Tabla1[[#This Row],[COMPLETE]]/Tabla1[[#This Row],[WOS]]</f>
        <v>0</v>
      </c>
      <c r="I64" s="3">
        <f>Tabla1[[#This Row],[FAILED]]/Tabla1[[#This Row],[WOS]]</f>
        <v>1</v>
      </c>
      <c r="J64" s="3">
        <f>Tabla1[[#This Row],[TIMEOUT]]/Tabla1[[#This Row],[WOS]]</f>
        <v>0</v>
      </c>
      <c r="L64" s="16"/>
      <c r="M64" s="5"/>
      <c r="N64" s="5"/>
      <c r="O64" s="5"/>
      <c r="P64" s="5"/>
      <c r="Q64" s="5"/>
      <c r="S64" s="5"/>
    </row>
    <row r="65" spans="3:20" x14ac:dyDescent="0.3">
      <c r="C65" s="5">
        <v>2</v>
      </c>
      <c r="D65" s="5" t="s">
        <v>62</v>
      </c>
      <c r="E65" s="5">
        <v>2</v>
      </c>
      <c r="F65" s="5"/>
      <c r="G65" s="5"/>
      <c r="H65" s="3">
        <f>Tabla1[[#This Row],[COMPLETE]]/Tabla1[[#This Row],[WOS]]</f>
        <v>1</v>
      </c>
      <c r="I65" s="3">
        <f>Tabla1[[#This Row],[FAILED]]/Tabla1[[#This Row],[WOS]]</f>
        <v>0</v>
      </c>
      <c r="J65" s="3">
        <f>Tabla1[[#This Row],[TIMEOUT]]/Tabla1[[#This Row],[WOS]]</f>
        <v>0</v>
      </c>
      <c r="M65" s="5"/>
      <c r="N65" s="5"/>
      <c r="O65" s="5"/>
      <c r="P65" s="5"/>
      <c r="Q65" s="5"/>
    </row>
    <row r="66" spans="3:20" x14ac:dyDescent="0.3">
      <c r="C66" s="5">
        <v>1</v>
      </c>
      <c r="D66" s="5" t="s">
        <v>86</v>
      </c>
      <c r="E66" s="5"/>
      <c r="F66" s="5">
        <v>1</v>
      </c>
      <c r="G66" s="5"/>
      <c r="H66" s="3">
        <f>Tabla1[[#This Row],[COMPLETE]]/Tabla1[[#This Row],[WOS]]</f>
        <v>0</v>
      </c>
      <c r="I66" s="3">
        <f>Tabla1[[#This Row],[FAILED]]/Tabla1[[#This Row],[WOS]]</f>
        <v>1</v>
      </c>
      <c r="J66" s="3">
        <f>Tabla1[[#This Row],[TIMEOUT]]/Tabla1[[#This Row],[WOS]]</f>
        <v>0</v>
      </c>
      <c r="M66" s="5"/>
      <c r="N66" s="5"/>
      <c r="O66" s="5"/>
      <c r="P66" s="5"/>
      <c r="Q66" s="5"/>
    </row>
    <row r="67" spans="3:20" x14ac:dyDescent="0.3">
      <c r="C67" s="5">
        <v>1</v>
      </c>
      <c r="D67" s="16" t="s">
        <v>87</v>
      </c>
      <c r="E67" s="5"/>
      <c r="F67" s="5"/>
      <c r="G67" s="5">
        <v>1</v>
      </c>
      <c r="H67" s="3">
        <f>Tabla1[[#This Row],[COMPLETE]]/Tabla1[[#This Row],[WOS]]</f>
        <v>0</v>
      </c>
      <c r="I67" s="3">
        <f>Tabla1[[#This Row],[FAILED]]/Tabla1[[#This Row],[WOS]]</f>
        <v>0</v>
      </c>
      <c r="J67" s="3">
        <f>Tabla1[[#This Row],[TIMEOUT]]/Tabla1[[#This Row],[WOS]]</f>
        <v>1</v>
      </c>
      <c r="M67" s="5"/>
      <c r="N67" s="5"/>
      <c r="O67" s="5"/>
      <c r="P67" s="5"/>
      <c r="Q67" s="5"/>
    </row>
    <row r="68" spans="3:20" x14ac:dyDescent="0.3">
      <c r="C68" s="5">
        <v>1</v>
      </c>
      <c r="D68" s="16" t="s">
        <v>88</v>
      </c>
      <c r="E68" s="5"/>
      <c r="F68" s="5">
        <v>1</v>
      </c>
      <c r="G68" s="5"/>
      <c r="H68" s="3">
        <f>Tabla1[[#This Row],[COMPLETE]]/Tabla1[[#This Row],[WOS]]</f>
        <v>0</v>
      </c>
      <c r="I68" s="3">
        <f>Tabla1[[#This Row],[FAILED]]/Tabla1[[#This Row],[WOS]]</f>
        <v>1</v>
      </c>
      <c r="J68" s="3">
        <f>Tabla1[[#This Row],[TIMEOUT]]/Tabla1[[#This Row],[WOS]]</f>
        <v>0</v>
      </c>
      <c r="M68" s="5"/>
      <c r="N68" s="5"/>
      <c r="O68" s="5"/>
      <c r="P68" s="5"/>
      <c r="Q68" s="5"/>
    </row>
    <row r="69" spans="3:20" x14ac:dyDescent="0.3">
      <c r="M69" s="5"/>
      <c r="O69" s="5"/>
      <c r="P69" s="5"/>
    </row>
    <row r="70" spans="3:20" x14ac:dyDescent="0.3">
      <c r="M70" s="5"/>
      <c r="O70" s="16"/>
      <c r="P70" s="5"/>
    </row>
    <row r="71" spans="3:20" x14ac:dyDescent="0.3">
      <c r="M71" s="5"/>
      <c r="O71" s="16"/>
      <c r="P71" s="5"/>
    </row>
    <row r="72" spans="3:20" x14ac:dyDescent="0.3">
      <c r="O72" s="5"/>
      <c r="P72" s="5"/>
    </row>
    <row r="73" spans="3:20" x14ac:dyDescent="0.3">
      <c r="O73" s="5"/>
      <c r="P73" s="5"/>
    </row>
    <row r="74" spans="3:20" x14ac:dyDescent="0.3">
      <c r="O74" s="5"/>
      <c r="P74" s="5"/>
    </row>
    <row r="75" spans="3:20" x14ac:dyDescent="0.3">
      <c r="M75" s="5"/>
      <c r="N75" s="16"/>
      <c r="O75" s="5"/>
      <c r="P75" s="5"/>
      <c r="Q75" s="5"/>
      <c r="R75" s="5"/>
      <c r="T75" s="5"/>
    </row>
    <row r="76" spans="3:20" x14ac:dyDescent="0.3">
      <c r="M76" s="5"/>
      <c r="N76" s="16"/>
      <c r="O76" s="5"/>
      <c r="P76" s="5"/>
      <c r="Q76" s="5"/>
      <c r="R76" s="5"/>
      <c r="T76" s="5"/>
    </row>
    <row r="77" spans="3:20" x14ac:dyDescent="0.3">
      <c r="M77" s="5"/>
      <c r="N77" s="16"/>
      <c r="O77" s="5"/>
      <c r="P77" s="5"/>
      <c r="Q77" s="5"/>
      <c r="R77" s="5"/>
      <c r="T77" s="5"/>
    </row>
    <row r="78" spans="3:20" x14ac:dyDescent="0.3">
      <c r="M78" s="5"/>
      <c r="N78" s="16"/>
      <c r="O78" s="5"/>
      <c r="P78" s="5"/>
      <c r="Q78" s="5"/>
      <c r="R78" s="5"/>
      <c r="T78" s="5"/>
    </row>
    <row r="79" spans="3:20" x14ac:dyDescent="0.3">
      <c r="M79" s="5"/>
      <c r="N79" s="5"/>
      <c r="O79" s="5"/>
      <c r="P79" s="5"/>
      <c r="Q79" s="5"/>
      <c r="R79" s="5"/>
      <c r="T79" s="5"/>
    </row>
    <row r="80" spans="3:20" x14ac:dyDescent="0.3">
      <c r="M80" s="5"/>
      <c r="N80" s="5"/>
      <c r="O80" s="5"/>
      <c r="P80" s="5"/>
      <c r="Q80" s="5"/>
      <c r="R80" s="5"/>
      <c r="T80" s="5"/>
    </row>
    <row r="81" spans="13:20" x14ac:dyDescent="0.3">
      <c r="M81" s="5"/>
      <c r="N81" s="16"/>
      <c r="O81" s="5"/>
      <c r="P81" s="5"/>
      <c r="Q81" s="5"/>
      <c r="R81" s="5"/>
      <c r="T81" s="5"/>
    </row>
    <row r="82" spans="13:20" x14ac:dyDescent="0.3">
      <c r="M82" s="5"/>
      <c r="N82" s="5"/>
      <c r="O82" s="5"/>
      <c r="P82" s="5"/>
      <c r="Q82" s="5"/>
      <c r="R82" s="5"/>
      <c r="T82" s="5"/>
    </row>
    <row r="83" spans="13:20" x14ac:dyDescent="0.3">
      <c r="M83" s="5"/>
      <c r="N83" s="5"/>
      <c r="O83" s="5"/>
      <c r="P83" s="5"/>
      <c r="Q83" s="5"/>
      <c r="R83" s="5"/>
      <c r="T83" s="5"/>
    </row>
    <row r="84" spans="13:20" x14ac:dyDescent="0.3">
      <c r="M84" s="5"/>
      <c r="N84" s="5"/>
      <c r="O84" s="5"/>
      <c r="P84" s="5"/>
      <c r="Q84" s="5"/>
      <c r="R84" s="5"/>
      <c r="T84" s="5"/>
    </row>
    <row r="85" spans="13:20" x14ac:dyDescent="0.3">
      <c r="M85" s="5"/>
      <c r="N85" s="5"/>
      <c r="O85" s="5"/>
      <c r="P85" s="5"/>
      <c r="Q85" s="5"/>
      <c r="R85" s="5"/>
      <c r="T85" s="5"/>
    </row>
    <row r="86" spans="13:20" x14ac:dyDescent="0.3">
      <c r="M86" s="5"/>
      <c r="N86" s="5"/>
      <c r="O86" s="5"/>
      <c r="P86" s="5"/>
      <c r="Q86" s="5"/>
      <c r="R86" s="5"/>
      <c r="T86" s="5"/>
    </row>
    <row r="87" spans="13:20" x14ac:dyDescent="0.3">
      <c r="M87" s="5"/>
      <c r="N87" s="16"/>
      <c r="O87" s="5"/>
      <c r="P87" s="5"/>
      <c r="Q87" s="5"/>
      <c r="R87" s="5"/>
      <c r="T87" s="5"/>
    </row>
    <row r="88" spans="13:20" x14ac:dyDescent="0.3">
      <c r="M88" s="5"/>
      <c r="N88" s="16"/>
      <c r="O88" s="5"/>
      <c r="P88" s="5"/>
      <c r="Q88" s="5"/>
      <c r="R88" s="5"/>
      <c r="T88" s="5"/>
    </row>
    <row r="89" spans="13:20" x14ac:dyDescent="0.3">
      <c r="M89" s="5"/>
      <c r="N89" s="16"/>
      <c r="O89" s="5"/>
      <c r="P89" s="5"/>
      <c r="Q89" s="5"/>
      <c r="R89" s="5"/>
      <c r="T89" s="5"/>
    </row>
    <row r="90" spans="13:20" x14ac:dyDescent="0.3">
      <c r="M90" s="5"/>
      <c r="N90" s="16"/>
      <c r="O90" s="5"/>
      <c r="P90" s="5"/>
      <c r="Q90" s="5"/>
      <c r="R90" s="5"/>
      <c r="T90" s="5"/>
    </row>
    <row r="91" spans="13:20" x14ac:dyDescent="0.3">
      <c r="M91" s="5"/>
      <c r="N91" s="16"/>
      <c r="O91" s="5"/>
      <c r="P91" s="5"/>
      <c r="Q91" s="5"/>
      <c r="R91" s="5"/>
      <c r="T91" s="5"/>
    </row>
    <row r="92" spans="13:20" x14ac:dyDescent="0.3">
      <c r="M92" s="5"/>
      <c r="N92" s="5"/>
      <c r="O92" s="5"/>
      <c r="P92" s="5"/>
      <c r="Q92" s="5"/>
      <c r="R92" s="5"/>
      <c r="T92" s="5"/>
    </row>
    <row r="93" spans="13:20" x14ac:dyDescent="0.3">
      <c r="M93" s="5"/>
      <c r="N93" s="5"/>
      <c r="O93" s="5"/>
      <c r="P93" s="5"/>
      <c r="Q93" s="5"/>
      <c r="R93" s="5"/>
      <c r="T93" s="5"/>
    </row>
    <row r="94" spans="13:20" x14ac:dyDescent="0.3">
      <c r="M94" s="5"/>
      <c r="N94" s="16"/>
      <c r="O94" s="5"/>
      <c r="P94" s="5"/>
      <c r="Q94" s="5"/>
      <c r="R94" s="5"/>
      <c r="T94" s="5"/>
    </row>
    <row r="95" spans="13:20" x14ac:dyDescent="0.3">
      <c r="M95" s="5"/>
      <c r="N95" s="5"/>
      <c r="O95" s="5"/>
      <c r="P95" s="5"/>
      <c r="Q95" s="5"/>
      <c r="R95" s="5"/>
      <c r="T95" s="5"/>
    </row>
    <row r="96" spans="13:20" x14ac:dyDescent="0.3">
      <c r="M96" s="5"/>
      <c r="N96" s="5"/>
      <c r="O96" s="5"/>
      <c r="P96" s="5"/>
      <c r="Q96" s="5"/>
      <c r="R96" s="5"/>
      <c r="T96" s="5"/>
    </row>
    <row r="97" spans="13:20" x14ac:dyDescent="0.3">
      <c r="M97" s="5"/>
      <c r="N97" s="5"/>
      <c r="O97" s="5"/>
      <c r="P97" s="5"/>
      <c r="Q97" s="5"/>
      <c r="R97" s="5"/>
      <c r="T97" s="5"/>
    </row>
    <row r="98" spans="13:20" x14ac:dyDescent="0.3">
      <c r="M98" s="5"/>
      <c r="N98" s="16"/>
      <c r="O98" s="5"/>
      <c r="P98" s="5"/>
      <c r="Q98" s="5"/>
      <c r="R98" s="5"/>
      <c r="T98" s="5"/>
    </row>
    <row r="99" spans="13:20" x14ac:dyDescent="0.3">
      <c r="M99" s="5"/>
      <c r="N99" s="5"/>
      <c r="O99" s="5"/>
      <c r="P99" s="5"/>
      <c r="Q99" s="5"/>
      <c r="R99" s="5"/>
      <c r="T99" s="5"/>
    </row>
    <row r="100" spans="13:20" x14ac:dyDescent="0.3">
      <c r="M100" s="5"/>
      <c r="N100" s="16"/>
      <c r="O100" s="5"/>
      <c r="P100" s="5"/>
      <c r="Q100" s="5"/>
      <c r="R100" s="5"/>
      <c r="T100" s="5"/>
    </row>
    <row r="101" spans="13:20" x14ac:dyDescent="0.3">
      <c r="M101" s="5"/>
      <c r="N101" s="16"/>
      <c r="O101" s="5"/>
      <c r="P101" s="5"/>
      <c r="Q101" s="5"/>
      <c r="R101" s="5"/>
      <c r="T101" s="5"/>
    </row>
    <row r="102" spans="13:20" x14ac:dyDescent="0.3">
      <c r="M102" s="5"/>
      <c r="N102" s="16"/>
      <c r="O102" s="5"/>
      <c r="P102" s="5"/>
      <c r="Q102" s="5"/>
      <c r="R102" s="5"/>
      <c r="T102" s="5"/>
    </row>
    <row r="103" spans="13:20" x14ac:dyDescent="0.3">
      <c r="M103" s="5"/>
      <c r="N103" s="16"/>
      <c r="O103" s="5"/>
      <c r="P103" s="5"/>
      <c r="Q103" s="5"/>
      <c r="R103" s="5"/>
      <c r="T103" s="5"/>
    </row>
    <row r="104" spans="13:20" x14ac:dyDescent="0.3">
      <c r="M104" s="5"/>
      <c r="N104" s="5"/>
      <c r="O104" s="5"/>
      <c r="P104" s="5"/>
      <c r="Q104" s="5"/>
      <c r="R104" s="5"/>
      <c r="T104" s="5"/>
    </row>
    <row r="105" spans="13:20" x14ac:dyDescent="0.3">
      <c r="M105" s="5"/>
      <c r="N105" s="5"/>
      <c r="O105" s="5"/>
      <c r="P105" s="5"/>
      <c r="Q105" s="5"/>
      <c r="R105" s="5"/>
      <c r="T105" s="5"/>
    </row>
    <row r="106" spans="13:20" x14ac:dyDescent="0.3">
      <c r="M106" s="5"/>
      <c r="N106" s="16"/>
      <c r="O106" s="5"/>
      <c r="P106" s="5"/>
      <c r="Q106" s="5"/>
      <c r="R106" s="5"/>
      <c r="T106" s="5"/>
    </row>
    <row r="107" spans="13:20" x14ac:dyDescent="0.3">
      <c r="M107" s="5"/>
      <c r="N107" s="16"/>
      <c r="O107" s="5"/>
      <c r="P107" s="5"/>
      <c r="Q107" s="5"/>
      <c r="R107" s="5"/>
      <c r="T107" s="5"/>
    </row>
    <row r="108" spans="13:20" x14ac:dyDescent="0.3">
      <c r="M108" s="5"/>
      <c r="N108" s="16"/>
      <c r="O108" s="5"/>
      <c r="P108" s="5"/>
      <c r="Q108" s="5"/>
      <c r="R108" s="5"/>
      <c r="T108" s="5"/>
    </row>
    <row r="109" spans="13:20" x14ac:dyDescent="0.3">
      <c r="M109" s="5"/>
      <c r="N109" s="5"/>
      <c r="O109" s="5"/>
      <c r="P109" s="5"/>
      <c r="Q109" s="5"/>
      <c r="R109" s="5"/>
      <c r="T109" s="5"/>
    </row>
    <row r="110" spans="13:20" x14ac:dyDescent="0.3">
      <c r="M110" s="5"/>
      <c r="N110" s="5"/>
      <c r="O110" s="5"/>
      <c r="P110" s="5"/>
      <c r="Q110" s="5"/>
      <c r="R110" s="5"/>
      <c r="T110" s="5"/>
    </row>
    <row r="111" spans="13:20" x14ac:dyDescent="0.3">
      <c r="M111" s="5"/>
      <c r="N111" s="16"/>
      <c r="O111" s="5"/>
      <c r="P111" s="5"/>
      <c r="Q111" s="5"/>
      <c r="R111" s="5"/>
      <c r="T111" s="5"/>
    </row>
    <row r="112" spans="13:20" x14ac:dyDescent="0.3">
      <c r="M112" s="5"/>
      <c r="N112" s="16"/>
      <c r="O112" s="5"/>
      <c r="P112" s="5"/>
      <c r="Q112" s="5"/>
      <c r="R112" s="5"/>
      <c r="T112" s="5"/>
    </row>
    <row r="113" spans="13:20" x14ac:dyDescent="0.3">
      <c r="M113" s="5"/>
      <c r="N113" s="16"/>
      <c r="O113" s="5"/>
      <c r="P113" s="5"/>
      <c r="Q113" s="5"/>
      <c r="R113" s="5"/>
      <c r="T113" s="5"/>
    </row>
    <row r="114" spans="13:20" x14ac:dyDescent="0.3">
      <c r="M114" s="5"/>
      <c r="N114" s="16"/>
      <c r="O114" s="5"/>
      <c r="P114" s="5"/>
      <c r="Q114" s="5"/>
      <c r="R114" s="5"/>
      <c r="T114" s="5"/>
    </row>
    <row r="115" spans="13:20" x14ac:dyDescent="0.3">
      <c r="M115" s="5"/>
      <c r="N115" s="16"/>
      <c r="O115" s="5"/>
      <c r="P115" s="5"/>
      <c r="Q115" s="5"/>
      <c r="R115" s="5"/>
      <c r="T115" s="5"/>
    </row>
    <row r="116" spans="13:20" x14ac:dyDescent="0.3">
      <c r="M116" s="5"/>
      <c r="N116" s="16"/>
      <c r="O116" s="5"/>
      <c r="P116" s="5"/>
      <c r="Q116" s="5"/>
      <c r="R116" s="5"/>
      <c r="T116" s="5"/>
    </row>
    <row r="117" spans="13:20" x14ac:dyDescent="0.3">
      <c r="M117" s="5"/>
      <c r="N117" s="5"/>
      <c r="O117" s="5"/>
      <c r="P117" s="5"/>
      <c r="Q117" s="5"/>
      <c r="R117" s="5"/>
      <c r="T117" s="5"/>
    </row>
    <row r="118" spans="13:20" x14ac:dyDescent="0.3">
      <c r="M118" s="5"/>
      <c r="N118" s="5"/>
      <c r="O118" s="5"/>
      <c r="P118" s="5"/>
      <c r="Q118" s="5"/>
      <c r="R118" s="5"/>
      <c r="T118" s="5"/>
    </row>
    <row r="119" spans="13:20" x14ac:dyDescent="0.3">
      <c r="M119" s="5"/>
      <c r="N119" s="5"/>
      <c r="O119" s="5"/>
      <c r="P119" s="5"/>
      <c r="Q119" s="5"/>
      <c r="R119" s="5"/>
      <c r="T119" s="5"/>
    </row>
    <row r="120" spans="13:20" x14ac:dyDescent="0.3">
      <c r="M120" s="5"/>
      <c r="N120" s="5"/>
      <c r="O120" s="5"/>
      <c r="P120" s="5"/>
      <c r="Q120" s="5"/>
      <c r="R120" s="5"/>
      <c r="T120" s="5"/>
    </row>
    <row r="121" spans="13:20" x14ac:dyDescent="0.3">
      <c r="M121" s="5"/>
      <c r="N121" s="5"/>
      <c r="O121" s="5"/>
      <c r="P121" s="5"/>
      <c r="Q121" s="5"/>
      <c r="R121" s="5"/>
      <c r="T121" s="5"/>
    </row>
    <row r="122" spans="13:20" x14ac:dyDescent="0.3">
      <c r="M122" s="5"/>
      <c r="N122" s="5"/>
      <c r="O122" s="5"/>
      <c r="P122" s="5"/>
      <c r="Q122" s="5"/>
      <c r="R122" s="5"/>
      <c r="T122" s="5"/>
    </row>
    <row r="123" spans="13:20" x14ac:dyDescent="0.3">
      <c r="M123" s="5"/>
      <c r="N123" s="5"/>
      <c r="O123" s="5"/>
      <c r="P123" s="5"/>
      <c r="Q123" s="5"/>
      <c r="R123" s="5"/>
      <c r="T123" s="5"/>
    </row>
    <row r="124" spans="13:20" x14ac:dyDescent="0.3">
      <c r="M124" s="5"/>
      <c r="N124" s="5"/>
      <c r="O124" s="5"/>
      <c r="P124" s="5"/>
      <c r="Q124" s="5"/>
      <c r="R124" s="5"/>
      <c r="T124" s="5"/>
    </row>
    <row r="125" spans="13:20" x14ac:dyDescent="0.3">
      <c r="M125" s="5"/>
      <c r="N125" s="5"/>
      <c r="O125" s="5"/>
      <c r="P125" s="5"/>
      <c r="Q125" s="5"/>
      <c r="R125" s="5"/>
      <c r="T125" s="5"/>
    </row>
    <row r="126" spans="13:20" x14ac:dyDescent="0.3">
      <c r="M126" s="5"/>
      <c r="N126" s="5"/>
      <c r="O126" s="5"/>
      <c r="P126" s="5"/>
      <c r="Q126" s="5"/>
      <c r="R126" s="5"/>
      <c r="T126" s="5"/>
    </row>
    <row r="127" spans="13:20" x14ac:dyDescent="0.3">
      <c r="M127" s="5"/>
      <c r="N127" s="5"/>
      <c r="O127" s="5"/>
      <c r="P127" s="5"/>
      <c r="Q127" s="5"/>
      <c r="R127" s="5"/>
      <c r="T127" s="5"/>
    </row>
    <row r="128" spans="13:20" x14ac:dyDescent="0.3">
      <c r="M128" s="5"/>
      <c r="N128" s="5"/>
      <c r="O128" s="5"/>
      <c r="P128" s="5"/>
      <c r="Q128" s="5"/>
      <c r="R128" s="5"/>
      <c r="T128" s="5"/>
    </row>
    <row r="129" spans="13:20" x14ac:dyDescent="0.3">
      <c r="M129" s="5"/>
      <c r="N129" s="5"/>
      <c r="O129" s="5"/>
      <c r="P129" s="5"/>
      <c r="Q129" s="5"/>
      <c r="R129" s="5"/>
      <c r="T129" s="5"/>
    </row>
    <row r="130" spans="13:20" x14ac:dyDescent="0.3">
      <c r="M130" s="5"/>
      <c r="N130" s="5"/>
      <c r="O130" s="5"/>
      <c r="P130" s="5"/>
      <c r="Q130" s="5"/>
      <c r="R130" s="5"/>
      <c r="T130" s="5"/>
    </row>
    <row r="131" spans="13:20" x14ac:dyDescent="0.3">
      <c r="M131" s="5"/>
      <c r="N131" s="5"/>
      <c r="O131" s="5"/>
      <c r="P131" s="5"/>
      <c r="Q131" s="5"/>
      <c r="R131" s="5"/>
      <c r="T131" s="5"/>
    </row>
    <row r="132" spans="13:20" x14ac:dyDescent="0.3">
      <c r="M132" s="5"/>
      <c r="N132" s="5"/>
      <c r="O132" s="5"/>
      <c r="P132" s="5"/>
      <c r="Q132" s="5"/>
      <c r="R132" s="5"/>
      <c r="T132" s="5"/>
    </row>
    <row r="133" spans="13:20" x14ac:dyDescent="0.3">
      <c r="M133" s="5"/>
      <c r="N133" s="5"/>
      <c r="O133" s="5"/>
      <c r="P133" s="5"/>
      <c r="Q133" s="5"/>
      <c r="R133" s="5"/>
      <c r="T133" s="5"/>
    </row>
    <row r="134" spans="13:20" x14ac:dyDescent="0.3">
      <c r="M134" s="5"/>
      <c r="N134" s="5"/>
      <c r="O134" s="5"/>
      <c r="P134" s="5"/>
      <c r="Q134" s="5"/>
      <c r="R134" s="5"/>
      <c r="T134" s="5"/>
    </row>
  </sheetData>
  <sortState ref="S39:T95">
    <sortCondition ref="T39"/>
  </sortState>
  <conditionalFormatting sqref="I9:J6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6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6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2"/>
  <sheetViews>
    <sheetView topLeftCell="A37" workbookViewId="0">
      <selection activeCell="G3" sqref="G3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880</v>
      </c>
      <c r="C3" s="16" t="s">
        <v>47</v>
      </c>
      <c r="D3" s="5"/>
      <c r="E3" s="5"/>
      <c r="F3" s="5">
        <v>880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155</v>
      </c>
      <c r="C4" s="5" t="s">
        <v>52</v>
      </c>
      <c r="D4" s="5"/>
      <c r="E4" s="5"/>
      <c r="F4" s="5">
        <v>155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111</v>
      </c>
      <c r="C5" s="5" t="s">
        <v>21</v>
      </c>
      <c r="D5" s="5"/>
      <c r="E5" s="5"/>
      <c r="F5" s="5">
        <v>111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105</v>
      </c>
      <c r="C6" s="5" t="s">
        <v>22</v>
      </c>
      <c r="D6" s="5"/>
      <c r="E6" s="5"/>
      <c r="F6" s="5">
        <v>105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104</v>
      </c>
      <c r="C7" s="5" t="s">
        <v>55</v>
      </c>
      <c r="D7" s="5"/>
      <c r="E7" s="5"/>
      <c r="F7" s="5">
        <v>104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2128</v>
      </c>
      <c r="C8" s="5" t="s">
        <v>38</v>
      </c>
      <c r="D8" s="5">
        <v>1716</v>
      </c>
      <c r="E8" s="5">
        <v>329</v>
      </c>
      <c r="F8" s="5">
        <v>83</v>
      </c>
      <c r="G8" s="3">
        <f>Tabla13[[#This Row],[COMPLETE]]/Tabla13[[#This Row],[WOS]]</f>
        <v>0.80639097744360899</v>
      </c>
      <c r="H8" s="3">
        <f>Tabla13[[#This Row],[FAILED]]/Tabla13[[#This Row],[WOS]]</f>
        <v>0.15460526315789475</v>
      </c>
      <c r="I8" s="3">
        <f>Tabla13[[#This Row],[TIMEOUT]]/Tabla13[[#This Row],[WOS]]</f>
        <v>3.9003759398496242E-2</v>
      </c>
    </row>
    <row r="9" spans="2:9" x14ac:dyDescent="0.3">
      <c r="B9" s="5">
        <v>826</v>
      </c>
      <c r="C9" s="16" t="s">
        <v>46</v>
      </c>
      <c r="D9" s="5">
        <v>669</v>
      </c>
      <c r="E9" s="5">
        <v>80</v>
      </c>
      <c r="F9" s="5">
        <v>77</v>
      </c>
      <c r="G9" s="3">
        <f>Tabla13[[#This Row],[COMPLETE]]/Tabla13[[#This Row],[WOS]]</f>
        <v>0.80992736077481842</v>
      </c>
      <c r="H9" s="3">
        <f>Tabla13[[#This Row],[FAILED]]/Tabla13[[#This Row],[WOS]]</f>
        <v>9.6852300242130748E-2</v>
      </c>
      <c r="I9" s="3">
        <f>Tabla13[[#This Row],[TIMEOUT]]/Tabla13[[#This Row],[WOS]]</f>
        <v>9.3220338983050849E-2</v>
      </c>
    </row>
    <row r="10" spans="2:9" x14ac:dyDescent="0.3">
      <c r="B10" s="5">
        <v>917</v>
      </c>
      <c r="C10" s="16" t="s">
        <v>37</v>
      </c>
      <c r="D10" s="5">
        <v>5</v>
      </c>
      <c r="E10" s="5">
        <v>844</v>
      </c>
      <c r="F10" s="5">
        <v>68</v>
      </c>
      <c r="G10" s="3">
        <f>Tabla13[[#This Row],[COMPLETE]]/Tabla13[[#This Row],[WOS]]</f>
        <v>5.4525627044711015E-3</v>
      </c>
      <c r="H10" s="3">
        <f>Tabla13[[#This Row],[FAILED]]/Tabla13[[#This Row],[WOS]]</f>
        <v>0.92039258451472195</v>
      </c>
      <c r="I10" s="3">
        <f>Tabla13[[#This Row],[TIMEOUT]]/Tabla13[[#This Row],[WOS]]</f>
        <v>7.4154852780806982E-2</v>
      </c>
    </row>
    <row r="11" spans="2:9" x14ac:dyDescent="0.3">
      <c r="B11" s="5">
        <v>53</v>
      </c>
      <c r="C11" s="5" t="s">
        <v>44</v>
      </c>
      <c r="D11" s="5"/>
      <c r="E11" s="5"/>
      <c r="F11" s="5">
        <v>53</v>
      </c>
      <c r="G11" s="3">
        <f>Tabla13[[#This Row],[COMPLETE]]/Tabla13[[#This Row],[WOS]]</f>
        <v>0</v>
      </c>
      <c r="H11" s="3">
        <f>Tabla13[[#This Row],[FAILED]]/Tabla13[[#This Row],[WOS]]</f>
        <v>0</v>
      </c>
      <c r="I11" s="3">
        <f>Tabla13[[#This Row],[TIMEOUT]]/Tabla13[[#This Row],[WOS]]</f>
        <v>1</v>
      </c>
    </row>
    <row r="12" spans="2:9" x14ac:dyDescent="0.3">
      <c r="B12" s="5">
        <v>52</v>
      </c>
      <c r="C12" s="5" t="s">
        <v>56</v>
      </c>
      <c r="D12" s="5"/>
      <c r="E12" s="5"/>
      <c r="F12" s="5">
        <v>52</v>
      </c>
      <c r="G12" s="3">
        <f>Tabla13[[#This Row],[COMPLETE]]/Tabla13[[#This Row],[WOS]]</f>
        <v>0</v>
      </c>
      <c r="H12" s="3">
        <f>Tabla13[[#This Row],[FAILED]]/Tabla13[[#This Row],[WOS]]</f>
        <v>0</v>
      </c>
      <c r="I12" s="3">
        <f>Tabla13[[#This Row],[TIMEOUT]]/Tabla13[[#This Row],[WOS]]</f>
        <v>1</v>
      </c>
    </row>
    <row r="13" spans="2:9" x14ac:dyDescent="0.3">
      <c r="B13" s="5">
        <v>49</v>
      </c>
      <c r="C13" s="5" t="s">
        <v>23</v>
      </c>
      <c r="D13" s="5"/>
      <c r="E13" s="5"/>
      <c r="F13" s="5">
        <v>49</v>
      </c>
      <c r="G13" s="3">
        <f>Tabla13[[#This Row],[COMPLETE]]/Tabla13[[#This Row],[WOS]]</f>
        <v>0</v>
      </c>
      <c r="H13" s="3">
        <f>Tabla13[[#This Row],[FAILED]]/Tabla13[[#This Row],[WOS]]</f>
        <v>0</v>
      </c>
      <c r="I13" s="3">
        <f>Tabla13[[#This Row],[TIMEOUT]]/Tabla13[[#This Row],[WOS]]</f>
        <v>1</v>
      </c>
    </row>
    <row r="14" spans="2:9" x14ac:dyDescent="0.3">
      <c r="B14" s="5">
        <v>40</v>
      </c>
      <c r="C14" s="16" t="s">
        <v>48</v>
      </c>
      <c r="D14" s="5"/>
      <c r="E14" s="5"/>
      <c r="F14" s="5">
        <v>40</v>
      </c>
      <c r="G14" s="3">
        <f>Tabla13[[#This Row],[COMPLETE]]/Tabla13[[#This Row],[WOS]]</f>
        <v>0</v>
      </c>
      <c r="H14" s="3">
        <f>Tabla13[[#This Row],[FAILED]]/Tabla13[[#This Row],[WOS]]</f>
        <v>0</v>
      </c>
      <c r="I14" s="3">
        <f>Tabla13[[#This Row],[TIMEOUT]]/Tabla13[[#This Row],[WOS]]</f>
        <v>1</v>
      </c>
    </row>
    <row r="15" spans="2:9" x14ac:dyDescent="0.3">
      <c r="B15" s="5">
        <v>458</v>
      </c>
      <c r="C15" s="16" t="s">
        <v>42</v>
      </c>
      <c r="D15" s="5">
        <v>406</v>
      </c>
      <c r="E15" s="5">
        <v>16</v>
      </c>
      <c r="F15" s="5">
        <v>36</v>
      </c>
      <c r="G15" s="3">
        <f>Tabla13[[#This Row],[COMPLETE]]/Tabla13[[#This Row],[WOS]]</f>
        <v>0.88646288209606983</v>
      </c>
      <c r="H15" s="3">
        <f>Tabla13[[#This Row],[FAILED]]/Tabla13[[#This Row],[WOS]]</f>
        <v>3.4934497816593885E-2</v>
      </c>
      <c r="I15" s="3">
        <f>Tabla13[[#This Row],[TIMEOUT]]/Tabla13[[#This Row],[WOS]]</f>
        <v>7.8602620087336247E-2</v>
      </c>
    </row>
    <row r="16" spans="2:9" x14ac:dyDescent="0.3">
      <c r="B16" s="5">
        <v>318</v>
      </c>
      <c r="C16" s="5" t="s">
        <v>39</v>
      </c>
      <c r="D16" s="5">
        <v>272</v>
      </c>
      <c r="E16" s="5">
        <v>12</v>
      </c>
      <c r="F16" s="5">
        <v>34</v>
      </c>
      <c r="G16" s="3">
        <f>Tabla13[[#This Row],[COMPLETE]]/Tabla13[[#This Row],[WOS]]</f>
        <v>0.85534591194968557</v>
      </c>
      <c r="H16" s="3">
        <f>Tabla13[[#This Row],[FAILED]]/Tabla13[[#This Row],[WOS]]</f>
        <v>3.7735849056603772E-2</v>
      </c>
      <c r="I16" s="3">
        <f>Tabla13[[#This Row],[TIMEOUT]]/Tabla13[[#This Row],[WOS]]</f>
        <v>0.1069182389937107</v>
      </c>
    </row>
    <row r="17" spans="2:9" x14ac:dyDescent="0.3">
      <c r="B17" s="5">
        <v>633</v>
      </c>
      <c r="C17" s="16" t="s">
        <v>40</v>
      </c>
      <c r="D17" s="5">
        <v>547</v>
      </c>
      <c r="E17" s="5">
        <v>54</v>
      </c>
      <c r="F17" s="5">
        <v>32</v>
      </c>
      <c r="G17" s="3">
        <f>Tabla13[[#This Row],[COMPLETE]]/Tabla13[[#This Row],[WOS]]</f>
        <v>0.86413902053712477</v>
      </c>
      <c r="H17" s="3">
        <f>Tabla13[[#This Row],[FAILED]]/Tabla13[[#This Row],[WOS]]</f>
        <v>8.5308056872037921E-2</v>
      </c>
      <c r="I17" s="3">
        <f>Tabla13[[#This Row],[TIMEOUT]]/Tabla13[[#This Row],[WOS]]</f>
        <v>5.0552922590837282E-2</v>
      </c>
    </row>
    <row r="18" spans="2:9" x14ac:dyDescent="0.3">
      <c r="B18" s="5">
        <v>742</v>
      </c>
      <c r="C18" s="5" t="s">
        <v>57</v>
      </c>
      <c r="D18" s="5">
        <v>640</v>
      </c>
      <c r="E18" s="5">
        <v>72</v>
      </c>
      <c r="F18" s="5">
        <v>30</v>
      </c>
      <c r="G18" s="3">
        <f>Tabla13[[#This Row],[COMPLETE]]/Tabla13[[#This Row],[WOS]]</f>
        <v>0.86253369272237201</v>
      </c>
      <c r="H18" s="3">
        <f>Tabla13[[#This Row],[FAILED]]/Tabla13[[#This Row],[WOS]]</f>
        <v>9.7035040431266845E-2</v>
      </c>
      <c r="I18" s="3">
        <f>Tabla13[[#This Row],[TIMEOUT]]/Tabla13[[#This Row],[WOS]]</f>
        <v>4.0431266846361183E-2</v>
      </c>
    </row>
    <row r="19" spans="2:9" x14ac:dyDescent="0.3">
      <c r="B19" s="5">
        <v>811</v>
      </c>
      <c r="C19" s="5" t="s">
        <v>29</v>
      </c>
      <c r="D19" s="5">
        <v>716</v>
      </c>
      <c r="E19" s="5">
        <v>66</v>
      </c>
      <c r="F19" s="5">
        <v>29</v>
      </c>
      <c r="G19" s="3">
        <f>Tabla13[[#This Row],[COMPLETE]]/Tabla13[[#This Row],[WOS]]</f>
        <v>0.88286066584463629</v>
      </c>
      <c r="H19" s="3">
        <f>Tabla13[[#This Row],[FAILED]]/Tabla13[[#This Row],[WOS]]</f>
        <v>8.138101109741061E-2</v>
      </c>
      <c r="I19" s="3">
        <f>Tabla13[[#This Row],[TIMEOUT]]/Tabla13[[#This Row],[WOS]]</f>
        <v>3.5758323057953144E-2</v>
      </c>
    </row>
    <row r="20" spans="2:9" x14ac:dyDescent="0.3">
      <c r="B20" s="5">
        <v>399</v>
      </c>
      <c r="C20" s="5" t="s">
        <v>51</v>
      </c>
      <c r="D20" s="5">
        <v>314</v>
      </c>
      <c r="E20" s="5">
        <v>56</v>
      </c>
      <c r="F20" s="5">
        <v>29</v>
      </c>
      <c r="G20" s="3">
        <f>Tabla13[[#This Row],[COMPLETE]]/Tabla13[[#This Row],[WOS]]</f>
        <v>0.78696741854636587</v>
      </c>
      <c r="H20" s="3">
        <f>Tabla13[[#This Row],[FAILED]]/Tabla13[[#This Row],[WOS]]</f>
        <v>0.14035087719298245</v>
      </c>
      <c r="I20" s="3">
        <f>Tabla13[[#This Row],[TIMEOUT]]/Tabla13[[#This Row],[WOS]]</f>
        <v>7.2681704260651625E-2</v>
      </c>
    </row>
    <row r="21" spans="2:9" x14ac:dyDescent="0.3">
      <c r="B21" s="5">
        <v>664</v>
      </c>
      <c r="C21" s="16" t="s">
        <v>45</v>
      </c>
      <c r="D21" s="5">
        <v>19</v>
      </c>
      <c r="E21" s="5">
        <v>622</v>
      </c>
      <c r="F21" s="5">
        <v>23</v>
      </c>
      <c r="G21" s="3">
        <f>Tabla13[[#This Row],[COMPLETE]]/Tabla13[[#This Row],[WOS]]</f>
        <v>2.86144578313253E-2</v>
      </c>
      <c r="H21" s="3">
        <f>Tabla13[[#This Row],[FAILED]]/Tabla13[[#This Row],[WOS]]</f>
        <v>0.93674698795180722</v>
      </c>
      <c r="I21" s="3">
        <f>Tabla13[[#This Row],[TIMEOUT]]/Tabla13[[#This Row],[WOS]]</f>
        <v>3.463855421686747E-2</v>
      </c>
    </row>
    <row r="22" spans="2:9" x14ac:dyDescent="0.3">
      <c r="B22" s="5">
        <v>523</v>
      </c>
      <c r="C22" s="16" t="s">
        <v>27</v>
      </c>
      <c r="D22" s="5">
        <v>410</v>
      </c>
      <c r="E22" s="5">
        <v>90</v>
      </c>
      <c r="F22" s="5">
        <v>23</v>
      </c>
      <c r="G22" s="3">
        <f>Tabla13[[#This Row],[COMPLETE]]/Tabla13[[#This Row],[WOS]]</f>
        <v>0.78393881453154879</v>
      </c>
      <c r="H22" s="3">
        <f>Tabla13[[#This Row],[FAILED]]/Tabla13[[#This Row],[WOS]]</f>
        <v>0.17208413001912046</v>
      </c>
      <c r="I22" s="3">
        <f>Tabla13[[#This Row],[TIMEOUT]]/Tabla13[[#This Row],[WOS]]</f>
        <v>4.3977055449330782E-2</v>
      </c>
    </row>
    <row r="23" spans="2:9" x14ac:dyDescent="0.3">
      <c r="B23" s="5">
        <v>667</v>
      </c>
      <c r="C23" s="16" t="s">
        <v>28</v>
      </c>
      <c r="D23" s="5">
        <v>581</v>
      </c>
      <c r="E23" s="5">
        <v>69</v>
      </c>
      <c r="F23" s="5">
        <v>17</v>
      </c>
      <c r="G23" s="3">
        <f>Tabla13[[#This Row],[COMPLETE]]/Tabla13[[#This Row],[WOS]]</f>
        <v>0.8710644677661169</v>
      </c>
      <c r="H23" s="3">
        <f>Tabla13[[#This Row],[FAILED]]/Tabla13[[#This Row],[WOS]]</f>
        <v>0.10344827586206896</v>
      </c>
      <c r="I23" s="3">
        <f>Tabla13[[#This Row],[TIMEOUT]]/Tabla13[[#This Row],[WOS]]</f>
        <v>2.5487256371814093E-2</v>
      </c>
    </row>
    <row r="24" spans="2:9" x14ac:dyDescent="0.3">
      <c r="B24" s="5">
        <v>318</v>
      </c>
      <c r="C24" s="16" t="s">
        <v>25</v>
      </c>
      <c r="D24" s="5">
        <v>286</v>
      </c>
      <c r="E24" s="5">
        <v>19</v>
      </c>
      <c r="F24" s="5">
        <v>13</v>
      </c>
      <c r="G24" s="3">
        <f>Tabla13[[#This Row],[COMPLETE]]/Tabla13[[#This Row],[WOS]]</f>
        <v>0.89937106918238996</v>
      </c>
      <c r="H24" s="3">
        <f>Tabla13[[#This Row],[FAILED]]/Tabla13[[#This Row],[WOS]]</f>
        <v>5.9748427672955975E-2</v>
      </c>
      <c r="I24" s="3">
        <f>Tabla13[[#This Row],[TIMEOUT]]/Tabla13[[#This Row],[WOS]]</f>
        <v>4.0880503144654086E-2</v>
      </c>
    </row>
    <row r="25" spans="2:9" x14ac:dyDescent="0.3">
      <c r="B25" s="5">
        <v>460</v>
      </c>
      <c r="C25" s="5" t="s">
        <v>49</v>
      </c>
      <c r="D25" s="5">
        <v>411</v>
      </c>
      <c r="E25" s="5">
        <v>38</v>
      </c>
      <c r="F25" s="5">
        <v>11</v>
      </c>
      <c r="G25" s="3">
        <f>Tabla13[[#This Row],[COMPLETE]]/Tabla13[[#This Row],[WOS]]</f>
        <v>0.89347826086956517</v>
      </c>
      <c r="H25" s="3">
        <f>Tabla13[[#This Row],[FAILED]]/Tabla13[[#This Row],[WOS]]</f>
        <v>8.2608695652173908E-2</v>
      </c>
      <c r="I25" s="3">
        <f>Tabla13[[#This Row],[TIMEOUT]]/Tabla13[[#This Row],[WOS]]</f>
        <v>2.391304347826087E-2</v>
      </c>
    </row>
    <row r="26" spans="2:9" x14ac:dyDescent="0.3">
      <c r="B26" s="5">
        <v>192</v>
      </c>
      <c r="C26" s="5" t="s">
        <v>50</v>
      </c>
      <c r="D26" s="5">
        <v>152</v>
      </c>
      <c r="E26" s="5">
        <v>31</v>
      </c>
      <c r="F26" s="5">
        <v>9</v>
      </c>
      <c r="G26" s="3">
        <f>Tabla13[[#This Row],[COMPLETE]]/Tabla13[[#This Row],[WOS]]</f>
        <v>0.79166666666666663</v>
      </c>
      <c r="H26" s="3">
        <f>Tabla13[[#This Row],[FAILED]]/Tabla13[[#This Row],[WOS]]</f>
        <v>0.16145833333333334</v>
      </c>
      <c r="I26" s="3">
        <f>Tabla13[[#This Row],[TIMEOUT]]/Tabla13[[#This Row],[WOS]]</f>
        <v>4.6875E-2</v>
      </c>
    </row>
    <row r="27" spans="2:9" x14ac:dyDescent="0.3">
      <c r="B27" s="5">
        <v>5</v>
      </c>
      <c r="C27" s="5" t="s">
        <v>30</v>
      </c>
      <c r="D27" s="5"/>
      <c r="E27" s="5"/>
      <c r="F27" s="5">
        <v>5</v>
      </c>
      <c r="G27" s="3">
        <f>Tabla13[[#This Row],[COMPLETE]]/Tabla13[[#This Row],[WOS]]</f>
        <v>0</v>
      </c>
      <c r="H27" s="3">
        <f>Tabla13[[#This Row],[FAILED]]/Tabla13[[#This Row],[WOS]]</f>
        <v>0</v>
      </c>
      <c r="I27" s="3">
        <f>Tabla13[[#This Row],[TIMEOUT]]/Tabla13[[#This Row],[WOS]]</f>
        <v>1</v>
      </c>
    </row>
    <row r="28" spans="2:9" x14ac:dyDescent="0.3">
      <c r="B28" s="5">
        <v>4</v>
      </c>
      <c r="C28" s="16" t="s">
        <v>82</v>
      </c>
      <c r="D28" s="5"/>
      <c r="E28" s="5">
        <v>1</v>
      </c>
      <c r="F28" s="5">
        <v>3</v>
      </c>
      <c r="G28" s="3">
        <f>Tabla13[[#This Row],[COMPLETE]]/Tabla13[[#This Row],[WOS]]</f>
        <v>0</v>
      </c>
      <c r="H28" s="3">
        <f>Tabla13[[#This Row],[FAILED]]/Tabla13[[#This Row],[WOS]]</f>
        <v>0.25</v>
      </c>
      <c r="I28" s="3">
        <f>Tabla13[[#This Row],[TIMEOUT]]/Tabla13[[#This Row],[WOS]]</f>
        <v>0.75</v>
      </c>
    </row>
    <row r="29" spans="2:9" x14ac:dyDescent="0.3">
      <c r="B29" s="5">
        <v>3</v>
      </c>
      <c r="C29" s="16" t="s">
        <v>31</v>
      </c>
      <c r="D29" s="5"/>
      <c r="E29" s="5"/>
      <c r="F29" s="5">
        <v>3</v>
      </c>
      <c r="G29" s="3">
        <f>Tabla13[[#This Row],[COMPLETE]]/Tabla13[[#This Row],[WOS]]</f>
        <v>0</v>
      </c>
      <c r="H29" s="3">
        <f>Tabla13[[#This Row],[FAILED]]/Tabla13[[#This Row],[WOS]]</f>
        <v>0</v>
      </c>
      <c r="I29" s="3">
        <f>Tabla13[[#This Row],[TIMEOUT]]/Tabla13[[#This Row],[WOS]]</f>
        <v>1</v>
      </c>
    </row>
    <row r="30" spans="2:9" x14ac:dyDescent="0.3">
      <c r="B30" s="5">
        <v>3</v>
      </c>
      <c r="C30" s="5" t="s">
        <v>89</v>
      </c>
      <c r="D30" s="5"/>
      <c r="E30" s="5"/>
      <c r="F30" s="5">
        <v>3</v>
      </c>
      <c r="G30" s="3">
        <f>Tabla13[[#This Row],[COMPLETE]]/Tabla13[[#This Row],[WOS]]</f>
        <v>0</v>
      </c>
      <c r="H30" s="3">
        <f>Tabla13[[#This Row],[FAILED]]/Tabla13[[#This Row],[WOS]]</f>
        <v>0</v>
      </c>
      <c r="I30" s="3">
        <f>Tabla13[[#This Row],[TIMEOUT]]/Tabla13[[#This Row],[WOS]]</f>
        <v>1</v>
      </c>
    </row>
    <row r="31" spans="2:9" x14ac:dyDescent="0.3">
      <c r="B31" s="5">
        <v>3</v>
      </c>
      <c r="C31" s="5" t="s">
        <v>83</v>
      </c>
      <c r="D31" s="5"/>
      <c r="E31" s="5"/>
      <c r="F31" s="5">
        <v>3</v>
      </c>
      <c r="G31" s="3">
        <f>Tabla13[[#This Row],[COMPLETE]]/Tabla13[[#This Row],[WOS]]</f>
        <v>0</v>
      </c>
      <c r="H31" s="3">
        <f>Tabla13[[#This Row],[FAILED]]/Tabla13[[#This Row],[WOS]]</f>
        <v>0</v>
      </c>
      <c r="I31" s="3">
        <f>Tabla13[[#This Row],[TIMEOUT]]/Tabla13[[#This Row],[WOS]]</f>
        <v>1</v>
      </c>
    </row>
    <row r="32" spans="2:9" x14ac:dyDescent="0.3">
      <c r="B32" s="5">
        <v>2</v>
      </c>
      <c r="C32" s="16" t="s">
        <v>24</v>
      </c>
      <c r="D32" s="5"/>
      <c r="E32" s="5"/>
      <c r="F32" s="5">
        <v>2</v>
      </c>
      <c r="G32" s="3">
        <f>Tabla13[[#This Row],[COMPLETE]]/Tabla13[[#This Row],[WOS]]</f>
        <v>0</v>
      </c>
      <c r="H32" s="3">
        <f>Tabla13[[#This Row],[FAILED]]/Tabla13[[#This Row],[WOS]]</f>
        <v>0</v>
      </c>
      <c r="I32" s="3">
        <f>Tabla13[[#This Row],[TIMEOUT]]/Tabla13[[#This Row],[WOS]]</f>
        <v>1</v>
      </c>
    </row>
    <row r="33" spans="2:9" x14ac:dyDescent="0.3">
      <c r="B33" s="5">
        <v>1</v>
      </c>
      <c r="C33" s="16" t="s">
        <v>87</v>
      </c>
      <c r="D33" s="5"/>
      <c r="E33" s="5"/>
      <c r="F33" s="5">
        <v>1</v>
      </c>
      <c r="G33" s="3">
        <f>Tabla13[[#This Row],[COMPLETE]]/Tabla13[[#This Row],[WOS]]</f>
        <v>0</v>
      </c>
      <c r="H33" s="3">
        <f>Tabla13[[#This Row],[FAILED]]/Tabla13[[#This Row],[WOS]]</f>
        <v>0</v>
      </c>
      <c r="I33" s="3">
        <f>Tabla13[[#This Row],[TIMEOUT]]/Tabla13[[#This Row],[WOS]]</f>
        <v>1</v>
      </c>
    </row>
    <row r="34" spans="2:9" x14ac:dyDescent="0.3">
      <c r="B34" s="5">
        <v>15263</v>
      </c>
      <c r="C34" s="5" t="s">
        <v>59</v>
      </c>
      <c r="D34" s="5">
        <v>11975</v>
      </c>
      <c r="E34" s="5">
        <v>3288</v>
      </c>
      <c r="F34" s="5"/>
      <c r="G34" s="3">
        <f>Tabla13[[#This Row],[COMPLETE]]/Tabla13[[#This Row],[WOS]]</f>
        <v>0.78457708183188102</v>
      </c>
      <c r="H34" s="3">
        <f>Tabla13[[#This Row],[FAILED]]/Tabla13[[#This Row],[WOS]]</f>
        <v>0.21542291816811898</v>
      </c>
      <c r="I34" s="3">
        <f>Tabla13[[#This Row],[TIMEOUT]]/Tabla13[[#This Row],[WOS]]</f>
        <v>0</v>
      </c>
    </row>
    <row r="35" spans="2:9" x14ac:dyDescent="0.3">
      <c r="B35" s="5">
        <v>13263</v>
      </c>
      <c r="C35" s="5" t="s">
        <v>63</v>
      </c>
      <c r="D35" s="5">
        <v>13235</v>
      </c>
      <c r="E35" s="5">
        <v>28</v>
      </c>
      <c r="F35" s="5"/>
      <c r="G35" s="3">
        <f>Tabla13[[#This Row],[COMPLETE]]/Tabla13[[#This Row],[WOS]]</f>
        <v>0.99788886375631458</v>
      </c>
      <c r="H35" s="3">
        <f>Tabla13[[#This Row],[FAILED]]/Tabla13[[#This Row],[WOS]]</f>
        <v>2.1111362436854408E-3</v>
      </c>
      <c r="I35" s="3">
        <f>Tabla13[[#This Row],[TIMEOUT]]/Tabla13[[#This Row],[WOS]]</f>
        <v>0</v>
      </c>
    </row>
    <row r="36" spans="2:9" x14ac:dyDescent="0.3">
      <c r="B36" s="5">
        <v>9136</v>
      </c>
      <c r="C36" s="16" t="s">
        <v>36</v>
      </c>
      <c r="D36" s="5">
        <v>8739</v>
      </c>
      <c r="E36" s="5">
        <v>397</v>
      </c>
      <c r="F36" s="5"/>
      <c r="G36" s="3">
        <f>Tabla13[[#This Row],[COMPLETE]]/Tabla13[[#This Row],[WOS]]</f>
        <v>0.95654553415061294</v>
      </c>
      <c r="H36" s="3">
        <f>Tabla13[[#This Row],[FAILED]]/Tabla13[[#This Row],[WOS]]</f>
        <v>4.3454465849387038E-2</v>
      </c>
      <c r="I36" s="3">
        <f>Tabla13[[#This Row],[TIMEOUT]]/Tabla13[[#This Row],[WOS]]</f>
        <v>0</v>
      </c>
    </row>
    <row r="37" spans="2:9" x14ac:dyDescent="0.3">
      <c r="B37" s="5">
        <v>8552</v>
      </c>
      <c r="C37" s="16" t="s">
        <v>35</v>
      </c>
      <c r="D37" s="5">
        <v>8184</v>
      </c>
      <c r="E37" s="5">
        <v>368</v>
      </c>
      <c r="F37" s="5"/>
      <c r="G37" s="3">
        <f>Tabla13[[#This Row],[COMPLETE]]/Tabla13[[#This Row],[WOS]]</f>
        <v>0.95696913002806361</v>
      </c>
      <c r="H37" s="3">
        <f>Tabla13[[#This Row],[FAILED]]/Tabla13[[#This Row],[WOS]]</f>
        <v>4.3030869971936392E-2</v>
      </c>
      <c r="I37" s="3">
        <f>Tabla13[[#This Row],[TIMEOUT]]/Tabla13[[#This Row],[WOS]]</f>
        <v>0</v>
      </c>
    </row>
    <row r="38" spans="2:9" x14ac:dyDescent="0.3">
      <c r="B38" s="5">
        <v>8306</v>
      </c>
      <c r="C38" s="5" t="s">
        <v>64</v>
      </c>
      <c r="D38" s="5">
        <v>8298</v>
      </c>
      <c r="E38" s="5">
        <v>8</v>
      </c>
      <c r="F38" s="5"/>
      <c r="G38" s="3">
        <f>Tabla13[[#This Row],[COMPLETE]]/Tabla13[[#This Row],[WOS]]</f>
        <v>0.99903684083794853</v>
      </c>
      <c r="H38" s="3">
        <f>Tabla13[[#This Row],[FAILED]]/Tabla13[[#This Row],[WOS]]</f>
        <v>9.6315916205152899E-4</v>
      </c>
      <c r="I38" s="3">
        <f>Tabla13[[#This Row],[TIMEOUT]]/Tabla13[[#This Row],[WOS]]</f>
        <v>0</v>
      </c>
    </row>
    <row r="39" spans="2:9" x14ac:dyDescent="0.3">
      <c r="B39" s="5">
        <v>5157</v>
      </c>
      <c r="C39" s="16" t="s">
        <v>14</v>
      </c>
      <c r="D39" s="5">
        <v>5144</v>
      </c>
      <c r="E39" s="5">
        <v>13</v>
      </c>
      <c r="F39" s="5"/>
      <c r="G39" s="3">
        <f>Tabla13[[#This Row],[COMPLETE]]/Tabla13[[#This Row],[WOS]]</f>
        <v>0.99747915454721736</v>
      </c>
      <c r="H39" s="3">
        <f>Tabla13[[#This Row],[FAILED]]/Tabla13[[#This Row],[WOS]]</f>
        <v>2.5208454527826255E-3</v>
      </c>
      <c r="I39" s="3">
        <f>Tabla13[[#This Row],[TIMEOUT]]/Tabla13[[#This Row],[WOS]]</f>
        <v>0</v>
      </c>
    </row>
    <row r="40" spans="2:9" x14ac:dyDescent="0.3">
      <c r="B40" s="5">
        <v>4109</v>
      </c>
      <c r="C40" s="5" t="s">
        <v>34</v>
      </c>
      <c r="D40" s="5">
        <v>2901</v>
      </c>
      <c r="E40" s="5">
        <v>1208</v>
      </c>
      <c r="F40" s="5"/>
      <c r="G40" s="3">
        <f>Tabla13[[#This Row],[COMPLETE]]/Tabla13[[#This Row],[WOS]]</f>
        <v>0.70601119493794107</v>
      </c>
      <c r="H40" s="3">
        <f>Tabla13[[#This Row],[FAILED]]/Tabla13[[#This Row],[WOS]]</f>
        <v>0.29398880506205888</v>
      </c>
      <c r="I40" s="3">
        <f>Tabla13[[#This Row],[TIMEOUT]]/Tabla13[[#This Row],[WOS]]</f>
        <v>0</v>
      </c>
    </row>
    <row r="41" spans="2:9" x14ac:dyDescent="0.3">
      <c r="B41" s="5">
        <v>3451</v>
      </c>
      <c r="C41" s="16" t="s">
        <v>15</v>
      </c>
      <c r="D41" s="5">
        <v>3302</v>
      </c>
      <c r="E41" s="5">
        <v>149</v>
      </c>
      <c r="F41" s="5"/>
      <c r="G41" s="3">
        <f>Tabla13[[#This Row],[COMPLETE]]/Tabla13[[#This Row],[WOS]]</f>
        <v>0.95682410895392644</v>
      </c>
      <c r="H41" s="3">
        <f>Tabla13[[#This Row],[FAILED]]/Tabla13[[#This Row],[WOS]]</f>
        <v>4.3175891046073604E-2</v>
      </c>
      <c r="I41" s="3">
        <f>Tabla13[[#This Row],[TIMEOUT]]/Tabla13[[#This Row],[WOS]]</f>
        <v>0</v>
      </c>
    </row>
    <row r="42" spans="2:9" x14ac:dyDescent="0.3">
      <c r="B42" s="5">
        <v>2198</v>
      </c>
      <c r="C42" s="16" t="s">
        <v>16</v>
      </c>
      <c r="D42" s="5">
        <v>2172</v>
      </c>
      <c r="E42" s="5">
        <v>26</v>
      </c>
      <c r="F42" s="5"/>
      <c r="G42" s="3">
        <f>Tabla13[[#This Row],[COMPLETE]]/Tabla13[[#This Row],[WOS]]</f>
        <v>0.98817106460418558</v>
      </c>
      <c r="H42" s="3">
        <f>Tabla13[[#This Row],[FAILED]]/Tabla13[[#This Row],[WOS]]</f>
        <v>1.1828935395814377E-2</v>
      </c>
      <c r="I42" s="3">
        <f>Tabla13[[#This Row],[TIMEOUT]]/Tabla13[[#This Row],[WOS]]</f>
        <v>0</v>
      </c>
    </row>
    <row r="43" spans="2:9" x14ac:dyDescent="0.3">
      <c r="B43" s="5">
        <v>1048</v>
      </c>
      <c r="C43" s="5" t="s">
        <v>53</v>
      </c>
      <c r="D43" s="5">
        <v>1032</v>
      </c>
      <c r="E43" s="5">
        <v>16</v>
      </c>
      <c r="F43" s="5"/>
      <c r="G43" s="3">
        <f>Tabla13[[#This Row],[COMPLETE]]/Tabla13[[#This Row],[WOS]]</f>
        <v>0.98473282442748089</v>
      </c>
      <c r="H43" s="3">
        <f>Tabla13[[#This Row],[FAILED]]/Tabla13[[#This Row],[WOS]]</f>
        <v>1.5267175572519083E-2</v>
      </c>
      <c r="I43" s="3">
        <f>Tabla13[[#This Row],[TIMEOUT]]/Tabla13[[#This Row],[WOS]]</f>
        <v>0</v>
      </c>
    </row>
    <row r="44" spans="2:9" x14ac:dyDescent="0.3">
      <c r="B44" s="5">
        <v>587</v>
      </c>
      <c r="C44" s="16" t="s">
        <v>41</v>
      </c>
      <c r="D44" s="5">
        <v>376</v>
      </c>
      <c r="E44" s="5">
        <v>211</v>
      </c>
      <c r="F44" s="5"/>
      <c r="G44" s="3">
        <f>Tabla13[[#This Row],[COMPLETE]]/Tabla13[[#This Row],[WOS]]</f>
        <v>0.64054514480408864</v>
      </c>
      <c r="H44" s="3">
        <f>Tabla13[[#This Row],[FAILED]]/Tabla13[[#This Row],[WOS]]</f>
        <v>0.35945485519591142</v>
      </c>
      <c r="I44" s="3">
        <f>Tabla13[[#This Row],[TIMEOUT]]/Tabla13[[#This Row],[WOS]]</f>
        <v>0</v>
      </c>
    </row>
    <row r="45" spans="2:9" x14ac:dyDescent="0.3">
      <c r="B45" s="5">
        <v>315</v>
      </c>
      <c r="C45" s="5" t="s">
        <v>19</v>
      </c>
      <c r="D45" s="5">
        <v>312</v>
      </c>
      <c r="E45" s="5">
        <v>3</v>
      </c>
      <c r="F45" s="5"/>
      <c r="G45" s="3">
        <f>Tabla13[[#This Row],[COMPLETE]]/Tabla13[[#This Row],[WOS]]</f>
        <v>0.99047619047619051</v>
      </c>
      <c r="H45" s="3">
        <f>Tabla13[[#This Row],[FAILED]]/Tabla13[[#This Row],[WOS]]</f>
        <v>9.5238095238095247E-3</v>
      </c>
      <c r="I45" s="3">
        <f>Tabla13[[#This Row],[TIMEOUT]]/Tabla13[[#This Row],[WOS]]</f>
        <v>0</v>
      </c>
    </row>
    <row r="46" spans="2:9" x14ac:dyDescent="0.3">
      <c r="B46" s="5">
        <v>256</v>
      </c>
      <c r="C46" s="5" t="s">
        <v>20</v>
      </c>
      <c r="D46" s="5">
        <v>190</v>
      </c>
      <c r="E46" s="5">
        <v>66</v>
      </c>
      <c r="F46" s="5"/>
      <c r="G46" s="3">
        <f>Tabla13[[#This Row],[COMPLETE]]/Tabla13[[#This Row],[WOS]]</f>
        <v>0.7421875</v>
      </c>
      <c r="H46" s="3">
        <f>Tabla13[[#This Row],[FAILED]]/Tabla13[[#This Row],[WOS]]</f>
        <v>0.2578125</v>
      </c>
      <c r="I46" s="3">
        <f>Tabla13[[#This Row],[TIMEOUT]]/Tabla13[[#This Row],[WOS]]</f>
        <v>0</v>
      </c>
    </row>
    <row r="47" spans="2:9" x14ac:dyDescent="0.3">
      <c r="B47" s="5">
        <v>170</v>
      </c>
      <c r="C47" s="5" t="s">
        <v>54</v>
      </c>
      <c r="D47" s="5">
        <v>170</v>
      </c>
      <c r="E47" s="5"/>
      <c r="F47" s="5"/>
      <c r="G47" s="3">
        <f>Tabla13[[#This Row],[COMPLETE]]/Tabla13[[#This Row],[WOS]]</f>
        <v>1</v>
      </c>
      <c r="H47" s="3">
        <f>Tabla13[[#This Row],[FAILED]]/Tabla13[[#This Row],[WOS]]</f>
        <v>0</v>
      </c>
      <c r="I47" s="3">
        <f>Tabla13[[#This Row],[TIMEOUT]]/Tabla13[[#This Row],[WOS]]</f>
        <v>0</v>
      </c>
    </row>
    <row r="48" spans="2:9" x14ac:dyDescent="0.3">
      <c r="B48" s="5">
        <v>95</v>
      </c>
      <c r="C48" s="16" t="s">
        <v>13</v>
      </c>
      <c r="D48" s="5">
        <v>93</v>
      </c>
      <c r="E48" s="5">
        <v>2</v>
      </c>
      <c r="F48" s="5"/>
      <c r="G48" s="3">
        <f>Tabla13[[#This Row],[COMPLETE]]/Tabla13[[#This Row],[WOS]]</f>
        <v>0.97894736842105268</v>
      </c>
      <c r="H48" s="3">
        <f>Tabla13[[#This Row],[FAILED]]/Tabla13[[#This Row],[WOS]]</f>
        <v>2.1052631578947368E-2</v>
      </c>
      <c r="I48" s="3">
        <f>Tabla13[[#This Row],[TIMEOUT]]/Tabla13[[#This Row],[WOS]]</f>
        <v>0</v>
      </c>
    </row>
    <row r="49" spans="2:9" x14ac:dyDescent="0.3">
      <c r="B49" s="5">
        <v>95</v>
      </c>
      <c r="C49" s="5" t="s">
        <v>32</v>
      </c>
      <c r="D49" s="5">
        <v>80</v>
      </c>
      <c r="E49" s="5">
        <v>15</v>
      </c>
      <c r="F49" s="5"/>
      <c r="G49" s="3">
        <f>Tabla13[[#This Row],[COMPLETE]]/Tabla13[[#This Row],[WOS]]</f>
        <v>0.84210526315789469</v>
      </c>
      <c r="H49" s="3">
        <f>Tabla13[[#This Row],[FAILED]]/Tabla13[[#This Row],[WOS]]</f>
        <v>0.15789473684210525</v>
      </c>
      <c r="I49" s="3">
        <f>Tabla13[[#This Row],[TIMEOUT]]/Tabla13[[#This Row],[WOS]]</f>
        <v>0</v>
      </c>
    </row>
    <row r="50" spans="2:9" x14ac:dyDescent="0.3">
      <c r="B50" s="5">
        <v>64</v>
      </c>
      <c r="C50" s="5" t="s">
        <v>33</v>
      </c>
      <c r="D50" s="5">
        <v>58</v>
      </c>
      <c r="E50" s="5">
        <v>6</v>
      </c>
      <c r="F50" s="5"/>
      <c r="G50" s="3">
        <f>Tabla13[[#This Row],[COMPLETE]]/Tabla13[[#This Row],[WOS]]</f>
        <v>0.90625</v>
      </c>
      <c r="H50" s="3">
        <f>Tabla13[[#This Row],[FAILED]]/Tabla13[[#This Row],[WOS]]</f>
        <v>9.375E-2</v>
      </c>
      <c r="I50" s="3">
        <f>Tabla13[[#This Row],[TIMEOUT]]/Tabla13[[#This Row],[WOS]]</f>
        <v>0</v>
      </c>
    </row>
    <row r="51" spans="2:9" x14ac:dyDescent="0.3">
      <c r="B51" s="5">
        <v>53</v>
      </c>
      <c r="C51" s="5" t="s">
        <v>61</v>
      </c>
      <c r="D51" s="5">
        <v>48</v>
      </c>
      <c r="E51" s="5">
        <v>5</v>
      </c>
      <c r="F51" s="5"/>
      <c r="G51" s="3">
        <f>Tabla13[[#This Row],[COMPLETE]]/Tabla13[[#This Row],[WOS]]</f>
        <v>0.90566037735849059</v>
      </c>
      <c r="H51" s="3">
        <f>Tabla13[[#This Row],[FAILED]]/Tabla13[[#This Row],[WOS]]</f>
        <v>9.4339622641509441E-2</v>
      </c>
      <c r="I51" s="3">
        <f>Tabla13[[#This Row],[TIMEOUT]]/Tabla13[[#This Row],[WOS]]</f>
        <v>0</v>
      </c>
    </row>
    <row r="52" spans="2:9" x14ac:dyDescent="0.3">
      <c r="B52" s="5">
        <v>52</v>
      </c>
      <c r="C52" s="16" t="s">
        <v>26</v>
      </c>
      <c r="D52" s="5"/>
      <c r="E52" s="5">
        <v>52</v>
      </c>
      <c r="F52" s="5"/>
      <c r="G52" s="3">
        <f>Tabla13[[#This Row],[COMPLETE]]/Tabla13[[#This Row],[WOS]]</f>
        <v>0</v>
      </c>
      <c r="H52" s="3">
        <f>Tabla13[[#This Row],[FAILED]]/Tabla13[[#This Row],[WOS]]</f>
        <v>1</v>
      </c>
      <c r="I52" s="3">
        <f>Tabla13[[#This Row],[TIMEOUT]]/Tabla13[[#This Row],[WOS]]</f>
        <v>0</v>
      </c>
    </row>
    <row r="53" spans="2:9" x14ac:dyDescent="0.3">
      <c r="B53" s="5">
        <v>46</v>
      </c>
      <c r="C53" s="5" t="s">
        <v>60</v>
      </c>
      <c r="D53" s="5">
        <v>43</v>
      </c>
      <c r="E53" s="5">
        <v>3</v>
      </c>
      <c r="F53" s="5"/>
      <c r="G53" s="3">
        <f>Tabla13[[#This Row],[COMPLETE]]/Tabla13[[#This Row],[WOS]]</f>
        <v>0.93478260869565222</v>
      </c>
      <c r="H53" s="3">
        <f>Tabla13[[#This Row],[FAILED]]/Tabla13[[#This Row],[WOS]]</f>
        <v>6.5217391304347824E-2</v>
      </c>
      <c r="I53" s="3">
        <f>Tabla13[[#This Row],[TIMEOUT]]/Tabla13[[#This Row],[WOS]]</f>
        <v>0</v>
      </c>
    </row>
    <row r="54" spans="2:9" x14ac:dyDescent="0.3">
      <c r="B54" s="5">
        <v>37</v>
      </c>
      <c r="C54" s="16" t="s">
        <v>18</v>
      </c>
      <c r="D54" s="5">
        <v>37</v>
      </c>
      <c r="E54" s="5"/>
      <c r="F54" s="5"/>
      <c r="G54" s="3">
        <f>Tabla13[[#This Row],[COMPLETE]]/Tabla13[[#This Row],[WOS]]</f>
        <v>1</v>
      </c>
      <c r="H54" s="3">
        <f>Tabla13[[#This Row],[FAILED]]/Tabla13[[#This Row],[WOS]]</f>
        <v>0</v>
      </c>
      <c r="I54" s="3">
        <f>Tabla13[[#This Row],[TIMEOUT]]/Tabla13[[#This Row],[WOS]]</f>
        <v>0</v>
      </c>
    </row>
    <row r="55" spans="2:9" x14ac:dyDescent="0.3">
      <c r="B55" s="5">
        <v>31</v>
      </c>
      <c r="C55" s="5" t="s">
        <v>43</v>
      </c>
      <c r="D55" s="5">
        <v>19</v>
      </c>
      <c r="E55" s="5">
        <v>12</v>
      </c>
      <c r="F55" s="5"/>
      <c r="G55" s="3">
        <f>Tabla13[[#This Row],[COMPLETE]]/Tabla13[[#This Row],[WOS]]</f>
        <v>0.61290322580645162</v>
      </c>
      <c r="H55" s="3">
        <f>Tabla13[[#This Row],[FAILED]]/Tabla13[[#This Row],[WOS]]</f>
        <v>0.38709677419354838</v>
      </c>
      <c r="I55" s="3">
        <f>Tabla13[[#This Row],[TIMEOUT]]/Tabla13[[#This Row],[WOS]]</f>
        <v>0</v>
      </c>
    </row>
    <row r="56" spans="2:9" x14ac:dyDescent="0.3">
      <c r="B56" s="5">
        <v>7</v>
      </c>
      <c r="C56" s="5" t="s">
        <v>17</v>
      </c>
      <c r="D56" s="5">
        <v>7</v>
      </c>
      <c r="E56" s="5"/>
      <c r="F56" s="5"/>
      <c r="G56" s="3">
        <f>Tabla13[[#This Row],[COMPLETE]]/Tabla13[[#This Row],[WOS]]</f>
        <v>1</v>
      </c>
      <c r="H56" s="3">
        <f>Tabla13[[#This Row],[FAILED]]/Tabla13[[#This Row],[WOS]]</f>
        <v>0</v>
      </c>
      <c r="I56" s="3">
        <f>Tabla13[[#This Row],[TIMEOUT]]/Tabla13[[#This Row],[WOS]]</f>
        <v>0</v>
      </c>
    </row>
    <row r="57" spans="2:9" x14ac:dyDescent="0.3">
      <c r="B57" s="5">
        <v>6</v>
      </c>
      <c r="C57" s="5" t="s">
        <v>58</v>
      </c>
      <c r="D57" s="5">
        <v>5</v>
      </c>
      <c r="E57" s="5">
        <v>1</v>
      </c>
      <c r="F57" s="5"/>
      <c r="G57" s="3">
        <f>Tabla13[[#This Row],[COMPLETE]]/Tabla13[[#This Row],[WOS]]</f>
        <v>0.83333333333333337</v>
      </c>
      <c r="H57" s="3">
        <f>Tabla13[[#This Row],[FAILED]]/Tabla13[[#This Row],[WOS]]</f>
        <v>0.16666666666666666</v>
      </c>
      <c r="I57" s="3">
        <f>Tabla13[[#This Row],[TIMEOUT]]/Tabla13[[#This Row],[WOS]]</f>
        <v>0</v>
      </c>
    </row>
    <row r="58" spans="2:9" x14ac:dyDescent="0.3">
      <c r="B58" s="5">
        <v>2</v>
      </c>
      <c r="C58" s="16" t="s">
        <v>84</v>
      </c>
      <c r="D58" s="5"/>
      <c r="E58" s="5">
        <v>2</v>
      </c>
      <c r="F58" s="5"/>
      <c r="G58" s="3">
        <f>Tabla13[[#This Row],[COMPLETE]]/Tabla13[[#This Row],[WOS]]</f>
        <v>0</v>
      </c>
      <c r="H58" s="3">
        <f>Tabla13[[#This Row],[FAILED]]/Tabla13[[#This Row],[WOS]]</f>
        <v>1</v>
      </c>
      <c r="I58" s="3">
        <f>Tabla13[[#This Row],[TIMEOUT]]/Tabla13[[#This Row],[WOS]]</f>
        <v>0</v>
      </c>
    </row>
    <row r="59" spans="2:9" x14ac:dyDescent="0.3">
      <c r="B59" s="5">
        <v>2</v>
      </c>
      <c r="C59" s="5" t="s">
        <v>90</v>
      </c>
      <c r="D59" s="5"/>
      <c r="E59" s="5">
        <v>2</v>
      </c>
      <c r="F59" s="5"/>
      <c r="G59" s="3">
        <f>Tabla13[[#This Row],[COMPLETE]]/Tabla13[[#This Row],[WOS]]</f>
        <v>0</v>
      </c>
      <c r="H59" s="3">
        <f>Tabla13[[#This Row],[FAILED]]/Tabla13[[#This Row],[WOS]]</f>
        <v>1</v>
      </c>
      <c r="I59" s="3">
        <f>Tabla13[[#This Row],[TIMEOUT]]/Tabla13[[#This Row],[WOS]]</f>
        <v>0</v>
      </c>
    </row>
    <row r="60" spans="2:9" x14ac:dyDescent="0.3">
      <c r="B60" s="5">
        <v>2</v>
      </c>
      <c r="C60" s="5" t="s">
        <v>62</v>
      </c>
      <c r="D60" s="5">
        <v>2</v>
      </c>
      <c r="E60" s="5"/>
      <c r="F60" s="5"/>
      <c r="G60" s="3">
        <f>Tabla13[[#This Row],[COMPLETE]]/Tabla13[[#This Row],[WOS]]</f>
        <v>1</v>
      </c>
      <c r="H60" s="3">
        <f>Tabla13[[#This Row],[FAILED]]/Tabla13[[#This Row],[WOS]]</f>
        <v>0</v>
      </c>
      <c r="I60" s="3">
        <f>Tabla13[[#This Row],[TIMEOUT]]/Tabla13[[#This Row],[WOS]]</f>
        <v>0</v>
      </c>
    </row>
    <row r="61" spans="2:9" x14ac:dyDescent="0.3">
      <c r="B61" s="5">
        <v>1</v>
      </c>
      <c r="C61" s="5" t="s">
        <v>86</v>
      </c>
      <c r="D61" s="5"/>
      <c r="E61" s="5">
        <v>1</v>
      </c>
      <c r="F61" s="5"/>
      <c r="G61" s="3">
        <f>Tabla13[[#This Row],[COMPLETE]]/Tabla13[[#This Row],[WOS]]</f>
        <v>0</v>
      </c>
      <c r="H61" s="3">
        <f>Tabla13[[#This Row],[FAILED]]/Tabla13[[#This Row],[WOS]]</f>
        <v>1</v>
      </c>
      <c r="I61" s="3">
        <f>Tabla13[[#This Row],[TIMEOUT]]/Tabla13[[#This Row],[WOS]]</f>
        <v>0</v>
      </c>
    </row>
    <row r="62" spans="2:9" x14ac:dyDescent="0.3">
      <c r="B62" s="5">
        <v>1</v>
      </c>
      <c r="C62" s="16" t="s">
        <v>88</v>
      </c>
      <c r="D62" s="5"/>
      <c r="E62" s="5">
        <v>1</v>
      </c>
      <c r="F62" s="5"/>
      <c r="G62" s="3">
        <f>Tabla13[[#This Row],[COMPLETE]]/Tabla13[[#This Row],[WOS]]</f>
        <v>0</v>
      </c>
      <c r="H62" s="3">
        <f>Tabla13[[#This Row],[FAILED]]/Tabla13[[#This Row],[WOS]]</f>
        <v>1</v>
      </c>
      <c r="I62" s="3">
        <f>Tabla13[[#This Row],[TIMEOUT]]/Tabla13[[#This Row],[WOS]]</f>
        <v>0</v>
      </c>
    </row>
  </sheetData>
  <conditionalFormatting sqref="H3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2"/>
  <sheetViews>
    <sheetView workbookViewId="0">
      <selection activeCell="C3" sqref="C3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15263</v>
      </c>
      <c r="C3" s="5" t="s">
        <v>59</v>
      </c>
      <c r="D3" s="5">
        <v>11975</v>
      </c>
      <c r="E3" s="5">
        <v>3288</v>
      </c>
      <c r="F3" s="5"/>
      <c r="G3" s="3">
        <f>Tabla16[[#This Row],[COMPLETE]]/Tabla16[[#This Row],[WOS]]</f>
        <v>0.78457708183188102</v>
      </c>
      <c r="H3" s="3">
        <f>Tabla16[[#This Row],[FAILED]]/Tabla16[[#This Row],[WOS]]</f>
        <v>0.21542291816811898</v>
      </c>
      <c r="I3" s="3">
        <f>Tabla16[[#This Row],[TIMEOUT]]/Tabla16[[#This Row],[WOS]]</f>
        <v>0</v>
      </c>
    </row>
    <row r="4" spans="2:9" x14ac:dyDescent="0.3">
      <c r="B4" s="5">
        <v>4109</v>
      </c>
      <c r="C4" s="5" t="s">
        <v>34</v>
      </c>
      <c r="D4" s="5">
        <v>2901</v>
      </c>
      <c r="E4" s="5">
        <v>1208</v>
      </c>
      <c r="F4" s="5"/>
      <c r="G4" s="3">
        <f>Tabla16[[#This Row],[COMPLETE]]/Tabla16[[#This Row],[WOS]]</f>
        <v>0.70601119493794107</v>
      </c>
      <c r="H4" s="3">
        <f>Tabla16[[#This Row],[FAILED]]/Tabla16[[#This Row],[WOS]]</f>
        <v>0.29398880506205888</v>
      </c>
      <c r="I4" s="3">
        <f>Tabla16[[#This Row],[TIMEOUT]]/Tabla16[[#This Row],[WOS]]</f>
        <v>0</v>
      </c>
    </row>
    <row r="5" spans="2:9" x14ac:dyDescent="0.3">
      <c r="B5" s="5">
        <v>917</v>
      </c>
      <c r="C5" s="16" t="s">
        <v>37</v>
      </c>
      <c r="D5" s="5">
        <v>5</v>
      </c>
      <c r="E5" s="5">
        <v>844</v>
      </c>
      <c r="F5" s="5">
        <v>68</v>
      </c>
      <c r="G5" s="3">
        <f>Tabla16[[#This Row],[COMPLETE]]/Tabla16[[#This Row],[WOS]]</f>
        <v>5.4525627044711015E-3</v>
      </c>
      <c r="H5" s="3">
        <f>Tabla16[[#This Row],[FAILED]]/Tabla16[[#This Row],[WOS]]</f>
        <v>0.92039258451472195</v>
      </c>
      <c r="I5" s="3">
        <f>Tabla16[[#This Row],[TIMEOUT]]/Tabla16[[#This Row],[WOS]]</f>
        <v>7.4154852780806982E-2</v>
      </c>
    </row>
    <row r="6" spans="2:9" x14ac:dyDescent="0.3">
      <c r="B6" s="5">
        <v>664</v>
      </c>
      <c r="C6" s="16" t="s">
        <v>45</v>
      </c>
      <c r="D6" s="5">
        <v>19</v>
      </c>
      <c r="E6" s="5">
        <v>622</v>
      </c>
      <c r="F6" s="5">
        <v>23</v>
      </c>
      <c r="G6" s="3">
        <f>Tabla16[[#This Row],[COMPLETE]]/Tabla16[[#This Row],[WOS]]</f>
        <v>2.86144578313253E-2</v>
      </c>
      <c r="H6" s="3">
        <f>Tabla16[[#This Row],[FAILED]]/Tabla16[[#This Row],[WOS]]</f>
        <v>0.93674698795180722</v>
      </c>
      <c r="I6" s="3">
        <f>Tabla16[[#This Row],[TIMEOUT]]/Tabla16[[#This Row],[WOS]]</f>
        <v>3.463855421686747E-2</v>
      </c>
    </row>
    <row r="7" spans="2:9" x14ac:dyDescent="0.3">
      <c r="B7" s="5">
        <v>9136</v>
      </c>
      <c r="C7" s="16" t="s">
        <v>36</v>
      </c>
      <c r="D7" s="5">
        <v>8739</v>
      </c>
      <c r="E7" s="5">
        <v>397</v>
      </c>
      <c r="F7" s="5"/>
      <c r="G7" s="3">
        <f>Tabla16[[#This Row],[COMPLETE]]/Tabla16[[#This Row],[WOS]]</f>
        <v>0.95654553415061294</v>
      </c>
      <c r="H7" s="3">
        <f>Tabla16[[#This Row],[FAILED]]/Tabla16[[#This Row],[WOS]]</f>
        <v>4.3454465849387038E-2</v>
      </c>
      <c r="I7" s="3">
        <f>Tabla16[[#This Row],[TIMEOUT]]/Tabla16[[#This Row],[WOS]]</f>
        <v>0</v>
      </c>
    </row>
    <row r="8" spans="2:9" x14ac:dyDescent="0.3">
      <c r="B8" s="5">
        <v>8552</v>
      </c>
      <c r="C8" s="16" t="s">
        <v>35</v>
      </c>
      <c r="D8" s="5">
        <v>8184</v>
      </c>
      <c r="E8" s="5">
        <v>368</v>
      </c>
      <c r="F8" s="5"/>
      <c r="G8" s="3">
        <f>Tabla16[[#This Row],[COMPLETE]]/Tabla16[[#This Row],[WOS]]</f>
        <v>0.95696913002806361</v>
      </c>
      <c r="H8" s="3">
        <f>Tabla16[[#This Row],[FAILED]]/Tabla16[[#This Row],[WOS]]</f>
        <v>4.3030869971936392E-2</v>
      </c>
      <c r="I8" s="3">
        <f>Tabla16[[#This Row],[TIMEOUT]]/Tabla16[[#This Row],[WOS]]</f>
        <v>0</v>
      </c>
    </row>
    <row r="9" spans="2:9" x14ac:dyDescent="0.3">
      <c r="B9" s="5">
        <v>2128</v>
      </c>
      <c r="C9" s="5" t="s">
        <v>38</v>
      </c>
      <c r="D9" s="5">
        <v>1716</v>
      </c>
      <c r="E9" s="5">
        <v>329</v>
      </c>
      <c r="F9" s="5">
        <v>83</v>
      </c>
      <c r="G9" s="3">
        <f>Tabla16[[#This Row],[COMPLETE]]/Tabla16[[#This Row],[WOS]]</f>
        <v>0.80639097744360899</v>
      </c>
      <c r="H9" s="3">
        <f>Tabla16[[#This Row],[FAILED]]/Tabla16[[#This Row],[WOS]]</f>
        <v>0.15460526315789475</v>
      </c>
      <c r="I9" s="3">
        <f>Tabla16[[#This Row],[TIMEOUT]]/Tabla16[[#This Row],[WOS]]</f>
        <v>3.9003759398496242E-2</v>
      </c>
    </row>
    <row r="10" spans="2:9" x14ac:dyDescent="0.3">
      <c r="B10" s="5">
        <v>587</v>
      </c>
      <c r="C10" s="16" t="s">
        <v>41</v>
      </c>
      <c r="D10" s="5">
        <v>376</v>
      </c>
      <c r="E10" s="5">
        <v>211</v>
      </c>
      <c r="F10" s="5"/>
      <c r="G10" s="3">
        <f>Tabla16[[#This Row],[COMPLETE]]/Tabla16[[#This Row],[WOS]]</f>
        <v>0.64054514480408864</v>
      </c>
      <c r="H10" s="3">
        <f>Tabla16[[#This Row],[FAILED]]/Tabla16[[#This Row],[WOS]]</f>
        <v>0.35945485519591142</v>
      </c>
      <c r="I10" s="3">
        <f>Tabla16[[#This Row],[TIMEOUT]]/Tabla16[[#This Row],[WOS]]</f>
        <v>0</v>
      </c>
    </row>
    <row r="11" spans="2:9" x14ac:dyDescent="0.3">
      <c r="B11" s="5">
        <v>3451</v>
      </c>
      <c r="C11" s="16" t="s">
        <v>15</v>
      </c>
      <c r="D11" s="5">
        <v>3302</v>
      </c>
      <c r="E11" s="5">
        <v>149</v>
      </c>
      <c r="F11" s="5"/>
      <c r="G11" s="3">
        <f>Tabla16[[#This Row],[COMPLETE]]/Tabla16[[#This Row],[WOS]]</f>
        <v>0.95682410895392644</v>
      </c>
      <c r="H11" s="3">
        <f>Tabla16[[#This Row],[FAILED]]/Tabla16[[#This Row],[WOS]]</f>
        <v>4.3175891046073604E-2</v>
      </c>
      <c r="I11" s="3">
        <f>Tabla16[[#This Row],[TIMEOUT]]/Tabla16[[#This Row],[WOS]]</f>
        <v>0</v>
      </c>
    </row>
    <row r="12" spans="2:9" x14ac:dyDescent="0.3">
      <c r="B12" s="5">
        <v>523</v>
      </c>
      <c r="C12" s="16" t="s">
        <v>27</v>
      </c>
      <c r="D12" s="5">
        <v>410</v>
      </c>
      <c r="E12" s="5">
        <v>90</v>
      </c>
      <c r="F12" s="5">
        <v>23</v>
      </c>
      <c r="G12" s="3">
        <f>Tabla16[[#This Row],[COMPLETE]]/Tabla16[[#This Row],[WOS]]</f>
        <v>0.78393881453154879</v>
      </c>
      <c r="H12" s="3">
        <f>Tabla16[[#This Row],[FAILED]]/Tabla16[[#This Row],[WOS]]</f>
        <v>0.17208413001912046</v>
      </c>
      <c r="I12" s="3">
        <f>Tabla16[[#This Row],[TIMEOUT]]/Tabla16[[#This Row],[WOS]]</f>
        <v>4.3977055449330782E-2</v>
      </c>
    </row>
    <row r="13" spans="2:9" x14ac:dyDescent="0.3">
      <c r="B13" s="5">
        <v>826</v>
      </c>
      <c r="C13" s="16" t="s">
        <v>46</v>
      </c>
      <c r="D13" s="5">
        <v>669</v>
      </c>
      <c r="E13" s="5">
        <v>80</v>
      </c>
      <c r="F13" s="5">
        <v>77</v>
      </c>
      <c r="G13" s="3">
        <f>Tabla16[[#This Row],[COMPLETE]]/Tabla16[[#This Row],[WOS]]</f>
        <v>0.80992736077481842</v>
      </c>
      <c r="H13" s="3">
        <f>Tabla16[[#This Row],[FAILED]]/Tabla16[[#This Row],[WOS]]</f>
        <v>9.6852300242130748E-2</v>
      </c>
      <c r="I13" s="3">
        <f>Tabla16[[#This Row],[TIMEOUT]]/Tabla16[[#This Row],[WOS]]</f>
        <v>9.3220338983050849E-2</v>
      </c>
    </row>
    <row r="14" spans="2:9" x14ac:dyDescent="0.3">
      <c r="B14" s="5">
        <v>742</v>
      </c>
      <c r="C14" s="5" t="s">
        <v>57</v>
      </c>
      <c r="D14" s="5">
        <v>640</v>
      </c>
      <c r="E14" s="5">
        <v>72</v>
      </c>
      <c r="F14" s="5">
        <v>30</v>
      </c>
      <c r="G14" s="3">
        <f>Tabla16[[#This Row],[COMPLETE]]/Tabla16[[#This Row],[WOS]]</f>
        <v>0.86253369272237201</v>
      </c>
      <c r="H14" s="3">
        <f>Tabla16[[#This Row],[FAILED]]/Tabla16[[#This Row],[WOS]]</f>
        <v>9.7035040431266845E-2</v>
      </c>
      <c r="I14" s="3">
        <f>Tabla16[[#This Row],[TIMEOUT]]/Tabla16[[#This Row],[WOS]]</f>
        <v>4.0431266846361183E-2</v>
      </c>
    </row>
    <row r="15" spans="2:9" x14ac:dyDescent="0.3">
      <c r="B15" s="5">
        <v>667</v>
      </c>
      <c r="C15" s="16" t="s">
        <v>28</v>
      </c>
      <c r="D15" s="5">
        <v>581</v>
      </c>
      <c r="E15" s="5">
        <v>69</v>
      </c>
      <c r="F15" s="5">
        <v>17</v>
      </c>
      <c r="G15" s="3">
        <f>Tabla16[[#This Row],[COMPLETE]]/Tabla16[[#This Row],[WOS]]</f>
        <v>0.8710644677661169</v>
      </c>
      <c r="H15" s="3">
        <f>Tabla16[[#This Row],[FAILED]]/Tabla16[[#This Row],[WOS]]</f>
        <v>0.10344827586206896</v>
      </c>
      <c r="I15" s="3">
        <f>Tabla16[[#This Row],[TIMEOUT]]/Tabla16[[#This Row],[WOS]]</f>
        <v>2.5487256371814093E-2</v>
      </c>
    </row>
    <row r="16" spans="2:9" x14ac:dyDescent="0.3">
      <c r="B16" s="5">
        <v>811</v>
      </c>
      <c r="C16" s="5" t="s">
        <v>29</v>
      </c>
      <c r="D16" s="5">
        <v>716</v>
      </c>
      <c r="E16" s="5">
        <v>66</v>
      </c>
      <c r="F16" s="5">
        <v>29</v>
      </c>
      <c r="G16" s="3">
        <f>Tabla16[[#This Row],[COMPLETE]]/Tabla16[[#This Row],[WOS]]</f>
        <v>0.88286066584463629</v>
      </c>
      <c r="H16" s="3">
        <f>Tabla16[[#This Row],[FAILED]]/Tabla16[[#This Row],[WOS]]</f>
        <v>8.138101109741061E-2</v>
      </c>
      <c r="I16" s="3">
        <f>Tabla16[[#This Row],[TIMEOUT]]/Tabla16[[#This Row],[WOS]]</f>
        <v>3.5758323057953144E-2</v>
      </c>
    </row>
    <row r="17" spans="2:9" x14ac:dyDescent="0.3">
      <c r="B17" s="5">
        <v>256</v>
      </c>
      <c r="C17" s="5" t="s">
        <v>20</v>
      </c>
      <c r="D17" s="5">
        <v>190</v>
      </c>
      <c r="E17" s="5">
        <v>66</v>
      </c>
      <c r="F17" s="5"/>
      <c r="G17" s="3">
        <f>Tabla16[[#This Row],[COMPLETE]]/Tabla16[[#This Row],[WOS]]</f>
        <v>0.7421875</v>
      </c>
      <c r="H17" s="3">
        <f>Tabla16[[#This Row],[FAILED]]/Tabla16[[#This Row],[WOS]]</f>
        <v>0.2578125</v>
      </c>
      <c r="I17" s="3">
        <f>Tabla16[[#This Row],[TIMEOUT]]/Tabla16[[#This Row],[WOS]]</f>
        <v>0</v>
      </c>
    </row>
    <row r="18" spans="2:9" x14ac:dyDescent="0.3">
      <c r="B18" s="5">
        <v>399</v>
      </c>
      <c r="C18" s="5" t="s">
        <v>51</v>
      </c>
      <c r="D18" s="5">
        <v>314</v>
      </c>
      <c r="E18" s="5">
        <v>56</v>
      </c>
      <c r="F18" s="5">
        <v>29</v>
      </c>
      <c r="G18" s="3">
        <f>Tabla16[[#This Row],[COMPLETE]]/Tabla16[[#This Row],[WOS]]</f>
        <v>0.78696741854636587</v>
      </c>
      <c r="H18" s="3">
        <f>Tabla16[[#This Row],[FAILED]]/Tabla16[[#This Row],[WOS]]</f>
        <v>0.14035087719298245</v>
      </c>
      <c r="I18" s="3">
        <f>Tabla16[[#This Row],[TIMEOUT]]/Tabla16[[#This Row],[WOS]]</f>
        <v>7.2681704260651625E-2</v>
      </c>
    </row>
    <row r="19" spans="2:9" x14ac:dyDescent="0.3">
      <c r="B19" s="5">
        <v>633</v>
      </c>
      <c r="C19" s="16" t="s">
        <v>40</v>
      </c>
      <c r="D19" s="5">
        <v>547</v>
      </c>
      <c r="E19" s="5">
        <v>54</v>
      </c>
      <c r="F19" s="5">
        <v>32</v>
      </c>
      <c r="G19" s="3">
        <f>Tabla16[[#This Row],[COMPLETE]]/Tabla16[[#This Row],[WOS]]</f>
        <v>0.86413902053712477</v>
      </c>
      <c r="H19" s="3">
        <f>Tabla16[[#This Row],[FAILED]]/Tabla16[[#This Row],[WOS]]</f>
        <v>8.5308056872037921E-2</v>
      </c>
      <c r="I19" s="3">
        <f>Tabla16[[#This Row],[TIMEOUT]]/Tabla16[[#This Row],[WOS]]</f>
        <v>5.0552922590837282E-2</v>
      </c>
    </row>
    <row r="20" spans="2:9" x14ac:dyDescent="0.3">
      <c r="B20" s="5">
        <v>52</v>
      </c>
      <c r="C20" s="16" t="s">
        <v>26</v>
      </c>
      <c r="D20" s="5"/>
      <c r="E20" s="5">
        <v>52</v>
      </c>
      <c r="F20" s="5"/>
      <c r="G20" s="3">
        <f>Tabla16[[#This Row],[COMPLETE]]/Tabla16[[#This Row],[WOS]]</f>
        <v>0</v>
      </c>
      <c r="H20" s="3">
        <f>Tabla16[[#This Row],[FAILED]]/Tabla16[[#This Row],[WOS]]</f>
        <v>1</v>
      </c>
      <c r="I20" s="3">
        <f>Tabla16[[#This Row],[TIMEOUT]]/Tabla16[[#This Row],[WOS]]</f>
        <v>0</v>
      </c>
    </row>
    <row r="21" spans="2:9" x14ac:dyDescent="0.3">
      <c r="B21" s="5">
        <v>460</v>
      </c>
      <c r="C21" s="5" t="s">
        <v>49</v>
      </c>
      <c r="D21" s="5">
        <v>411</v>
      </c>
      <c r="E21" s="5">
        <v>38</v>
      </c>
      <c r="F21" s="5">
        <v>11</v>
      </c>
      <c r="G21" s="3">
        <f>Tabla16[[#This Row],[COMPLETE]]/Tabla16[[#This Row],[WOS]]</f>
        <v>0.89347826086956517</v>
      </c>
      <c r="H21" s="3">
        <f>Tabla16[[#This Row],[FAILED]]/Tabla16[[#This Row],[WOS]]</f>
        <v>8.2608695652173908E-2</v>
      </c>
      <c r="I21" s="3">
        <f>Tabla16[[#This Row],[TIMEOUT]]/Tabla16[[#This Row],[WOS]]</f>
        <v>2.391304347826087E-2</v>
      </c>
    </row>
    <row r="22" spans="2:9" x14ac:dyDescent="0.3">
      <c r="B22" s="5">
        <v>192</v>
      </c>
      <c r="C22" s="5" t="s">
        <v>50</v>
      </c>
      <c r="D22" s="5">
        <v>152</v>
      </c>
      <c r="E22" s="5">
        <v>31</v>
      </c>
      <c r="F22" s="5">
        <v>9</v>
      </c>
      <c r="G22" s="3">
        <f>Tabla16[[#This Row],[COMPLETE]]/Tabla16[[#This Row],[WOS]]</f>
        <v>0.79166666666666663</v>
      </c>
      <c r="H22" s="3">
        <f>Tabla16[[#This Row],[FAILED]]/Tabla16[[#This Row],[WOS]]</f>
        <v>0.16145833333333334</v>
      </c>
      <c r="I22" s="3">
        <f>Tabla16[[#This Row],[TIMEOUT]]/Tabla16[[#This Row],[WOS]]</f>
        <v>4.6875E-2</v>
      </c>
    </row>
    <row r="23" spans="2:9" x14ac:dyDescent="0.3">
      <c r="B23" s="5">
        <v>13263</v>
      </c>
      <c r="C23" s="5" t="s">
        <v>63</v>
      </c>
      <c r="D23" s="5">
        <v>13235</v>
      </c>
      <c r="E23" s="5">
        <v>28</v>
      </c>
      <c r="F23" s="5"/>
      <c r="G23" s="3">
        <f>Tabla16[[#This Row],[COMPLETE]]/Tabla16[[#This Row],[WOS]]</f>
        <v>0.99788886375631458</v>
      </c>
      <c r="H23" s="3">
        <f>Tabla16[[#This Row],[FAILED]]/Tabla16[[#This Row],[WOS]]</f>
        <v>2.1111362436854408E-3</v>
      </c>
      <c r="I23" s="3">
        <f>Tabla16[[#This Row],[TIMEOUT]]/Tabla16[[#This Row],[WOS]]</f>
        <v>0</v>
      </c>
    </row>
    <row r="24" spans="2:9" x14ac:dyDescent="0.3">
      <c r="B24" s="5">
        <v>2198</v>
      </c>
      <c r="C24" s="16" t="s">
        <v>16</v>
      </c>
      <c r="D24" s="5">
        <v>2172</v>
      </c>
      <c r="E24" s="5">
        <v>26</v>
      </c>
      <c r="F24" s="5"/>
      <c r="G24" s="3">
        <f>Tabla16[[#This Row],[COMPLETE]]/Tabla16[[#This Row],[WOS]]</f>
        <v>0.98817106460418558</v>
      </c>
      <c r="H24" s="3">
        <f>Tabla16[[#This Row],[FAILED]]/Tabla16[[#This Row],[WOS]]</f>
        <v>1.1828935395814377E-2</v>
      </c>
      <c r="I24" s="3">
        <f>Tabla16[[#This Row],[TIMEOUT]]/Tabla16[[#This Row],[WOS]]</f>
        <v>0</v>
      </c>
    </row>
    <row r="25" spans="2:9" x14ac:dyDescent="0.3">
      <c r="B25" s="5">
        <v>318</v>
      </c>
      <c r="C25" s="16" t="s">
        <v>25</v>
      </c>
      <c r="D25" s="5">
        <v>286</v>
      </c>
      <c r="E25" s="5">
        <v>19</v>
      </c>
      <c r="F25" s="5">
        <v>13</v>
      </c>
      <c r="G25" s="3">
        <f>Tabla16[[#This Row],[COMPLETE]]/Tabla16[[#This Row],[WOS]]</f>
        <v>0.89937106918238996</v>
      </c>
      <c r="H25" s="3">
        <f>Tabla16[[#This Row],[FAILED]]/Tabla16[[#This Row],[WOS]]</f>
        <v>5.9748427672955975E-2</v>
      </c>
      <c r="I25" s="3">
        <f>Tabla16[[#This Row],[TIMEOUT]]/Tabla16[[#This Row],[WOS]]</f>
        <v>4.0880503144654086E-2</v>
      </c>
    </row>
    <row r="26" spans="2:9" x14ac:dyDescent="0.3">
      <c r="B26" s="5">
        <v>1048</v>
      </c>
      <c r="C26" s="5" t="s">
        <v>53</v>
      </c>
      <c r="D26" s="5">
        <v>1032</v>
      </c>
      <c r="E26" s="5">
        <v>16</v>
      </c>
      <c r="F26" s="5"/>
      <c r="G26" s="3">
        <f>Tabla16[[#This Row],[COMPLETE]]/Tabla16[[#This Row],[WOS]]</f>
        <v>0.98473282442748089</v>
      </c>
      <c r="H26" s="3">
        <f>Tabla16[[#This Row],[FAILED]]/Tabla16[[#This Row],[WOS]]</f>
        <v>1.5267175572519083E-2</v>
      </c>
      <c r="I26" s="3">
        <f>Tabla16[[#This Row],[TIMEOUT]]/Tabla16[[#This Row],[WOS]]</f>
        <v>0</v>
      </c>
    </row>
    <row r="27" spans="2:9" x14ac:dyDescent="0.3">
      <c r="B27" s="5">
        <v>458</v>
      </c>
      <c r="C27" s="16" t="s">
        <v>42</v>
      </c>
      <c r="D27" s="5">
        <v>406</v>
      </c>
      <c r="E27" s="5">
        <v>16</v>
      </c>
      <c r="F27" s="5">
        <v>36</v>
      </c>
      <c r="G27" s="3">
        <f>Tabla16[[#This Row],[COMPLETE]]/Tabla16[[#This Row],[WOS]]</f>
        <v>0.88646288209606983</v>
      </c>
      <c r="H27" s="3">
        <f>Tabla16[[#This Row],[FAILED]]/Tabla16[[#This Row],[WOS]]</f>
        <v>3.4934497816593885E-2</v>
      </c>
      <c r="I27" s="3">
        <f>Tabla16[[#This Row],[TIMEOUT]]/Tabla16[[#This Row],[WOS]]</f>
        <v>7.8602620087336247E-2</v>
      </c>
    </row>
    <row r="28" spans="2:9" x14ac:dyDescent="0.3">
      <c r="B28" s="5">
        <v>95</v>
      </c>
      <c r="C28" s="5" t="s">
        <v>32</v>
      </c>
      <c r="D28" s="5">
        <v>80</v>
      </c>
      <c r="E28" s="5">
        <v>15</v>
      </c>
      <c r="F28" s="5"/>
      <c r="G28" s="3">
        <f>Tabla16[[#This Row],[COMPLETE]]/Tabla16[[#This Row],[WOS]]</f>
        <v>0.84210526315789469</v>
      </c>
      <c r="H28" s="3">
        <f>Tabla16[[#This Row],[FAILED]]/Tabla16[[#This Row],[WOS]]</f>
        <v>0.15789473684210525</v>
      </c>
      <c r="I28" s="3">
        <f>Tabla16[[#This Row],[TIMEOUT]]/Tabla16[[#This Row],[WOS]]</f>
        <v>0</v>
      </c>
    </row>
    <row r="29" spans="2:9" x14ac:dyDescent="0.3">
      <c r="B29" s="5">
        <v>5157</v>
      </c>
      <c r="C29" s="16" t="s">
        <v>14</v>
      </c>
      <c r="D29" s="5">
        <v>5144</v>
      </c>
      <c r="E29" s="5">
        <v>13</v>
      </c>
      <c r="F29" s="5"/>
      <c r="G29" s="3">
        <f>Tabla16[[#This Row],[COMPLETE]]/Tabla16[[#This Row],[WOS]]</f>
        <v>0.99747915454721736</v>
      </c>
      <c r="H29" s="3">
        <f>Tabla16[[#This Row],[FAILED]]/Tabla16[[#This Row],[WOS]]</f>
        <v>2.5208454527826255E-3</v>
      </c>
      <c r="I29" s="3">
        <f>Tabla16[[#This Row],[TIMEOUT]]/Tabla16[[#This Row],[WOS]]</f>
        <v>0</v>
      </c>
    </row>
    <row r="30" spans="2:9" x14ac:dyDescent="0.3">
      <c r="B30" s="5">
        <v>318</v>
      </c>
      <c r="C30" s="5" t="s">
        <v>39</v>
      </c>
      <c r="D30" s="5">
        <v>272</v>
      </c>
      <c r="E30" s="5">
        <v>12</v>
      </c>
      <c r="F30" s="5">
        <v>34</v>
      </c>
      <c r="G30" s="3">
        <f>Tabla16[[#This Row],[COMPLETE]]/Tabla16[[#This Row],[WOS]]</f>
        <v>0.85534591194968557</v>
      </c>
      <c r="H30" s="3">
        <f>Tabla16[[#This Row],[FAILED]]/Tabla16[[#This Row],[WOS]]</f>
        <v>3.7735849056603772E-2</v>
      </c>
      <c r="I30" s="3">
        <f>Tabla16[[#This Row],[TIMEOUT]]/Tabla16[[#This Row],[WOS]]</f>
        <v>0.1069182389937107</v>
      </c>
    </row>
    <row r="31" spans="2:9" x14ac:dyDescent="0.3">
      <c r="B31" s="5">
        <v>31</v>
      </c>
      <c r="C31" s="5" t="s">
        <v>43</v>
      </c>
      <c r="D31" s="5">
        <v>19</v>
      </c>
      <c r="E31" s="5">
        <v>12</v>
      </c>
      <c r="F31" s="5"/>
      <c r="G31" s="3">
        <f>Tabla16[[#This Row],[COMPLETE]]/Tabla16[[#This Row],[WOS]]</f>
        <v>0.61290322580645162</v>
      </c>
      <c r="H31" s="3">
        <f>Tabla16[[#This Row],[FAILED]]/Tabla16[[#This Row],[WOS]]</f>
        <v>0.38709677419354838</v>
      </c>
      <c r="I31" s="3">
        <f>Tabla16[[#This Row],[TIMEOUT]]/Tabla16[[#This Row],[WOS]]</f>
        <v>0</v>
      </c>
    </row>
    <row r="32" spans="2:9" x14ac:dyDescent="0.3">
      <c r="B32" s="5">
        <v>8306</v>
      </c>
      <c r="C32" s="5" t="s">
        <v>64</v>
      </c>
      <c r="D32" s="5">
        <v>8298</v>
      </c>
      <c r="E32" s="5">
        <v>8</v>
      </c>
      <c r="F32" s="5"/>
      <c r="G32" s="3">
        <f>Tabla16[[#This Row],[COMPLETE]]/Tabla16[[#This Row],[WOS]]</f>
        <v>0.99903684083794853</v>
      </c>
      <c r="H32" s="3">
        <f>Tabla16[[#This Row],[FAILED]]/Tabla16[[#This Row],[WOS]]</f>
        <v>9.6315916205152899E-4</v>
      </c>
      <c r="I32" s="3">
        <f>Tabla16[[#This Row],[TIMEOUT]]/Tabla16[[#This Row],[WOS]]</f>
        <v>0</v>
      </c>
    </row>
    <row r="33" spans="2:9" x14ac:dyDescent="0.3">
      <c r="B33" s="5">
        <v>64</v>
      </c>
      <c r="C33" s="5" t="s">
        <v>33</v>
      </c>
      <c r="D33" s="5">
        <v>58</v>
      </c>
      <c r="E33" s="5">
        <v>6</v>
      </c>
      <c r="F33" s="5"/>
      <c r="G33" s="3">
        <f>Tabla16[[#This Row],[COMPLETE]]/Tabla16[[#This Row],[WOS]]</f>
        <v>0.90625</v>
      </c>
      <c r="H33" s="3">
        <f>Tabla16[[#This Row],[FAILED]]/Tabla16[[#This Row],[WOS]]</f>
        <v>9.375E-2</v>
      </c>
      <c r="I33" s="3">
        <f>Tabla16[[#This Row],[TIMEOUT]]/Tabla16[[#This Row],[WOS]]</f>
        <v>0</v>
      </c>
    </row>
    <row r="34" spans="2:9" x14ac:dyDescent="0.3">
      <c r="B34" s="5">
        <v>53</v>
      </c>
      <c r="C34" s="5" t="s">
        <v>61</v>
      </c>
      <c r="D34" s="5">
        <v>48</v>
      </c>
      <c r="E34" s="5">
        <v>5</v>
      </c>
      <c r="F34" s="5"/>
      <c r="G34" s="3">
        <f>Tabla16[[#This Row],[COMPLETE]]/Tabla16[[#This Row],[WOS]]</f>
        <v>0.90566037735849059</v>
      </c>
      <c r="H34" s="3">
        <f>Tabla16[[#This Row],[FAILED]]/Tabla16[[#This Row],[WOS]]</f>
        <v>9.4339622641509441E-2</v>
      </c>
      <c r="I34" s="3">
        <f>Tabla16[[#This Row],[TIMEOUT]]/Tabla16[[#This Row],[WOS]]</f>
        <v>0</v>
      </c>
    </row>
    <row r="35" spans="2:9" x14ac:dyDescent="0.3">
      <c r="B35" s="5">
        <v>315</v>
      </c>
      <c r="C35" s="5" t="s">
        <v>19</v>
      </c>
      <c r="D35" s="5">
        <v>312</v>
      </c>
      <c r="E35" s="5">
        <v>3</v>
      </c>
      <c r="F35" s="5"/>
      <c r="G35" s="3">
        <f>Tabla16[[#This Row],[COMPLETE]]/Tabla16[[#This Row],[WOS]]</f>
        <v>0.99047619047619051</v>
      </c>
      <c r="H35" s="3">
        <f>Tabla16[[#This Row],[FAILED]]/Tabla16[[#This Row],[WOS]]</f>
        <v>9.5238095238095247E-3</v>
      </c>
      <c r="I35" s="3">
        <f>Tabla16[[#This Row],[TIMEOUT]]/Tabla16[[#This Row],[WOS]]</f>
        <v>0</v>
      </c>
    </row>
    <row r="36" spans="2:9" x14ac:dyDescent="0.3">
      <c r="B36" s="5">
        <v>46</v>
      </c>
      <c r="C36" s="5" t="s">
        <v>60</v>
      </c>
      <c r="D36" s="5">
        <v>43</v>
      </c>
      <c r="E36" s="5">
        <v>3</v>
      </c>
      <c r="F36" s="5"/>
      <c r="G36" s="3">
        <f>Tabla16[[#This Row],[COMPLETE]]/Tabla16[[#This Row],[WOS]]</f>
        <v>0.93478260869565222</v>
      </c>
      <c r="H36" s="3">
        <f>Tabla16[[#This Row],[FAILED]]/Tabla16[[#This Row],[WOS]]</f>
        <v>6.5217391304347824E-2</v>
      </c>
      <c r="I36" s="3">
        <f>Tabla16[[#This Row],[TIMEOUT]]/Tabla16[[#This Row],[WOS]]</f>
        <v>0</v>
      </c>
    </row>
    <row r="37" spans="2:9" x14ac:dyDescent="0.3">
      <c r="B37" s="5">
        <v>95</v>
      </c>
      <c r="C37" s="16" t="s">
        <v>13</v>
      </c>
      <c r="D37" s="5">
        <v>93</v>
      </c>
      <c r="E37" s="5">
        <v>2</v>
      </c>
      <c r="F37" s="5"/>
      <c r="G37" s="3">
        <f>Tabla16[[#This Row],[COMPLETE]]/Tabla16[[#This Row],[WOS]]</f>
        <v>0.97894736842105268</v>
      </c>
      <c r="H37" s="3">
        <f>Tabla16[[#This Row],[FAILED]]/Tabla16[[#This Row],[WOS]]</f>
        <v>2.1052631578947368E-2</v>
      </c>
      <c r="I37" s="3">
        <f>Tabla16[[#This Row],[TIMEOUT]]/Tabla16[[#This Row],[WOS]]</f>
        <v>0</v>
      </c>
    </row>
    <row r="38" spans="2:9" x14ac:dyDescent="0.3">
      <c r="B38" s="5">
        <v>2</v>
      </c>
      <c r="C38" s="16" t="s">
        <v>84</v>
      </c>
      <c r="D38" s="5"/>
      <c r="E38" s="5">
        <v>2</v>
      </c>
      <c r="F38" s="5"/>
      <c r="G38" s="3">
        <f>Tabla16[[#This Row],[COMPLETE]]/Tabla16[[#This Row],[WOS]]</f>
        <v>0</v>
      </c>
      <c r="H38" s="3">
        <f>Tabla16[[#This Row],[FAILED]]/Tabla16[[#This Row],[WOS]]</f>
        <v>1</v>
      </c>
      <c r="I38" s="3">
        <f>Tabla16[[#This Row],[TIMEOUT]]/Tabla16[[#This Row],[WOS]]</f>
        <v>0</v>
      </c>
    </row>
    <row r="39" spans="2:9" x14ac:dyDescent="0.3">
      <c r="B39" s="5">
        <v>2</v>
      </c>
      <c r="C39" s="5" t="s">
        <v>90</v>
      </c>
      <c r="D39" s="5"/>
      <c r="E39" s="5">
        <v>2</v>
      </c>
      <c r="F39" s="5"/>
      <c r="G39" s="3">
        <f>Tabla16[[#This Row],[COMPLETE]]/Tabla16[[#This Row],[WOS]]</f>
        <v>0</v>
      </c>
      <c r="H39" s="3">
        <f>Tabla16[[#This Row],[FAILED]]/Tabla16[[#This Row],[WOS]]</f>
        <v>1</v>
      </c>
      <c r="I39" s="3">
        <f>Tabla16[[#This Row],[TIMEOUT]]/Tabla16[[#This Row],[WOS]]</f>
        <v>0</v>
      </c>
    </row>
    <row r="40" spans="2:9" x14ac:dyDescent="0.3">
      <c r="B40" s="5">
        <v>6</v>
      </c>
      <c r="C40" s="5" t="s">
        <v>58</v>
      </c>
      <c r="D40" s="5">
        <v>5</v>
      </c>
      <c r="E40" s="5">
        <v>1</v>
      </c>
      <c r="F40" s="5"/>
      <c r="G40" s="3">
        <f>Tabla16[[#This Row],[COMPLETE]]/Tabla16[[#This Row],[WOS]]</f>
        <v>0.83333333333333337</v>
      </c>
      <c r="H40" s="3">
        <f>Tabla16[[#This Row],[FAILED]]/Tabla16[[#This Row],[WOS]]</f>
        <v>0.16666666666666666</v>
      </c>
      <c r="I40" s="3">
        <f>Tabla16[[#This Row],[TIMEOUT]]/Tabla16[[#This Row],[WOS]]</f>
        <v>0</v>
      </c>
    </row>
    <row r="41" spans="2:9" x14ac:dyDescent="0.3">
      <c r="B41" s="5">
        <v>4</v>
      </c>
      <c r="C41" s="16" t="s">
        <v>82</v>
      </c>
      <c r="D41" s="5"/>
      <c r="E41" s="5">
        <v>1</v>
      </c>
      <c r="F41" s="5">
        <v>3</v>
      </c>
      <c r="G41" s="3">
        <f>Tabla16[[#This Row],[COMPLETE]]/Tabla16[[#This Row],[WOS]]</f>
        <v>0</v>
      </c>
      <c r="H41" s="3">
        <f>Tabla16[[#This Row],[FAILED]]/Tabla16[[#This Row],[WOS]]</f>
        <v>0.25</v>
      </c>
      <c r="I41" s="3">
        <f>Tabla16[[#This Row],[TIMEOUT]]/Tabla16[[#This Row],[WOS]]</f>
        <v>0.75</v>
      </c>
    </row>
    <row r="42" spans="2:9" x14ac:dyDescent="0.3">
      <c r="B42" s="5">
        <v>1</v>
      </c>
      <c r="C42" s="5" t="s">
        <v>86</v>
      </c>
      <c r="D42" s="5"/>
      <c r="E42" s="5">
        <v>1</v>
      </c>
      <c r="F42" s="5"/>
      <c r="G42" s="3">
        <f>Tabla16[[#This Row],[COMPLETE]]/Tabla16[[#This Row],[WOS]]</f>
        <v>0</v>
      </c>
      <c r="H42" s="3">
        <f>Tabla16[[#This Row],[FAILED]]/Tabla16[[#This Row],[WOS]]</f>
        <v>1</v>
      </c>
      <c r="I42" s="3">
        <f>Tabla16[[#This Row],[TIMEOUT]]/Tabla16[[#This Row],[WOS]]</f>
        <v>0</v>
      </c>
    </row>
    <row r="43" spans="2:9" x14ac:dyDescent="0.3">
      <c r="B43" s="5">
        <v>1</v>
      </c>
      <c r="C43" s="16" t="s">
        <v>88</v>
      </c>
      <c r="D43" s="5"/>
      <c r="E43" s="5">
        <v>1</v>
      </c>
      <c r="F43" s="5"/>
      <c r="G43" s="3">
        <f>Tabla16[[#This Row],[COMPLETE]]/Tabla16[[#This Row],[WOS]]</f>
        <v>0</v>
      </c>
      <c r="H43" s="3">
        <f>Tabla16[[#This Row],[FAILED]]/Tabla16[[#This Row],[WOS]]</f>
        <v>1</v>
      </c>
      <c r="I43" s="3">
        <f>Tabla16[[#This Row],[TIMEOUT]]/Tabla16[[#This Row],[WOS]]</f>
        <v>0</v>
      </c>
    </row>
    <row r="44" spans="2:9" x14ac:dyDescent="0.3">
      <c r="B44" s="5">
        <v>880</v>
      </c>
      <c r="C44" s="16" t="s">
        <v>47</v>
      </c>
      <c r="D44" s="5"/>
      <c r="E44" s="5"/>
      <c r="F44" s="5">
        <v>880</v>
      </c>
      <c r="G44" s="3">
        <f>Tabla16[[#This Row],[COMPLETE]]/Tabla16[[#This Row],[WOS]]</f>
        <v>0</v>
      </c>
      <c r="H44" s="3">
        <f>Tabla16[[#This Row],[FAILED]]/Tabla16[[#This Row],[WOS]]</f>
        <v>0</v>
      </c>
      <c r="I44" s="3">
        <f>Tabla16[[#This Row],[TIMEOUT]]/Tabla16[[#This Row],[WOS]]</f>
        <v>1</v>
      </c>
    </row>
    <row r="45" spans="2:9" x14ac:dyDescent="0.3">
      <c r="B45" s="5">
        <v>170</v>
      </c>
      <c r="C45" s="5" t="s">
        <v>54</v>
      </c>
      <c r="D45" s="5">
        <v>170</v>
      </c>
      <c r="E45" s="5"/>
      <c r="F45" s="5"/>
      <c r="G45" s="3">
        <f>Tabla16[[#This Row],[COMPLETE]]/Tabla16[[#This Row],[WOS]]</f>
        <v>1</v>
      </c>
      <c r="H45" s="3">
        <f>Tabla16[[#This Row],[FAILED]]/Tabla16[[#This Row],[WOS]]</f>
        <v>0</v>
      </c>
      <c r="I45" s="3">
        <f>Tabla16[[#This Row],[TIMEOUT]]/Tabla16[[#This Row],[WOS]]</f>
        <v>0</v>
      </c>
    </row>
    <row r="46" spans="2:9" x14ac:dyDescent="0.3">
      <c r="B46" s="5">
        <v>155</v>
      </c>
      <c r="C46" s="5" t="s">
        <v>52</v>
      </c>
      <c r="D46" s="5"/>
      <c r="E46" s="5"/>
      <c r="F46" s="5">
        <v>155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3">
      <c r="B47" s="5">
        <v>111</v>
      </c>
      <c r="C47" s="5" t="s">
        <v>21</v>
      </c>
      <c r="D47" s="5"/>
      <c r="E47" s="5"/>
      <c r="F47" s="5">
        <v>111</v>
      </c>
      <c r="G47" s="3">
        <f>Tabla16[[#This Row],[COMPLETE]]/Tabla16[[#This Row],[WOS]]</f>
        <v>0</v>
      </c>
      <c r="H47" s="3">
        <f>Tabla16[[#This Row],[FAILED]]/Tabla16[[#This Row],[WOS]]</f>
        <v>0</v>
      </c>
      <c r="I47" s="3">
        <f>Tabla16[[#This Row],[TIMEOUT]]/Tabla16[[#This Row],[WOS]]</f>
        <v>1</v>
      </c>
    </row>
    <row r="48" spans="2:9" x14ac:dyDescent="0.3">
      <c r="B48" s="5">
        <v>105</v>
      </c>
      <c r="C48" s="5" t="s">
        <v>22</v>
      </c>
      <c r="D48" s="5"/>
      <c r="E48" s="5"/>
      <c r="F48" s="5">
        <v>105</v>
      </c>
      <c r="G48" s="3">
        <f>Tabla16[[#This Row],[COMPLETE]]/Tabla16[[#This Row],[WOS]]</f>
        <v>0</v>
      </c>
      <c r="H48" s="3">
        <f>Tabla16[[#This Row],[FAILED]]/Tabla16[[#This Row],[WOS]]</f>
        <v>0</v>
      </c>
      <c r="I48" s="3">
        <f>Tabla16[[#This Row],[TIMEOUT]]/Tabla16[[#This Row],[WOS]]</f>
        <v>1</v>
      </c>
    </row>
    <row r="49" spans="2:9" x14ac:dyDescent="0.3">
      <c r="B49" s="5">
        <v>104</v>
      </c>
      <c r="C49" s="5" t="s">
        <v>55</v>
      </c>
      <c r="D49" s="5"/>
      <c r="E49" s="5"/>
      <c r="F49" s="5">
        <v>104</v>
      </c>
      <c r="G49" s="3">
        <f>Tabla16[[#This Row],[COMPLETE]]/Tabla16[[#This Row],[WOS]]</f>
        <v>0</v>
      </c>
      <c r="H49" s="3">
        <f>Tabla16[[#This Row],[FAILED]]/Tabla16[[#This Row],[WOS]]</f>
        <v>0</v>
      </c>
      <c r="I49" s="3">
        <f>Tabla16[[#This Row],[TIMEOUT]]/Tabla16[[#This Row],[WOS]]</f>
        <v>1</v>
      </c>
    </row>
    <row r="50" spans="2:9" x14ac:dyDescent="0.3">
      <c r="B50" s="5">
        <v>53</v>
      </c>
      <c r="C50" s="5" t="s">
        <v>44</v>
      </c>
      <c r="D50" s="5"/>
      <c r="E50" s="5"/>
      <c r="F50" s="5">
        <v>53</v>
      </c>
      <c r="G50" s="3">
        <f>Tabla16[[#This Row],[COMPLETE]]/Tabla16[[#This Row],[WOS]]</f>
        <v>0</v>
      </c>
      <c r="H50" s="3">
        <f>Tabla16[[#This Row],[FAILED]]/Tabla16[[#This Row],[WOS]]</f>
        <v>0</v>
      </c>
      <c r="I50" s="3">
        <f>Tabla16[[#This Row],[TIMEOUT]]/Tabla16[[#This Row],[WOS]]</f>
        <v>1</v>
      </c>
    </row>
    <row r="51" spans="2:9" x14ac:dyDescent="0.3">
      <c r="B51" s="5">
        <v>52</v>
      </c>
      <c r="C51" s="5" t="s">
        <v>56</v>
      </c>
      <c r="D51" s="5"/>
      <c r="E51" s="5"/>
      <c r="F51" s="5">
        <v>52</v>
      </c>
      <c r="G51" s="3">
        <f>Tabla16[[#This Row],[COMPLETE]]/Tabla16[[#This Row],[WOS]]</f>
        <v>0</v>
      </c>
      <c r="H51" s="3">
        <f>Tabla16[[#This Row],[FAILED]]/Tabla16[[#This Row],[WOS]]</f>
        <v>0</v>
      </c>
      <c r="I51" s="3">
        <f>Tabla16[[#This Row],[TIMEOUT]]/Tabla16[[#This Row],[WOS]]</f>
        <v>1</v>
      </c>
    </row>
    <row r="52" spans="2:9" x14ac:dyDescent="0.3">
      <c r="B52" s="5">
        <v>49</v>
      </c>
      <c r="C52" s="5" t="s">
        <v>23</v>
      </c>
      <c r="D52" s="5"/>
      <c r="E52" s="5"/>
      <c r="F52" s="5">
        <v>49</v>
      </c>
      <c r="G52" s="3">
        <f>Tabla16[[#This Row],[COMPLETE]]/Tabla16[[#This Row],[WOS]]</f>
        <v>0</v>
      </c>
      <c r="H52" s="3">
        <f>Tabla16[[#This Row],[FAILED]]/Tabla16[[#This Row],[WOS]]</f>
        <v>0</v>
      </c>
      <c r="I52" s="3">
        <f>Tabla16[[#This Row],[TIMEOUT]]/Tabla16[[#This Row],[WOS]]</f>
        <v>1</v>
      </c>
    </row>
    <row r="53" spans="2:9" x14ac:dyDescent="0.3">
      <c r="B53" s="5">
        <v>40</v>
      </c>
      <c r="C53" s="16" t="s">
        <v>48</v>
      </c>
      <c r="D53" s="5"/>
      <c r="E53" s="5"/>
      <c r="F53" s="5">
        <v>40</v>
      </c>
      <c r="G53" s="3">
        <f>Tabla16[[#This Row],[COMPLETE]]/Tabla16[[#This Row],[WOS]]</f>
        <v>0</v>
      </c>
      <c r="H53" s="3">
        <f>Tabla16[[#This Row],[FAILED]]/Tabla16[[#This Row],[WOS]]</f>
        <v>0</v>
      </c>
      <c r="I53" s="3">
        <f>Tabla16[[#This Row],[TIMEOUT]]/Tabla16[[#This Row],[WOS]]</f>
        <v>1</v>
      </c>
    </row>
    <row r="54" spans="2:9" x14ac:dyDescent="0.3">
      <c r="B54" s="5">
        <v>37</v>
      </c>
      <c r="C54" s="16" t="s">
        <v>18</v>
      </c>
      <c r="D54" s="5">
        <v>37</v>
      </c>
      <c r="E54" s="5"/>
      <c r="F54" s="5"/>
      <c r="G54" s="3">
        <f>Tabla16[[#This Row],[COMPLETE]]/Tabla16[[#This Row],[WOS]]</f>
        <v>1</v>
      </c>
      <c r="H54" s="3">
        <f>Tabla16[[#This Row],[FAILED]]/Tabla16[[#This Row],[WOS]]</f>
        <v>0</v>
      </c>
      <c r="I54" s="3">
        <f>Tabla16[[#This Row],[TIMEOUT]]/Tabla16[[#This Row],[WOS]]</f>
        <v>0</v>
      </c>
    </row>
    <row r="55" spans="2:9" x14ac:dyDescent="0.3">
      <c r="B55" s="5">
        <v>7</v>
      </c>
      <c r="C55" s="5" t="s">
        <v>17</v>
      </c>
      <c r="D55" s="5">
        <v>7</v>
      </c>
      <c r="E55" s="5"/>
      <c r="F55" s="5"/>
      <c r="G55" s="3">
        <f>Tabla16[[#This Row],[COMPLETE]]/Tabla16[[#This Row],[WOS]]</f>
        <v>1</v>
      </c>
      <c r="H55" s="3">
        <f>Tabla16[[#This Row],[FAILED]]/Tabla16[[#This Row],[WOS]]</f>
        <v>0</v>
      </c>
      <c r="I55" s="3">
        <f>Tabla16[[#This Row],[TIMEOUT]]/Tabla16[[#This Row],[WOS]]</f>
        <v>0</v>
      </c>
    </row>
    <row r="56" spans="2:9" x14ac:dyDescent="0.3">
      <c r="B56" s="5">
        <v>5</v>
      </c>
      <c r="C56" s="5" t="s">
        <v>30</v>
      </c>
      <c r="D56" s="5"/>
      <c r="E56" s="5"/>
      <c r="F56" s="5">
        <v>5</v>
      </c>
      <c r="G56" s="3">
        <f>Tabla16[[#This Row],[COMPLETE]]/Tabla16[[#This Row],[WOS]]</f>
        <v>0</v>
      </c>
      <c r="H56" s="3">
        <f>Tabla16[[#This Row],[FAILED]]/Tabla16[[#This Row],[WOS]]</f>
        <v>0</v>
      </c>
      <c r="I56" s="3">
        <f>Tabla16[[#This Row],[TIMEOUT]]/Tabla16[[#This Row],[WOS]]</f>
        <v>1</v>
      </c>
    </row>
    <row r="57" spans="2:9" x14ac:dyDescent="0.3">
      <c r="B57" s="5">
        <v>3</v>
      </c>
      <c r="C57" s="16" t="s">
        <v>31</v>
      </c>
      <c r="D57" s="5"/>
      <c r="E57" s="5"/>
      <c r="F57" s="5">
        <v>3</v>
      </c>
      <c r="G57" s="3">
        <f>Tabla16[[#This Row],[COMPLETE]]/Tabla16[[#This Row],[WOS]]</f>
        <v>0</v>
      </c>
      <c r="H57" s="3">
        <f>Tabla16[[#This Row],[FAILED]]/Tabla16[[#This Row],[WOS]]</f>
        <v>0</v>
      </c>
      <c r="I57" s="3">
        <f>Tabla16[[#This Row],[TIMEOUT]]/Tabla16[[#This Row],[WOS]]</f>
        <v>1</v>
      </c>
    </row>
    <row r="58" spans="2:9" x14ac:dyDescent="0.3">
      <c r="B58" s="5">
        <v>3</v>
      </c>
      <c r="C58" s="5" t="s">
        <v>89</v>
      </c>
      <c r="D58" s="5"/>
      <c r="E58" s="5"/>
      <c r="F58" s="5">
        <v>3</v>
      </c>
      <c r="G58" s="3">
        <f>Tabla16[[#This Row],[COMPLETE]]/Tabla16[[#This Row],[WOS]]</f>
        <v>0</v>
      </c>
      <c r="H58" s="3">
        <f>Tabla16[[#This Row],[FAILED]]/Tabla16[[#This Row],[WOS]]</f>
        <v>0</v>
      </c>
      <c r="I58" s="3">
        <f>Tabla16[[#This Row],[TIMEOUT]]/Tabla16[[#This Row],[WOS]]</f>
        <v>1</v>
      </c>
    </row>
    <row r="59" spans="2:9" x14ac:dyDescent="0.3">
      <c r="B59" s="5">
        <v>3</v>
      </c>
      <c r="C59" s="5" t="s">
        <v>83</v>
      </c>
      <c r="D59" s="5"/>
      <c r="E59" s="5"/>
      <c r="F59" s="5">
        <v>3</v>
      </c>
      <c r="G59" s="3">
        <f>Tabla16[[#This Row],[COMPLETE]]/Tabla16[[#This Row],[WOS]]</f>
        <v>0</v>
      </c>
      <c r="H59" s="3">
        <f>Tabla16[[#This Row],[FAILED]]/Tabla16[[#This Row],[WOS]]</f>
        <v>0</v>
      </c>
      <c r="I59" s="3">
        <f>Tabla16[[#This Row],[TIMEOUT]]/Tabla16[[#This Row],[WOS]]</f>
        <v>1</v>
      </c>
    </row>
    <row r="60" spans="2:9" x14ac:dyDescent="0.3">
      <c r="B60" s="5">
        <v>2</v>
      </c>
      <c r="C60" s="16" t="s">
        <v>24</v>
      </c>
      <c r="D60" s="5"/>
      <c r="E60" s="5"/>
      <c r="F60" s="5">
        <v>2</v>
      </c>
      <c r="G60" s="3">
        <f>Tabla16[[#This Row],[COMPLETE]]/Tabla16[[#This Row],[WOS]]</f>
        <v>0</v>
      </c>
      <c r="H60" s="3">
        <f>Tabla16[[#This Row],[FAILED]]/Tabla16[[#This Row],[WOS]]</f>
        <v>0</v>
      </c>
      <c r="I60" s="3">
        <f>Tabla16[[#This Row],[TIMEOUT]]/Tabla16[[#This Row],[WOS]]</f>
        <v>1</v>
      </c>
    </row>
    <row r="61" spans="2:9" x14ac:dyDescent="0.3">
      <c r="B61" s="5">
        <v>2</v>
      </c>
      <c r="C61" s="5" t="s">
        <v>62</v>
      </c>
      <c r="D61" s="5">
        <v>2</v>
      </c>
      <c r="E61" s="5"/>
      <c r="F61" s="5"/>
      <c r="G61" s="3">
        <f>Tabla16[[#This Row],[COMPLETE]]/Tabla16[[#This Row],[WOS]]</f>
        <v>1</v>
      </c>
      <c r="H61" s="3">
        <f>Tabla16[[#This Row],[FAILED]]/Tabla16[[#This Row],[WOS]]</f>
        <v>0</v>
      </c>
      <c r="I61" s="3">
        <f>Tabla16[[#This Row],[TIMEOUT]]/Tabla16[[#This Row],[WOS]]</f>
        <v>0</v>
      </c>
    </row>
    <row r="62" spans="2:9" x14ac:dyDescent="0.3">
      <c r="B62" s="5">
        <v>1</v>
      </c>
      <c r="C62" s="16" t="s">
        <v>87</v>
      </c>
      <c r="D62" s="5"/>
      <c r="E62" s="5"/>
      <c r="F62" s="5">
        <v>1</v>
      </c>
      <c r="G62" s="3">
        <f>Tabla16[[#This Row],[COMPLETE]]/Tabla16[[#This Row],[WOS]]</f>
        <v>0</v>
      </c>
      <c r="H62" s="3">
        <f>Tabla16[[#This Row],[FAILED]]/Tabla16[[#This Row],[WOS]]</f>
        <v>0</v>
      </c>
      <c r="I62" s="3">
        <f>Tabla16[[#This Row],[TIMEOUT]]/Tabla16[[#This Row],[WOS]]</f>
        <v>1</v>
      </c>
    </row>
  </sheetData>
  <conditionalFormatting sqref="H3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workbookViewId="0">
      <selection activeCell="B3" sqref="B3:C15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8">
        <v>2467</v>
      </c>
      <c r="C3" s="9" t="s">
        <v>91</v>
      </c>
    </row>
    <row r="4" spans="2:3" ht="15" thickBot="1" x14ac:dyDescent="0.35">
      <c r="B4" s="10">
        <v>613</v>
      </c>
      <c r="C4" s="11" t="s">
        <v>66</v>
      </c>
    </row>
    <row r="5" spans="2:3" ht="15" thickBot="1" x14ac:dyDescent="0.35">
      <c r="B5" s="10">
        <v>98</v>
      </c>
      <c r="C5" s="11" t="s">
        <v>71</v>
      </c>
    </row>
    <row r="6" spans="2:3" ht="15" thickBot="1" x14ac:dyDescent="0.35">
      <c r="B6" s="10">
        <v>38</v>
      </c>
      <c r="C6" s="11" t="s">
        <v>65</v>
      </c>
    </row>
    <row r="7" spans="2:3" ht="15" thickBot="1" x14ac:dyDescent="0.35">
      <c r="B7" s="10">
        <v>38</v>
      </c>
      <c r="C7" s="11" t="s">
        <v>67</v>
      </c>
    </row>
    <row r="8" spans="2:3" ht="15" thickBot="1" x14ac:dyDescent="0.35">
      <c r="B8" s="10">
        <v>8</v>
      </c>
      <c r="C8" s="11" t="s">
        <v>68</v>
      </c>
    </row>
    <row r="9" spans="2:3" ht="15" thickBot="1" x14ac:dyDescent="0.35">
      <c r="B9" s="10">
        <v>7</v>
      </c>
      <c r="C9" s="11" t="s">
        <v>72</v>
      </c>
    </row>
    <row r="10" spans="2:3" ht="15" thickBot="1" x14ac:dyDescent="0.35">
      <c r="B10" s="10">
        <v>6</v>
      </c>
      <c r="C10" s="11" t="s">
        <v>70</v>
      </c>
    </row>
    <row r="11" spans="2:3" ht="15" thickBot="1" x14ac:dyDescent="0.35">
      <c r="B11" s="10">
        <v>6</v>
      </c>
      <c r="C11" s="11" t="s">
        <v>69</v>
      </c>
    </row>
    <row r="12" spans="2:3" ht="15" thickBot="1" x14ac:dyDescent="0.35">
      <c r="B12" s="10">
        <v>3</v>
      </c>
      <c r="C12" s="11" t="s">
        <v>74</v>
      </c>
    </row>
    <row r="13" spans="2:3" ht="15" thickBot="1" x14ac:dyDescent="0.35">
      <c r="B13" s="10">
        <v>2</v>
      </c>
      <c r="C13" s="11" t="s">
        <v>92</v>
      </c>
    </row>
    <row r="14" spans="2:3" ht="15" thickBot="1" x14ac:dyDescent="0.35">
      <c r="B14" s="10">
        <v>1</v>
      </c>
      <c r="C14" s="11" t="s">
        <v>73</v>
      </c>
    </row>
    <row r="15" spans="2:3" ht="15" thickBot="1" x14ac:dyDescent="0.35">
      <c r="B15" s="10">
        <v>1</v>
      </c>
      <c r="C15" s="11" t="s">
        <v>85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B3" sqref="B3:C7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29.4" thickBot="1" x14ac:dyDescent="0.35">
      <c r="B3" s="12">
        <v>874</v>
      </c>
      <c r="C3" s="13" t="s">
        <v>75</v>
      </c>
    </row>
    <row r="4" spans="2:3" ht="15" thickBot="1" x14ac:dyDescent="0.35">
      <c r="B4" s="14">
        <v>142</v>
      </c>
      <c r="C4" s="15" t="s">
        <v>76</v>
      </c>
    </row>
    <row r="5" spans="2:3" ht="15" thickBot="1" x14ac:dyDescent="0.35">
      <c r="B5" s="14">
        <v>95</v>
      </c>
      <c r="C5" s="15" t="s">
        <v>77</v>
      </c>
    </row>
    <row r="6" spans="2:3" ht="15" thickBot="1" x14ac:dyDescent="0.35">
      <c r="B6" s="14">
        <v>72</v>
      </c>
      <c r="C6" s="15" t="s">
        <v>78</v>
      </c>
    </row>
    <row r="7" spans="2:3" ht="15" thickBot="1" x14ac:dyDescent="0.35">
      <c r="B7" s="14">
        <v>25</v>
      </c>
      <c r="C7" s="15" t="s">
        <v>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workbookViewId="0">
      <selection activeCell="C13" sqref="C13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12">
        <v>785</v>
      </c>
      <c r="C3" s="13" t="s">
        <v>81</v>
      </c>
    </row>
    <row r="4" spans="2:3" ht="15" thickBot="1" x14ac:dyDescent="0.35">
      <c r="B4" s="14">
        <v>58</v>
      </c>
      <c r="C4" s="15" t="s">
        <v>80</v>
      </c>
    </row>
    <row r="5" spans="2:3" ht="15" thickBot="1" x14ac:dyDescent="0.35">
      <c r="B5" s="14">
        <v>1</v>
      </c>
      <c r="C5" s="15" t="s">
        <v>93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JAM_MDVL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2018-07-10T01:08:26Z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