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Jesus Lopez\Desktop\"/>
    </mc:Choice>
  </mc:AlternateContent>
  <xr:revisionPtr revIDLastSave="0" documentId="13_ncr:1_{48C8A621-8355-452F-BD2C-98644233F517}" xr6:coauthVersionLast="34" xr6:coauthVersionMax="34" xr10:uidLastSave="{00000000-0000-0000-0000-000000000000}"/>
  <bookViews>
    <workbookView xWindow="0" yWindow="0" windowWidth="25596" windowHeight="15996" xr2:uid="{00000000-000D-0000-FFFF-FFFF00000000}"/>
  </bookViews>
  <sheets>
    <sheet name="FULL REPORT" sheetId="1" r:id="rId1"/>
    <sheet name="%TIMEOUT" sheetId="2" r:id="rId2"/>
    <sheet name="%FAILED" sheetId="3" r:id="rId3"/>
    <sheet name="JM-PBK-TX-" sheetId="11" r:id="rId4"/>
    <sheet name="JAM_LDAP" sheetId="4" r:id="rId5"/>
    <sheet name="JAM_MSAN" sheetId="12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" i="3" l="1"/>
  <c r="G46" i="3"/>
  <c r="G47" i="3"/>
  <c r="G56" i="3"/>
  <c r="H55" i="3"/>
  <c r="H46" i="3"/>
  <c r="H47" i="3"/>
  <c r="H56" i="3"/>
  <c r="I55" i="3"/>
  <c r="I46" i="3"/>
  <c r="I47" i="3"/>
  <c r="I56" i="3"/>
  <c r="G40" i="2"/>
  <c r="G17" i="2"/>
  <c r="G16" i="2"/>
  <c r="G18" i="2"/>
  <c r="G20" i="2"/>
  <c r="H40" i="2"/>
  <c r="H17" i="2"/>
  <c r="H16" i="2"/>
  <c r="H18" i="2"/>
  <c r="H20" i="2"/>
  <c r="I40" i="2"/>
  <c r="I17" i="2"/>
  <c r="I16" i="2"/>
  <c r="I18" i="2"/>
  <c r="I20" i="2"/>
  <c r="H60" i="1"/>
  <c r="H40" i="1"/>
  <c r="H12" i="1"/>
  <c r="H42" i="1"/>
  <c r="H48" i="1"/>
  <c r="H15" i="1"/>
  <c r="H51" i="1"/>
  <c r="H47" i="1"/>
  <c r="H38" i="1"/>
  <c r="I60" i="1"/>
  <c r="I40" i="1"/>
  <c r="I12" i="1"/>
  <c r="I42" i="1"/>
  <c r="I48" i="1"/>
  <c r="I15" i="1"/>
  <c r="I51" i="1"/>
  <c r="I47" i="1"/>
  <c r="I38" i="1"/>
  <c r="J60" i="1"/>
  <c r="J40" i="1"/>
  <c r="J12" i="1"/>
  <c r="J42" i="1"/>
  <c r="J48" i="1"/>
  <c r="J15" i="1"/>
  <c r="J51" i="1"/>
  <c r="J47" i="1"/>
  <c r="J38" i="1"/>
  <c r="H65" i="1" l="1"/>
  <c r="I65" i="1"/>
  <c r="J65" i="1"/>
  <c r="H30" i="1"/>
  <c r="I30" i="1"/>
  <c r="J30" i="1"/>
  <c r="H35" i="1"/>
  <c r="I35" i="1"/>
  <c r="J35" i="1"/>
  <c r="H55" i="1"/>
  <c r="I55" i="1"/>
  <c r="J55" i="1"/>
  <c r="H61" i="1"/>
  <c r="I61" i="1"/>
  <c r="J61" i="1"/>
  <c r="H11" i="1"/>
  <c r="I11" i="1"/>
  <c r="J11" i="1"/>
  <c r="H22" i="1"/>
  <c r="I22" i="1"/>
  <c r="J22" i="1"/>
  <c r="H52" i="1"/>
  <c r="I52" i="1"/>
  <c r="J52" i="1"/>
  <c r="H53" i="1"/>
  <c r="I53" i="1"/>
  <c r="J53" i="1"/>
  <c r="H18" i="1"/>
  <c r="I18" i="1"/>
  <c r="J18" i="1"/>
  <c r="H19" i="1"/>
  <c r="I19" i="1"/>
  <c r="J19" i="1"/>
  <c r="H57" i="1"/>
  <c r="I57" i="1"/>
  <c r="J57" i="1"/>
  <c r="H21" i="1"/>
  <c r="I21" i="1"/>
  <c r="J21" i="1"/>
  <c r="H33" i="1"/>
  <c r="I33" i="1"/>
  <c r="J33" i="1"/>
  <c r="H34" i="1"/>
  <c r="I34" i="1"/>
  <c r="J34" i="1"/>
  <c r="H67" i="1"/>
  <c r="I67" i="1"/>
  <c r="J67" i="1"/>
  <c r="H39" i="1"/>
  <c r="I39" i="1"/>
  <c r="J39" i="1"/>
  <c r="H26" i="1"/>
  <c r="I26" i="1"/>
  <c r="J26" i="1"/>
  <c r="H23" i="1"/>
  <c r="I23" i="1"/>
  <c r="J23" i="1"/>
  <c r="H44" i="1"/>
  <c r="I44" i="1"/>
  <c r="J44" i="1"/>
  <c r="H58" i="1"/>
  <c r="I58" i="1"/>
  <c r="J58" i="1"/>
  <c r="H9" i="1"/>
  <c r="I9" i="1"/>
  <c r="J9" i="1"/>
  <c r="H45" i="1"/>
  <c r="I45" i="1"/>
  <c r="J45" i="1"/>
  <c r="H59" i="1"/>
  <c r="I59" i="1"/>
  <c r="J59" i="1"/>
  <c r="H20" i="1"/>
  <c r="I20" i="1"/>
  <c r="J20" i="1"/>
  <c r="H43" i="1"/>
  <c r="I43" i="1"/>
  <c r="J43" i="1"/>
  <c r="H62" i="1"/>
  <c r="I62" i="1"/>
  <c r="J62" i="1"/>
  <c r="H14" i="1"/>
  <c r="I14" i="1"/>
  <c r="J14" i="1"/>
  <c r="H17" i="1"/>
  <c r="I17" i="1"/>
  <c r="J17" i="1"/>
  <c r="H66" i="1"/>
  <c r="I66" i="1"/>
  <c r="J66" i="1"/>
  <c r="H13" i="1"/>
  <c r="I13" i="1"/>
  <c r="J13" i="1"/>
  <c r="H32" i="1"/>
  <c r="I32" i="1"/>
  <c r="J32" i="1"/>
  <c r="H46" i="1"/>
  <c r="I46" i="1"/>
  <c r="J46" i="1"/>
  <c r="H29" i="1"/>
  <c r="I29" i="1"/>
  <c r="J29" i="1"/>
  <c r="H54" i="1"/>
  <c r="I54" i="1"/>
  <c r="J54" i="1"/>
  <c r="H31" i="1"/>
  <c r="I31" i="1"/>
  <c r="J31" i="1"/>
  <c r="H63" i="1"/>
  <c r="I63" i="1"/>
  <c r="J63" i="1"/>
  <c r="H41" i="1"/>
  <c r="I41" i="1"/>
  <c r="J41" i="1"/>
  <c r="H28" i="1"/>
  <c r="I28" i="1"/>
  <c r="J28" i="1"/>
  <c r="H16" i="1"/>
  <c r="I16" i="1"/>
  <c r="J16" i="1"/>
  <c r="H25" i="1"/>
  <c r="I25" i="1"/>
  <c r="J25" i="1"/>
  <c r="H37" i="1"/>
  <c r="I37" i="1"/>
  <c r="J37" i="1"/>
  <c r="H10" i="1"/>
  <c r="I10" i="1"/>
  <c r="J10" i="1"/>
  <c r="H56" i="1"/>
  <c r="I56" i="1"/>
  <c r="J56" i="1"/>
  <c r="H24" i="1"/>
  <c r="I24" i="1"/>
  <c r="J24" i="1"/>
  <c r="H27" i="1"/>
  <c r="I27" i="1"/>
  <c r="J27" i="1"/>
  <c r="H36" i="1"/>
  <c r="I36" i="1"/>
  <c r="J36" i="1"/>
  <c r="H50" i="1"/>
  <c r="I50" i="1"/>
  <c r="J50" i="1"/>
  <c r="H64" i="1"/>
  <c r="I64" i="1"/>
  <c r="J64" i="1"/>
  <c r="H49" i="1"/>
  <c r="I49" i="1"/>
  <c r="J49" i="1"/>
  <c r="G28" i="3" l="1"/>
  <c r="I3" i="3"/>
  <c r="H3" i="3"/>
  <c r="G3" i="3"/>
  <c r="I9" i="3"/>
  <c r="H9" i="3"/>
  <c r="G9" i="3"/>
  <c r="I19" i="3"/>
  <c r="H19" i="3"/>
  <c r="G19" i="3"/>
  <c r="I54" i="3"/>
  <c r="H54" i="3"/>
  <c r="G54" i="3"/>
  <c r="I45" i="3"/>
  <c r="H45" i="3"/>
  <c r="G45" i="3"/>
  <c r="I52" i="3"/>
  <c r="H52" i="3"/>
  <c r="G52" i="3"/>
  <c r="I27" i="3"/>
  <c r="H27" i="3"/>
  <c r="G27" i="3"/>
  <c r="I33" i="3"/>
  <c r="H33" i="3"/>
  <c r="G33" i="3"/>
  <c r="I43" i="3"/>
  <c r="H43" i="3"/>
  <c r="G43" i="3"/>
  <c r="I8" i="3"/>
  <c r="H8" i="3"/>
  <c r="G8" i="3"/>
  <c r="I42" i="3"/>
  <c r="H42" i="3"/>
  <c r="G42" i="3"/>
  <c r="I32" i="3"/>
  <c r="H32" i="3"/>
  <c r="G32" i="3"/>
  <c r="I61" i="3"/>
  <c r="H61" i="3"/>
  <c r="G61" i="3"/>
  <c r="I50" i="3"/>
  <c r="H50" i="3"/>
  <c r="G50" i="3"/>
  <c r="I26" i="3"/>
  <c r="H26" i="3"/>
  <c r="G26" i="3"/>
  <c r="I22" i="3"/>
  <c r="H22" i="3"/>
  <c r="G22" i="3"/>
  <c r="I53" i="3"/>
  <c r="H53" i="3"/>
  <c r="G53" i="3"/>
  <c r="I38" i="3"/>
  <c r="H38" i="3"/>
  <c r="G38" i="3"/>
  <c r="I17" i="3"/>
  <c r="H17" i="3"/>
  <c r="G17" i="3"/>
  <c r="I39" i="3"/>
  <c r="H39" i="3"/>
  <c r="G39" i="3"/>
  <c r="I12" i="3"/>
  <c r="H12" i="3"/>
  <c r="G12" i="3"/>
  <c r="I40" i="3"/>
  <c r="H40" i="3"/>
  <c r="G40" i="3"/>
  <c r="I35" i="3"/>
  <c r="H35" i="3"/>
  <c r="G35" i="3"/>
  <c r="I18" i="3"/>
  <c r="H18" i="3"/>
  <c r="G18" i="3"/>
  <c r="I59" i="3"/>
  <c r="H59" i="3"/>
  <c r="G59" i="3"/>
  <c r="I24" i="3"/>
  <c r="H24" i="3"/>
  <c r="G24" i="3"/>
  <c r="I25" i="3"/>
  <c r="H25" i="3"/>
  <c r="G25" i="3"/>
  <c r="I41" i="3"/>
  <c r="H41" i="3"/>
  <c r="G41" i="3"/>
  <c r="I44" i="3"/>
  <c r="H44" i="3"/>
  <c r="G44" i="3"/>
  <c r="I29" i="3"/>
  <c r="H29" i="3"/>
  <c r="G29" i="3"/>
  <c r="I7" i="3"/>
  <c r="H7" i="3"/>
  <c r="G7" i="3"/>
  <c r="I16" i="3"/>
  <c r="H16" i="3"/>
  <c r="G16" i="3"/>
  <c r="I37" i="3"/>
  <c r="H37" i="3"/>
  <c r="G37" i="3"/>
  <c r="I6" i="3"/>
  <c r="H6" i="3"/>
  <c r="G6" i="3"/>
  <c r="I23" i="3"/>
  <c r="H23" i="3"/>
  <c r="G23" i="3"/>
  <c r="I31" i="3"/>
  <c r="H31" i="3"/>
  <c r="G31" i="3"/>
  <c r="I4" i="3"/>
  <c r="H4" i="3"/>
  <c r="G4" i="3"/>
  <c r="I14" i="3"/>
  <c r="H14" i="3"/>
  <c r="G14" i="3"/>
  <c r="I15" i="3"/>
  <c r="H15" i="3"/>
  <c r="G15" i="3"/>
  <c r="I48" i="3"/>
  <c r="H48" i="3"/>
  <c r="G48" i="3"/>
  <c r="I13" i="3"/>
  <c r="H13" i="3"/>
  <c r="G13" i="3"/>
  <c r="I34" i="3"/>
  <c r="H34" i="3"/>
  <c r="G34" i="3"/>
  <c r="I49" i="3"/>
  <c r="H49" i="3"/>
  <c r="G49" i="3"/>
  <c r="I30" i="3"/>
  <c r="H30" i="3"/>
  <c r="G30" i="3"/>
  <c r="I57" i="3"/>
  <c r="H57" i="3"/>
  <c r="G57" i="3"/>
  <c r="I5" i="3"/>
  <c r="H5" i="3"/>
  <c r="G5" i="3"/>
  <c r="I10" i="3"/>
  <c r="H10" i="3"/>
  <c r="G10" i="3"/>
  <c r="I11" i="3"/>
  <c r="H11" i="3"/>
  <c r="G11" i="3"/>
  <c r="I20" i="3"/>
  <c r="H20" i="3"/>
  <c r="G20" i="3"/>
  <c r="I60" i="3"/>
  <c r="H60" i="3"/>
  <c r="G60" i="3"/>
  <c r="I21" i="3"/>
  <c r="H21" i="3"/>
  <c r="G21" i="3"/>
  <c r="I58" i="3"/>
  <c r="H58" i="3"/>
  <c r="G58" i="3"/>
  <c r="I51" i="3"/>
  <c r="H51" i="3"/>
  <c r="G51" i="3"/>
  <c r="I36" i="3"/>
  <c r="H36" i="3"/>
  <c r="G36" i="3"/>
  <c r="I28" i="3"/>
  <c r="H28" i="3"/>
  <c r="I14" i="2"/>
  <c r="H14" i="2"/>
  <c r="G14" i="2"/>
  <c r="I44" i="2"/>
  <c r="H44" i="2"/>
  <c r="G44" i="2"/>
  <c r="I39" i="2"/>
  <c r="H39" i="2"/>
  <c r="G39" i="2"/>
  <c r="I53" i="2"/>
  <c r="H53" i="2"/>
  <c r="G53" i="2"/>
  <c r="I28" i="2"/>
  <c r="H28" i="2"/>
  <c r="G28" i="2"/>
  <c r="I22" i="2"/>
  <c r="H22" i="2"/>
  <c r="G22" i="2"/>
  <c r="I26" i="2"/>
  <c r="H26" i="2"/>
  <c r="G26" i="2"/>
  <c r="I19" i="2"/>
  <c r="H19" i="2"/>
  <c r="G19" i="2"/>
  <c r="I23" i="2"/>
  <c r="H23" i="2"/>
  <c r="G23" i="2"/>
  <c r="I42" i="2"/>
  <c r="H42" i="2"/>
  <c r="G42" i="2"/>
  <c r="I7" i="2"/>
  <c r="H7" i="2"/>
  <c r="G7" i="2"/>
  <c r="I6" i="2"/>
  <c r="H6" i="2"/>
  <c r="G6" i="2"/>
  <c r="I30" i="2"/>
  <c r="H30" i="2"/>
  <c r="G30" i="2"/>
  <c r="I58" i="2"/>
  <c r="H58" i="2"/>
  <c r="G58" i="2"/>
  <c r="I45" i="2"/>
  <c r="H45" i="2"/>
  <c r="G45" i="2"/>
  <c r="I47" i="2"/>
  <c r="H47" i="2"/>
  <c r="G47" i="2"/>
  <c r="I25" i="2"/>
  <c r="H25" i="2"/>
  <c r="G25" i="2"/>
  <c r="I36" i="2"/>
  <c r="H36" i="2"/>
  <c r="G36" i="2"/>
  <c r="I51" i="2"/>
  <c r="H51" i="2"/>
  <c r="G51" i="2"/>
  <c r="I52" i="2"/>
  <c r="H52" i="2"/>
  <c r="G52" i="2"/>
  <c r="I50" i="2"/>
  <c r="H50" i="2"/>
  <c r="G50" i="2"/>
  <c r="I49" i="2"/>
  <c r="H49" i="2"/>
  <c r="G49" i="2"/>
  <c r="I24" i="2"/>
  <c r="H24" i="2"/>
  <c r="G24" i="2"/>
  <c r="I43" i="2"/>
  <c r="H43" i="2"/>
  <c r="G43" i="2"/>
  <c r="I56" i="2"/>
  <c r="H56" i="2"/>
  <c r="G56" i="2"/>
  <c r="I32" i="2"/>
  <c r="H32" i="2"/>
  <c r="G32" i="2"/>
  <c r="I5" i="2"/>
  <c r="H5" i="2"/>
  <c r="G5" i="2"/>
  <c r="I37" i="2"/>
  <c r="H37" i="2"/>
  <c r="G37" i="2"/>
  <c r="I57" i="2"/>
  <c r="H57" i="2"/>
  <c r="G57" i="2"/>
  <c r="I12" i="2"/>
  <c r="H12" i="2"/>
  <c r="G12" i="2"/>
  <c r="I4" i="2"/>
  <c r="H4" i="2"/>
  <c r="G4" i="2"/>
  <c r="I48" i="2"/>
  <c r="H48" i="2"/>
  <c r="G48" i="2"/>
  <c r="I29" i="2"/>
  <c r="H29" i="2"/>
  <c r="G29" i="2"/>
  <c r="I8" i="2"/>
  <c r="H8" i="2"/>
  <c r="G8" i="2"/>
  <c r="I33" i="2"/>
  <c r="H33" i="2"/>
  <c r="G33" i="2"/>
  <c r="I38" i="2"/>
  <c r="H38" i="2"/>
  <c r="G38" i="2"/>
  <c r="I13" i="2"/>
  <c r="H13" i="2"/>
  <c r="G13" i="2"/>
  <c r="I3" i="2"/>
  <c r="H3" i="2"/>
  <c r="G3" i="2"/>
  <c r="I60" i="2"/>
  <c r="H60" i="2"/>
  <c r="G60" i="2"/>
  <c r="I21" i="2"/>
  <c r="H21" i="2"/>
  <c r="G21" i="2"/>
  <c r="I59" i="2"/>
  <c r="H59" i="2"/>
  <c r="G59" i="2"/>
  <c r="I11" i="2"/>
  <c r="H11" i="2"/>
  <c r="G11" i="2"/>
  <c r="I10" i="2"/>
  <c r="H10" i="2"/>
  <c r="G10" i="2"/>
  <c r="I61" i="2"/>
  <c r="H61" i="2"/>
  <c r="G61" i="2"/>
  <c r="I55" i="2"/>
  <c r="H55" i="2"/>
  <c r="G55" i="2"/>
  <c r="I46" i="2"/>
  <c r="H46" i="2"/>
  <c r="G46" i="2"/>
  <c r="I35" i="2"/>
  <c r="H35" i="2"/>
  <c r="G35" i="2"/>
  <c r="I31" i="2"/>
  <c r="H31" i="2"/>
  <c r="G31" i="2"/>
  <c r="I54" i="2"/>
  <c r="H54" i="2"/>
  <c r="G54" i="2"/>
  <c r="I27" i="2"/>
  <c r="H27" i="2"/>
  <c r="G27" i="2"/>
  <c r="I15" i="2"/>
  <c r="H15" i="2"/>
  <c r="G15" i="2"/>
  <c r="I9" i="2"/>
  <c r="H9" i="2"/>
  <c r="G9" i="2"/>
  <c r="I34" i="2"/>
  <c r="H34" i="2"/>
  <c r="G34" i="2"/>
  <c r="I41" i="2"/>
  <c r="H41" i="2"/>
  <c r="G41" i="2"/>
  <c r="B5" i="1" l="1"/>
  <c r="B4" i="1"/>
  <c r="B3" i="1"/>
  <c r="B2" i="1"/>
</calcChain>
</file>

<file path=xl/sharedStrings.xml><?xml version="1.0" encoding="utf-8"?>
<sst xmlns="http://schemas.openxmlformats.org/spreadsheetml/2006/main" count="286" uniqueCount="86">
  <si>
    <t>TOTAL</t>
  </si>
  <si>
    <t>COMPLETE</t>
  </si>
  <si>
    <t>FAILED</t>
  </si>
  <si>
    <t>TIMEOUT</t>
  </si>
  <si>
    <t>WOS</t>
  </si>
  <si>
    <t>HOST</t>
  </si>
  <si>
    <t>%COMPLETE</t>
  </si>
  <si>
    <t>%FAILED</t>
  </si>
  <si>
    <t>%TIMEOUT</t>
  </si>
  <si>
    <t xml:space="preserve">DATABASE INITIAL QUERY TIME       </t>
  </si>
  <si>
    <t xml:space="preserve">DATABASE FINAL QUERY TIME       </t>
  </si>
  <si>
    <t>COUNT</t>
  </si>
  <si>
    <t>UDET</t>
  </si>
  <si>
    <t>BAR_CVVM</t>
  </si>
  <si>
    <t>BAR_EMA</t>
  </si>
  <si>
    <t>BAR_EMA2</t>
  </si>
  <si>
    <t>BAR_SC14B</t>
  </si>
  <si>
    <t>BAR_SC31</t>
  </si>
  <si>
    <t>CAY_CVVM</t>
  </si>
  <si>
    <t>CAY_EMA</t>
  </si>
  <si>
    <t>CAY_GNBND</t>
  </si>
  <si>
    <t>CMV_PMBK</t>
  </si>
  <si>
    <t>CMV_PTMR</t>
  </si>
  <si>
    <t>JAM_BRA4</t>
  </si>
  <si>
    <t>JAM_CALIX</t>
  </si>
  <si>
    <t>JAM_CAR3</t>
  </si>
  <si>
    <t>JAM_CARL</t>
  </si>
  <si>
    <t>JAM_CENT</t>
  </si>
  <si>
    <t>JAM_CTG1</t>
  </si>
  <si>
    <t>JAM_CVVM</t>
  </si>
  <si>
    <t>JAM_DGPT</t>
  </si>
  <si>
    <t>JAM_DSLAM</t>
  </si>
  <si>
    <t>JAM_HUA2</t>
  </si>
  <si>
    <t>JAM_LDAP</t>
  </si>
  <si>
    <t>JAM_MDVL</t>
  </si>
  <si>
    <t>JAM_MOBY</t>
  </si>
  <si>
    <t>JAM_MONA</t>
  </si>
  <si>
    <t>JAM_MONT</t>
  </si>
  <si>
    <t>JAM_MSAN</t>
  </si>
  <si>
    <t>JAM_MYPN</t>
  </si>
  <si>
    <t>JAM_N2P</t>
  </si>
  <si>
    <t>JAM_NRTH</t>
  </si>
  <si>
    <t>JAM_OCHO</t>
  </si>
  <si>
    <t>JAM_PMBK</t>
  </si>
  <si>
    <t>JAM_PROG</t>
  </si>
  <si>
    <t>JAM_PTMR</t>
  </si>
  <si>
    <t>JAM_ROSE</t>
  </si>
  <si>
    <t>JAM_SABY</t>
  </si>
  <si>
    <t>JAM_SJON</t>
  </si>
  <si>
    <t>JAM_SNS1</t>
  </si>
  <si>
    <t>JAM_SNS2</t>
  </si>
  <si>
    <t>JAM_SPTN</t>
  </si>
  <si>
    <t>JAM_STHL</t>
  </si>
  <si>
    <t>JAM_WST2</t>
  </si>
  <si>
    <t>JAM_ZBRA</t>
  </si>
  <si>
    <t>JM-PBK-TX-</t>
  </si>
  <si>
    <t>NOR_CVVM</t>
  </si>
  <si>
    <t>SOU_CVVM</t>
  </si>
  <si>
    <t>JAM_EMA</t>
  </si>
  <si>
    <t>JAM_SC14B</t>
  </si>
  <si>
    <t>SIMA_ARRAYBOUND_OUT:SIMA-response: Array Index Out Of Bounds Exception</t>
  </si>
  <si>
    <t>SIMA_CANT_DELETE_SUB:Can't delete Subscriber from database</t>
  </si>
  <si>
    <t>SIMA_PIN_ALRDYEXISTS:PIN already exists in the database</t>
  </si>
  <si>
    <t>JAM_HBVW</t>
  </si>
  <si>
    <t>SIMAPIN_ALRDYEXISTS:PIN already exists in the database</t>
  </si>
  <si>
    <t>CAY_VOX</t>
  </si>
  <si>
    <t>CMV_MOBY</t>
  </si>
  <si>
    <t>JAM_CTG2</t>
  </si>
  <si>
    <t>NULL</t>
  </si>
  <si>
    <t>BAR_COMG</t>
  </si>
  <si>
    <t>BVI_MSAN</t>
  </si>
  <si>
    <t>TKI_HUAW</t>
  </si>
  <si>
    <t>TKI_ZBRA</t>
  </si>
  <si>
    <t>JAM_EAST</t>
  </si>
  <si>
    <t>BAR_BBRY</t>
  </si>
  <si>
    <t>SLU_CEN</t>
  </si>
  <si>
    <t>SIMA_SUBS_TO_IN_USE:Prepaid Subscriber To is in use</t>
  </si>
  <si>
    <t xml:space="preserve">FAIL:Search Schema                                                                                                                                                                                                                                                </t>
  </si>
  <si>
    <t>HUA_MSAN_NOUDETMATCH:No User Defined Exit Type Found</t>
  </si>
  <si>
    <t>FAIL:waitfor timed out.</t>
  </si>
  <si>
    <t>HUA_MSAN_DEVNOTEXIST:The device does not exist</t>
  </si>
  <si>
    <t>HUA_MSAN_TELALREXIST:The telephone number already exists.</t>
  </si>
  <si>
    <t>HUA_MSAN_INSTNOTEXIS:The instance does not exist, or the feature is not supported or not configured</t>
  </si>
  <si>
    <t>HUA_MSAN_PORTNOTCONF:The index of extended telephone number is not Configured with telephone number</t>
  </si>
  <si>
    <t>FAIL:Mandatory parameter DID or DEV</t>
  </si>
  <si>
    <t>HUA_MSAN_SPORTALEXIS:Service Port has already existed.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</si>
</sst>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8" tint="0.39997558519241921"/>
      </left>
      <right/>
      <top/>
      <bottom/>
      <diagonal/>
    </border>
    <border>
      <left/>
      <right style="thin">
        <color theme="8" tint="0.3999755851924192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2" fontId="0" fillId="0" borderId="0" xfId="0" applyNumberFormat="1"/>
    <xf numFmtId="9" fontId="0" fillId="0" borderId="0" xfId="0" applyNumberFormat="1"/>
    <xf numFmtId="15" fontId="1" fillId="0" borderId="0" xfId="0" applyNumberFormat="1" applyFont="1"/>
    <xf numFmtId="0" fontId="0" fillId="0" borderId="0" xfId="0"/>
    <xf numFmtId="0" fontId="2" fillId="0" borderId="1" xfId="0" applyFont="1" applyFill="1" applyBorder="1"/>
    <xf numFmtId="0" fontId="2" fillId="0" borderId="2" xfId="0" applyFont="1" applyFill="1" applyBorder="1"/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</cellXfs>
  <cellStyles count="1">
    <cellStyle name="Normal" xfId="0" builtinId="0"/>
  </cellStyles>
  <dxfs count="32"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fill>
        <patternFill patternType="none">
          <fgColor indexed="64"/>
          <bgColor auto="1"/>
        </patternFill>
      </fill>
    </dxf>
    <dxf>
      <border outline="0">
        <top style="thin">
          <color theme="8" tint="0.39997558519241921"/>
        </top>
      </border>
    </dxf>
    <dxf>
      <border outline="0">
        <bottom style="thin">
          <color theme="8" tint="0.39997558519241921"/>
        </bottom>
      </border>
    </dxf>
    <dxf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1"/>
      <tableStyleElement type="headerRow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C8:J67" totalsRowShown="0">
  <autoFilter ref="C8:J67" xr:uid="{00000000-0009-0000-0100-000001000000}"/>
  <sortState ref="C9:J67">
    <sortCondition descending="1" ref="C8:C67"/>
  </sortState>
  <tableColumns count="8">
    <tableColumn id="1" xr3:uid="{00000000-0010-0000-0000-000001000000}" name="WOS" dataDxfId="29"/>
    <tableColumn id="2" xr3:uid="{00000000-0010-0000-0000-000002000000}" name="HOST" dataDxfId="28"/>
    <tableColumn id="3" xr3:uid="{00000000-0010-0000-0000-000003000000}" name="COMPLETE" dataDxfId="27"/>
    <tableColumn id="5" xr3:uid="{00000000-0010-0000-0000-000005000000}" name="FAILED" dataDxfId="26"/>
    <tableColumn id="7" xr3:uid="{00000000-0010-0000-0000-000007000000}" name="TIMEOUT" dataDxfId="25"/>
    <tableColumn id="9" xr3:uid="{00000000-0010-0000-0000-000009000000}" name="%COMPLETE" dataDxfId="24">
      <calculatedColumnFormula>Tabla1[[#This Row],[COMPLETE]]/Tabla1[[#This Row],[WOS]]</calculatedColumnFormula>
    </tableColumn>
    <tableColumn id="10" xr3:uid="{00000000-0010-0000-0000-00000A000000}" name="%FAILED" dataDxfId="23">
      <calculatedColumnFormula>Tabla1[[#This Row],[FAILED]]/Tabla1[[#This Row],[WOS]]</calculatedColumnFormula>
    </tableColumn>
    <tableColumn id="11" xr3:uid="{00000000-0010-0000-0000-00000B000000}" name="%TIMEOUT" dataDxfId="22">
      <calculatedColumnFormula>Tabla1[[#This Row],[TIMEOUT]]/Tabla1[[#This Row],[WOS]]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34B2C5-049D-4F7D-A8CC-469711E832C3}" name="Tabla13" displayName="Tabla13" ref="B2:I61" totalsRowShown="0">
  <autoFilter ref="B2:I61" xr:uid="{F36133E0-1D10-448C-8F5F-F59A14EFC021}"/>
  <sortState ref="B3:I61">
    <sortCondition descending="1" ref="F2:F61"/>
  </sortState>
  <tableColumns count="8">
    <tableColumn id="1" xr3:uid="{18B2137A-8B3C-46FA-80BA-751F5EF1A26D}" name="WOS" dataDxfId="21"/>
    <tableColumn id="2" xr3:uid="{27C64BF4-560D-4F1A-8948-640A703A6A28}" name="HOST" dataDxfId="20"/>
    <tableColumn id="3" xr3:uid="{5332EF6F-8258-4AA1-8DB9-68C933E1AA26}" name="COMPLETE" dataDxfId="19"/>
    <tableColumn id="5" xr3:uid="{B42A5096-9F78-47B8-9A3F-5BD3B2C7351F}" name="FAILED" dataDxfId="18"/>
    <tableColumn id="7" xr3:uid="{7FC3E51A-9FAF-4067-A60F-80312A16471F}" name="TIMEOUT" dataDxfId="17"/>
    <tableColumn id="9" xr3:uid="{016E0099-268E-4FEC-A4FE-E0A98F1DAA37}" name="%COMPLETE" dataDxfId="16">
      <calculatedColumnFormula>Tabla13[[#This Row],[COMPLETE]]/Tabla13[[#This Row],[WOS]]</calculatedColumnFormula>
    </tableColumn>
    <tableColumn id="10" xr3:uid="{7658FBB5-8311-46DB-B04C-4407AB208FB9}" name="%FAILED" dataDxfId="15">
      <calculatedColumnFormula>Tabla13[[#This Row],[FAILED]]/Tabla13[[#This Row],[WOS]]</calculatedColumnFormula>
    </tableColumn>
    <tableColumn id="11" xr3:uid="{70D4A662-C65F-48FC-99C7-C54B0764A2A2}" name="%TIMEOUT" dataDxfId="14">
      <calculatedColumnFormula>Tabla13[[#This Row],[TIMEOUT]]/Tabla13[[#This Row],[WOS]]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0244DA-AB09-4170-B8B8-E320E385F2A3}" name="Tabla16" displayName="Tabla16" ref="B2:I61" totalsRowShown="0">
  <autoFilter ref="B2:I61" xr:uid="{D467E664-69FE-4BD6-89D8-FB663C697635}"/>
  <sortState ref="B3:I61">
    <sortCondition descending="1" ref="E2:E61"/>
  </sortState>
  <tableColumns count="8">
    <tableColumn id="1" xr3:uid="{C254810B-6794-4785-9147-BF803EC42F54}" name="WOS" dataDxfId="13"/>
    <tableColumn id="2" xr3:uid="{53AE43A1-69E0-4277-99E4-F182FE8904CD}" name="HOST" dataDxfId="12"/>
    <tableColumn id="3" xr3:uid="{6F3CAC8B-C79B-4BE7-99BD-1FC20421F72B}" name="COMPLETE" dataDxfId="11"/>
    <tableColumn id="5" xr3:uid="{44A8292D-97C2-47D1-8580-E798EAEEA69A}" name="FAILED" dataDxfId="10"/>
    <tableColumn id="7" xr3:uid="{A8907504-3636-4500-90F4-0599BCBB0FCE}" name="TIMEOUT" dataDxfId="9"/>
    <tableColumn id="9" xr3:uid="{181B8FA0-1978-470E-82B1-788C1161EBA2}" name="%COMPLETE" dataDxfId="8">
      <calculatedColumnFormula>Tabla16[[#This Row],[COMPLETE]]/Tabla16[[#This Row],[WOS]]</calculatedColumnFormula>
    </tableColumn>
    <tableColumn id="10" xr3:uid="{BC4DFA07-FD22-46E1-8C48-D0FF961A5AF7}" name="%FAILED" dataDxfId="7">
      <calculatedColumnFormula>Tabla16[[#This Row],[FAILED]]/Tabla16[[#This Row],[WOS]]</calculatedColumnFormula>
    </tableColumn>
    <tableColumn id="11" xr3:uid="{7F698FAD-B872-4FED-A034-119DF62C6CAE}" name="%TIMEOUT" dataDxfId="6">
      <calculatedColumnFormula>Tabla16[[#This Row],[TIMEOUT]]/Tabla16[[#This Row],[WOS]]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a3" displayName="Tabla3" ref="B2:C7" totalsRowShown="0" headerRowDxfId="5" headerRowBorderDxfId="4" tableBorderDxfId="3">
  <autoFilter ref="B2:C7" xr:uid="{00000000-0009-0000-0100-000003000000}"/>
  <sortState ref="B3:C3">
    <sortCondition descending="1" ref="B2:B3"/>
  </sortState>
  <tableColumns count="2">
    <tableColumn id="1" xr3:uid="{00000000-0010-0000-0300-000001000000}" name="COUNT"/>
    <tableColumn id="3" xr3:uid="{00000000-0010-0000-0300-000003000000}" name="UDET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a6" displayName="Tabla6" ref="B2:C3" totalsRowShown="0">
  <autoFilter ref="B2:C3" xr:uid="{00000000-0009-0000-0100-000006000000}"/>
  <sortState ref="B3:C3">
    <sortCondition descending="1" ref="B2:B3"/>
  </sortState>
  <tableColumns count="2">
    <tableColumn id="1" xr3:uid="{00000000-0010-0000-0400-000001000000}" name="COUNT"/>
    <tableColumn id="3" xr3:uid="{00000000-0010-0000-0400-000003000000}" name="UDET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la35" displayName="Tabla35" ref="B2:C10" totalsRowShown="0" headerRowDxfId="2" headerRowBorderDxfId="1" tableBorderDxfId="0">
  <autoFilter ref="B2:C10" xr:uid="{00000000-0009-0000-0100-000004000000}"/>
  <sortState ref="B3:C3">
    <sortCondition descending="1" ref="B2:B3"/>
  </sortState>
  <tableColumns count="2">
    <tableColumn id="1" xr3:uid="{00000000-0010-0000-0500-000001000000}" name="COUNT"/>
    <tableColumn id="3" xr3:uid="{00000000-0010-0000-0500-000003000000}" name="UDE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7"/>
  <sheetViews>
    <sheetView tabSelected="1" workbookViewId="0">
      <selection activeCell="A65" sqref="A65"/>
    </sheetView>
  </sheetViews>
  <sheetFormatPr baseColWidth="10" defaultColWidth="11.44140625" defaultRowHeight="14.4" x14ac:dyDescent="0.3"/>
  <cols>
    <col min="1" max="1" width="32.109375" bestFit="1" customWidth="1"/>
    <col min="2" max="2" width="18.109375" bestFit="1" customWidth="1"/>
    <col min="3" max="3" width="7.44140625" customWidth="1"/>
    <col min="4" max="4" width="12" bestFit="1" customWidth="1"/>
    <col min="5" max="5" width="11.109375" bestFit="1" customWidth="1"/>
    <col min="6" max="6" width="11.44140625" bestFit="1" customWidth="1"/>
  </cols>
  <sheetData>
    <row r="1" spans="1:16" x14ac:dyDescent="0.3">
      <c r="A1" s="1" t="s">
        <v>9</v>
      </c>
      <c r="B1" s="2">
        <v>43318</v>
      </c>
    </row>
    <row r="2" spans="1:16" x14ac:dyDescent="0.3">
      <c r="A2" s="1" t="s">
        <v>0</v>
      </c>
      <c r="B2">
        <f>SUM(Tabla1[WOS])</f>
        <v>58030</v>
      </c>
    </row>
    <row r="3" spans="1:16" x14ac:dyDescent="0.3">
      <c r="A3" s="1" t="s">
        <v>1</v>
      </c>
      <c r="B3">
        <f>SUM(Tabla1[COMPLETE])</f>
        <v>55003</v>
      </c>
    </row>
    <row r="4" spans="1:16" x14ac:dyDescent="0.3">
      <c r="A4" s="1" t="s">
        <v>2</v>
      </c>
      <c r="B4">
        <f>SUM(Tabla1[FAILED])</f>
        <v>2485</v>
      </c>
    </row>
    <row r="5" spans="1:16" x14ac:dyDescent="0.3">
      <c r="A5" s="1" t="s">
        <v>3</v>
      </c>
      <c r="B5">
        <f>SUM(Tabla1[TIMEOUT])</f>
        <v>542</v>
      </c>
    </row>
    <row r="6" spans="1:16" x14ac:dyDescent="0.3">
      <c r="A6" s="1" t="s">
        <v>10</v>
      </c>
      <c r="B6" s="2">
        <v>43324.999988425923</v>
      </c>
    </row>
    <row r="7" spans="1:16" x14ac:dyDescent="0.3">
      <c r="A7" s="4"/>
    </row>
    <row r="8" spans="1:16" x14ac:dyDescent="0.3">
      <c r="C8" t="s">
        <v>4</v>
      </c>
      <c r="D8" t="s">
        <v>5</v>
      </c>
      <c r="E8" t="s">
        <v>1</v>
      </c>
      <c r="F8" t="s">
        <v>2</v>
      </c>
      <c r="G8" t="s">
        <v>3</v>
      </c>
      <c r="H8" t="s">
        <v>6</v>
      </c>
      <c r="I8" t="s">
        <v>7</v>
      </c>
      <c r="J8" t="s">
        <v>8</v>
      </c>
    </row>
    <row r="9" spans="1:16" x14ac:dyDescent="0.3">
      <c r="C9" s="5">
        <v>10833</v>
      </c>
      <c r="D9" s="5" t="s">
        <v>16</v>
      </c>
      <c r="E9" s="5">
        <v>10823</v>
      </c>
      <c r="F9" s="5">
        <v>10</v>
      </c>
      <c r="G9" s="5"/>
      <c r="H9" s="3">
        <f>Tabla1[[#This Row],[COMPLETE]]/Tabla1[[#This Row],[WOS]]</f>
        <v>0.99907689467368221</v>
      </c>
      <c r="I9" s="3">
        <f>Tabla1[[#This Row],[FAILED]]/Tabla1[[#This Row],[WOS]]</f>
        <v>9.2310532631773284E-4</v>
      </c>
      <c r="J9" s="3">
        <f>Tabla1[[#This Row],[TIMEOUT]]/Tabla1[[#This Row],[WOS]]</f>
        <v>0</v>
      </c>
      <c r="M9">
        <v>1</v>
      </c>
      <c r="N9" t="s">
        <v>74</v>
      </c>
      <c r="O9">
        <v>1</v>
      </c>
    </row>
    <row r="10" spans="1:16" x14ac:dyDescent="0.3">
      <c r="C10" s="5">
        <v>7862</v>
      </c>
      <c r="D10" s="5" t="s">
        <v>55</v>
      </c>
      <c r="E10" s="5">
        <v>6816</v>
      </c>
      <c r="F10" s="5">
        <v>1046</v>
      </c>
      <c r="G10" s="5"/>
      <c r="H10" s="3">
        <f>Tabla1[[#This Row],[COMPLETE]]/Tabla1[[#This Row],[WOS]]</f>
        <v>0.86695497328923943</v>
      </c>
      <c r="I10" s="3">
        <f>Tabla1[[#This Row],[FAILED]]/Tabla1[[#This Row],[WOS]]</f>
        <v>0.13304502671076063</v>
      </c>
      <c r="J10" s="3">
        <f>Tabla1[[#This Row],[TIMEOUT]]/Tabla1[[#This Row],[WOS]]</f>
        <v>0</v>
      </c>
      <c r="M10">
        <v>18</v>
      </c>
      <c r="N10" t="s">
        <v>69</v>
      </c>
      <c r="P10">
        <v>18</v>
      </c>
    </row>
    <row r="11" spans="1:16" x14ac:dyDescent="0.3">
      <c r="C11" s="5">
        <v>7517</v>
      </c>
      <c r="D11" s="5" t="s">
        <v>59</v>
      </c>
      <c r="E11" s="5">
        <v>7506</v>
      </c>
      <c r="F11" s="5">
        <v>11</v>
      </c>
      <c r="G11" s="5"/>
      <c r="H11" s="3">
        <f>Tabla1[[#This Row],[COMPLETE]]/Tabla1[[#This Row],[WOS]]</f>
        <v>0.99853665025941196</v>
      </c>
      <c r="I11" s="3">
        <f>Tabla1[[#This Row],[FAILED]]/Tabla1[[#This Row],[WOS]]</f>
        <v>1.4633497405880005E-3</v>
      </c>
      <c r="J11" s="3">
        <f>Tabla1[[#This Row],[TIMEOUT]]/Tabla1[[#This Row],[WOS]]</f>
        <v>0</v>
      </c>
      <c r="M11">
        <v>63</v>
      </c>
      <c r="N11" t="s">
        <v>13</v>
      </c>
      <c r="O11">
        <v>57</v>
      </c>
      <c r="P11">
        <v>6</v>
      </c>
    </row>
    <row r="12" spans="1:16" x14ac:dyDescent="0.3">
      <c r="C12" s="5">
        <v>6540</v>
      </c>
      <c r="D12" s="5" t="s">
        <v>58</v>
      </c>
      <c r="E12" s="5">
        <v>6526</v>
      </c>
      <c r="F12" s="5">
        <v>14</v>
      </c>
      <c r="G12" s="5"/>
      <c r="H12" s="3">
        <f>Tabla1[[#This Row],[COMPLETE]]/Tabla1[[#This Row],[WOS]]</f>
        <v>0.99785932721712534</v>
      </c>
      <c r="I12" s="3">
        <f>Tabla1[[#This Row],[FAILED]]/Tabla1[[#This Row],[WOS]]</f>
        <v>2.1406727828746177E-3</v>
      </c>
      <c r="J12" s="3">
        <f>Tabla1[[#This Row],[TIMEOUT]]/Tabla1[[#This Row],[WOS]]</f>
        <v>0</v>
      </c>
      <c r="M12">
        <v>6337</v>
      </c>
      <c r="N12" t="s">
        <v>14</v>
      </c>
      <c r="O12">
        <v>6301</v>
      </c>
      <c r="P12">
        <v>36</v>
      </c>
    </row>
    <row r="13" spans="1:16" x14ac:dyDescent="0.3">
      <c r="C13" s="5">
        <v>6337</v>
      </c>
      <c r="D13" s="5" t="s">
        <v>14</v>
      </c>
      <c r="E13" s="5">
        <v>6301</v>
      </c>
      <c r="F13" s="5">
        <v>36</v>
      </c>
      <c r="G13" s="5"/>
      <c r="H13" s="3">
        <f>Tabla1[[#This Row],[COMPLETE]]/Tabla1[[#This Row],[WOS]]</f>
        <v>0.99431907842827838</v>
      </c>
      <c r="I13" s="3">
        <f>Tabla1[[#This Row],[FAILED]]/Tabla1[[#This Row],[WOS]]</f>
        <v>5.6809215717216347E-3</v>
      </c>
      <c r="J13" s="3">
        <f>Tabla1[[#This Row],[TIMEOUT]]/Tabla1[[#This Row],[WOS]]</f>
        <v>0</v>
      </c>
      <c r="M13">
        <v>2952</v>
      </c>
      <c r="N13" t="s">
        <v>15</v>
      </c>
      <c r="O13">
        <v>2813</v>
      </c>
      <c r="P13">
        <v>139</v>
      </c>
    </row>
    <row r="14" spans="1:16" x14ac:dyDescent="0.3">
      <c r="C14" s="5">
        <v>6103</v>
      </c>
      <c r="D14" s="5" t="s">
        <v>32</v>
      </c>
      <c r="E14" s="5">
        <v>5932</v>
      </c>
      <c r="F14" s="5">
        <v>170</v>
      </c>
      <c r="G14" s="5">
        <v>1</v>
      </c>
      <c r="H14" s="3">
        <f>Tabla1[[#This Row],[COMPLETE]]/Tabla1[[#This Row],[WOS]]</f>
        <v>0.97198099295428475</v>
      </c>
      <c r="I14" s="3">
        <f>Tabla1[[#This Row],[FAILED]]/Tabla1[[#This Row],[WOS]]</f>
        <v>2.7855153203342618E-2</v>
      </c>
      <c r="J14" s="3">
        <f>Tabla1[[#This Row],[TIMEOUT]]/Tabla1[[#This Row],[WOS]]</f>
        <v>1.6385384237260363E-4</v>
      </c>
      <c r="M14">
        <v>10833</v>
      </c>
      <c r="N14" t="s">
        <v>16</v>
      </c>
      <c r="O14">
        <v>10823</v>
      </c>
      <c r="P14">
        <v>10</v>
      </c>
    </row>
    <row r="15" spans="1:16" x14ac:dyDescent="0.3">
      <c r="C15" s="5">
        <v>6079</v>
      </c>
      <c r="D15" s="5" t="s">
        <v>33</v>
      </c>
      <c r="E15" s="5">
        <v>5757</v>
      </c>
      <c r="F15" s="5">
        <v>322</v>
      </c>
      <c r="G15" s="5"/>
      <c r="H15" s="3">
        <f>Tabla1[[#This Row],[COMPLETE]]/Tabla1[[#This Row],[WOS]]</f>
        <v>0.94703076163842737</v>
      </c>
      <c r="I15" s="3">
        <f>Tabla1[[#This Row],[FAILED]]/Tabla1[[#This Row],[WOS]]</f>
        <v>5.2969238361572628E-2</v>
      </c>
      <c r="J15" s="3">
        <f>Tabla1[[#This Row],[TIMEOUT]]/Tabla1[[#This Row],[WOS]]</f>
        <v>0</v>
      </c>
      <c r="M15">
        <v>2</v>
      </c>
      <c r="N15" t="s">
        <v>17</v>
      </c>
      <c r="O15">
        <v>2</v>
      </c>
    </row>
    <row r="16" spans="1:16" x14ac:dyDescent="0.3">
      <c r="C16" s="5">
        <v>2952</v>
      </c>
      <c r="D16" s="5" t="s">
        <v>15</v>
      </c>
      <c r="E16" s="5">
        <v>2813</v>
      </c>
      <c r="F16" s="5">
        <v>139</v>
      </c>
      <c r="G16" s="5"/>
      <c r="H16" s="3">
        <f>Tabla1[[#This Row],[COMPLETE]]/Tabla1[[#This Row],[WOS]]</f>
        <v>0.95291327913279134</v>
      </c>
      <c r="I16" s="3">
        <f>Tabla1[[#This Row],[FAILED]]/Tabla1[[#This Row],[WOS]]</f>
        <v>4.7086720867208672E-2</v>
      </c>
      <c r="J16" s="3">
        <f>Tabla1[[#This Row],[TIMEOUT]]/Tabla1[[#This Row],[WOS]]</f>
        <v>0</v>
      </c>
      <c r="M16">
        <v>31</v>
      </c>
      <c r="N16" t="s">
        <v>70</v>
      </c>
      <c r="P16">
        <v>31</v>
      </c>
    </row>
    <row r="17" spans="3:17" x14ac:dyDescent="0.3">
      <c r="C17" s="5">
        <v>696</v>
      </c>
      <c r="D17" s="5" t="s">
        <v>38</v>
      </c>
      <c r="E17" s="5">
        <v>419</v>
      </c>
      <c r="F17" s="5">
        <v>277</v>
      </c>
      <c r="G17" s="5"/>
      <c r="H17" s="3">
        <f>Tabla1[[#This Row],[COMPLETE]]/Tabla1[[#This Row],[WOS]]</f>
        <v>0.60201149425287359</v>
      </c>
      <c r="I17" s="3">
        <f>Tabla1[[#This Row],[FAILED]]/Tabla1[[#This Row],[WOS]]</f>
        <v>0.39798850574712646</v>
      </c>
      <c r="J17" s="3">
        <f>Tabla1[[#This Row],[TIMEOUT]]/Tabla1[[#This Row],[WOS]]</f>
        <v>0</v>
      </c>
      <c r="M17">
        <v>38</v>
      </c>
      <c r="N17" t="s">
        <v>18</v>
      </c>
      <c r="O17">
        <v>36</v>
      </c>
      <c r="P17">
        <v>2</v>
      </c>
    </row>
    <row r="18" spans="3:17" x14ac:dyDescent="0.3">
      <c r="C18" s="5">
        <v>544</v>
      </c>
      <c r="D18" s="5" t="s">
        <v>71</v>
      </c>
      <c r="E18" s="5">
        <v>495</v>
      </c>
      <c r="F18" s="5">
        <v>48</v>
      </c>
      <c r="G18" s="5">
        <v>1</v>
      </c>
      <c r="H18" s="3">
        <f>Tabla1[[#This Row],[COMPLETE]]/Tabla1[[#This Row],[WOS]]</f>
        <v>0.90992647058823528</v>
      </c>
      <c r="I18" s="3">
        <f>Tabla1[[#This Row],[FAILED]]/Tabla1[[#This Row],[WOS]]</f>
        <v>8.8235294117647065E-2</v>
      </c>
      <c r="J18" s="3">
        <f>Tabla1[[#This Row],[TIMEOUT]]/Tabla1[[#This Row],[WOS]]</f>
        <v>1.838235294117647E-3</v>
      </c>
      <c r="M18">
        <v>395</v>
      </c>
      <c r="N18" t="s">
        <v>19</v>
      </c>
      <c r="O18">
        <v>376</v>
      </c>
      <c r="P18">
        <v>19</v>
      </c>
    </row>
    <row r="19" spans="3:17" x14ac:dyDescent="0.3">
      <c r="C19" s="5">
        <v>488</v>
      </c>
      <c r="D19" s="5" t="s">
        <v>26</v>
      </c>
      <c r="E19" s="5">
        <v>454</v>
      </c>
      <c r="F19" s="5">
        <v>34</v>
      </c>
      <c r="G19" s="5"/>
      <c r="H19" s="3">
        <f>Tabla1[[#This Row],[COMPLETE]]/Tabla1[[#This Row],[WOS]]</f>
        <v>0.93032786885245899</v>
      </c>
      <c r="I19" s="3">
        <f>Tabla1[[#This Row],[FAILED]]/Tabla1[[#This Row],[WOS]]</f>
        <v>6.9672131147540978E-2</v>
      </c>
      <c r="J19" s="3">
        <f>Tabla1[[#This Row],[TIMEOUT]]/Tabla1[[#This Row],[WOS]]</f>
        <v>0</v>
      </c>
      <c r="M19">
        <v>160</v>
      </c>
      <c r="N19" t="s">
        <v>20</v>
      </c>
      <c r="O19">
        <v>98</v>
      </c>
      <c r="P19">
        <v>62</v>
      </c>
    </row>
    <row r="20" spans="3:17" x14ac:dyDescent="0.3">
      <c r="C20" s="5">
        <v>452</v>
      </c>
      <c r="D20" s="5" t="s">
        <v>44</v>
      </c>
      <c r="E20" s="5"/>
      <c r="F20" s="5"/>
      <c r="G20" s="5">
        <v>452</v>
      </c>
      <c r="H20" s="3">
        <f>Tabla1[[#This Row],[COMPLETE]]/Tabla1[[#This Row],[WOS]]</f>
        <v>0</v>
      </c>
      <c r="I20" s="3">
        <f>Tabla1[[#This Row],[FAILED]]/Tabla1[[#This Row],[WOS]]</f>
        <v>0</v>
      </c>
      <c r="J20" s="3">
        <f>Tabla1[[#This Row],[TIMEOUT]]/Tabla1[[#This Row],[WOS]]</f>
        <v>1</v>
      </c>
      <c r="M20">
        <v>2</v>
      </c>
      <c r="N20" t="s">
        <v>65</v>
      </c>
      <c r="P20">
        <v>2</v>
      </c>
    </row>
    <row r="21" spans="3:17" x14ac:dyDescent="0.3">
      <c r="C21" s="5">
        <v>395</v>
      </c>
      <c r="D21" s="5" t="s">
        <v>19</v>
      </c>
      <c r="E21" s="5">
        <v>376</v>
      </c>
      <c r="F21" s="5">
        <v>19</v>
      </c>
      <c r="G21" s="5"/>
      <c r="H21" s="3">
        <f>Tabla1[[#This Row],[COMPLETE]]/Tabla1[[#This Row],[WOS]]</f>
        <v>0.95189873417721516</v>
      </c>
      <c r="I21" s="3">
        <f>Tabla1[[#This Row],[FAILED]]/Tabla1[[#This Row],[WOS]]</f>
        <v>4.810126582278481E-2</v>
      </c>
      <c r="J21" s="3">
        <f>Tabla1[[#This Row],[TIMEOUT]]/Tabla1[[#This Row],[WOS]]</f>
        <v>0</v>
      </c>
      <c r="M21">
        <v>20</v>
      </c>
      <c r="N21" t="s">
        <v>66</v>
      </c>
      <c r="Q21">
        <v>20</v>
      </c>
    </row>
    <row r="22" spans="3:17" x14ac:dyDescent="0.3">
      <c r="C22" s="5">
        <v>170</v>
      </c>
      <c r="D22" s="5" t="s">
        <v>31</v>
      </c>
      <c r="E22" s="5">
        <v>144</v>
      </c>
      <c r="F22" s="5">
        <v>26</v>
      </c>
      <c r="G22" s="5"/>
      <c r="H22" s="3">
        <f>Tabla1[[#This Row],[COMPLETE]]/Tabla1[[#This Row],[WOS]]</f>
        <v>0.84705882352941175</v>
      </c>
      <c r="I22" s="3">
        <f>Tabla1[[#This Row],[FAILED]]/Tabla1[[#This Row],[WOS]]</f>
        <v>0.15294117647058825</v>
      </c>
      <c r="J22" s="3">
        <f>Tabla1[[#This Row],[TIMEOUT]]/Tabla1[[#This Row],[WOS]]</f>
        <v>0</v>
      </c>
      <c r="M22">
        <v>1</v>
      </c>
      <c r="N22" t="s">
        <v>21</v>
      </c>
      <c r="Q22">
        <v>1</v>
      </c>
    </row>
    <row r="23" spans="3:17" x14ac:dyDescent="0.3">
      <c r="C23" s="5">
        <v>160</v>
      </c>
      <c r="D23" s="5" t="s">
        <v>20</v>
      </c>
      <c r="E23" s="5">
        <v>98</v>
      </c>
      <c r="F23" s="5">
        <v>62</v>
      </c>
      <c r="G23" s="5"/>
      <c r="H23" s="3">
        <f>Tabla1[[#This Row],[COMPLETE]]/Tabla1[[#This Row],[WOS]]</f>
        <v>0.61250000000000004</v>
      </c>
      <c r="I23" s="3">
        <f>Tabla1[[#This Row],[FAILED]]/Tabla1[[#This Row],[WOS]]</f>
        <v>0.38750000000000001</v>
      </c>
      <c r="J23" s="3">
        <f>Tabla1[[#This Row],[TIMEOUT]]/Tabla1[[#This Row],[WOS]]</f>
        <v>0</v>
      </c>
      <c r="M23">
        <v>1</v>
      </c>
      <c r="N23" t="s">
        <v>22</v>
      </c>
      <c r="Q23">
        <v>1</v>
      </c>
    </row>
    <row r="24" spans="3:17" x14ac:dyDescent="0.3">
      <c r="C24" s="5">
        <v>158</v>
      </c>
      <c r="D24" s="5" t="s">
        <v>34</v>
      </c>
      <c r="E24" s="5">
        <v>2</v>
      </c>
      <c r="F24" s="5">
        <v>156</v>
      </c>
      <c r="G24" s="5"/>
      <c r="H24" s="3">
        <f>Tabla1[[#This Row],[COMPLETE]]/Tabla1[[#This Row],[WOS]]</f>
        <v>1.2658227848101266E-2</v>
      </c>
      <c r="I24" s="3">
        <f>Tabla1[[#This Row],[FAILED]]/Tabla1[[#This Row],[WOS]]</f>
        <v>0.98734177215189878</v>
      </c>
      <c r="J24" s="3">
        <f>Tabla1[[#This Row],[TIMEOUT]]/Tabla1[[#This Row],[WOS]]</f>
        <v>0</v>
      </c>
      <c r="M24">
        <v>4</v>
      </c>
      <c r="N24" t="s">
        <v>23</v>
      </c>
      <c r="O24">
        <v>4</v>
      </c>
    </row>
    <row r="25" spans="3:17" x14ac:dyDescent="0.3">
      <c r="C25" s="5">
        <v>94</v>
      </c>
      <c r="D25" s="5" t="s">
        <v>29</v>
      </c>
      <c r="E25" s="5">
        <v>84</v>
      </c>
      <c r="F25" s="5">
        <v>10</v>
      </c>
      <c r="G25" s="5"/>
      <c r="H25" s="3">
        <f>Tabla1[[#This Row],[COMPLETE]]/Tabla1[[#This Row],[WOS]]</f>
        <v>0.8936170212765957</v>
      </c>
      <c r="I25" s="3">
        <f>Tabla1[[#This Row],[FAILED]]/Tabla1[[#This Row],[WOS]]</f>
        <v>0.10638297872340426</v>
      </c>
      <c r="J25" s="3">
        <f>Tabla1[[#This Row],[TIMEOUT]]/Tabla1[[#This Row],[WOS]]</f>
        <v>0</v>
      </c>
      <c r="M25">
        <v>3</v>
      </c>
      <c r="N25" t="s">
        <v>24</v>
      </c>
      <c r="P25">
        <v>3</v>
      </c>
    </row>
    <row r="26" spans="3:17" x14ac:dyDescent="0.3">
      <c r="C26" s="5">
        <v>71</v>
      </c>
      <c r="D26" s="5" t="s">
        <v>35</v>
      </c>
      <c r="E26" s="5">
        <v>53</v>
      </c>
      <c r="F26" s="5">
        <v>18</v>
      </c>
      <c r="G26" s="5"/>
      <c r="H26" s="3">
        <f>Tabla1[[#This Row],[COMPLETE]]/Tabla1[[#This Row],[WOS]]</f>
        <v>0.74647887323943662</v>
      </c>
      <c r="I26" s="3">
        <f>Tabla1[[#This Row],[FAILED]]/Tabla1[[#This Row],[WOS]]</f>
        <v>0.25352112676056338</v>
      </c>
      <c r="J26" s="3">
        <f>Tabla1[[#This Row],[TIMEOUT]]/Tabla1[[#This Row],[WOS]]</f>
        <v>0</v>
      </c>
      <c r="M26">
        <v>16</v>
      </c>
      <c r="N26" t="s">
        <v>25</v>
      </c>
      <c r="O26">
        <v>12</v>
      </c>
      <c r="P26">
        <v>4</v>
      </c>
    </row>
    <row r="27" spans="3:17" x14ac:dyDescent="0.3">
      <c r="C27" s="5">
        <v>71</v>
      </c>
      <c r="D27" s="5" t="s">
        <v>47</v>
      </c>
      <c r="E27" s="5">
        <v>66</v>
      </c>
      <c r="F27" s="5">
        <v>5</v>
      </c>
      <c r="G27" s="5"/>
      <c r="H27" s="3">
        <f>Tabla1[[#This Row],[COMPLETE]]/Tabla1[[#This Row],[WOS]]</f>
        <v>0.92957746478873238</v>
      </c>
      <c r="I27" s="3">
        <f>Tabla1[[#This Row],[FAILED]]/Tabla1[[#This Row],[WOS]]</f>
        <v>7.0422535211267609E-2</v>
      </c>
      <c r="J27" s="3">
        <f>Tabla1[[#This Row],[TIMEOUT]]/Tabla1[[#This Row],[WOS]]</f>
        <v>0</v>
      </c>
      <c r="M27">
        <v>488</v>
      </c>
      <c r="N27" t="s">
        <v>26</v>
      </c>
      <c r="O27">
        <v>454</v>
      </c>
      <c r="P27">
        <v>34</v>
      </c>
    </row>
    <row r="28" spans="3:17" x14ac:dyDescent="0.3">
      <c r="C28" s="5">
        <v>63</v>
      </c>
      <c r="D28" s="5" t="s">
        <v>13</v>
      </c>
      <c r="E28" s="5">
        <v>57</v>
      </c>
      <c r="F28" s="5">
        <v>6</v>
      </c>
      <c r="G28" s="5"/>
      <c r="H28" s="3">
        <f>Tabla1[[#This Row],[COMPLETE]]/Tabla1[[#This Row],[WOS]]</f>
        <v>0.90476190476190477</v>
      </c>
      <c r="I28" s="3">
        <f>Tabla1[[#This Row],[FAILED]]/Tabla1[[#This Row],[WOS]]</f>
        <v>9.5238095238095233E-2</v>
      </c>
      <c r="J28" s="3">
        <f>Tabla1[[#This Row],[TIMEOUT]]/Tabla1[[#This Row],[WOS]]</f>
        <v>0</v>
      </c>
      <c r="M28">
        <v>4</v>
      </c>
      <c r="N28" t="s">
        <v>27</v>
      </c>
      <c r="O28">
        <v>4</v>
      </c>
    </row>
    <row r="29" spans="3:17" x14ac:dyDescent="0.3">
      <c r="C29" s="5">
        <v>38</v>
      </c>
      <c r="D29" s="5" t="s">
        <v>18</v>
      </c>
      <c r="E29" s="5">
        <v>36</v>
      </c>
      <c r="F29" s="5">
        <v>2</v>
      </c>
      <c r="G29" s="5"/>
      <c r="H29" s="3">
        <f>Tabla1[[#This Row],[COMPLETE]]/Tabla1[[#This Row],[WOS]]</f>
        <v>0.94736842105263153</v>
      </c>
      <c r="I29" s="3">
        <f>Tabla1[[#This Row],[FAILED]]/Tabla1[[#This Row],[WOS]]</f>
        <v>5.2631578947368418E-2</v>
      </c>
      <c r="J29" s="3">
        <f>Tabla1[[#This Row],[TIMEOUT]]/Tabla1[[#This Row],[WOS]]</f>
        <v>0</v>
      </c>
      <c r="M29">
        <v>6</v>
      </c>
      <c r="N29" t="s">
        <v>28</v>
      </c>
      <c r="Q29">
        <v>6</v>
      </c>
    </row>
    <row r="30" spans="3:17" x14ac:dyDescent="0.3">
      <c r="C30" s="5">
        <v>37</v>
      </c>
      <c r="D30" s="5" t="s">
        <v>57</v>
      </c>
      <c r="E30" s="5">
        <v>36</v>
      </c>
      <c r="F30" s="5">
        <v>1</v>
      </c>
      <c r="G30" s="5"/>
      <c r="H30" s="3">
        <f>Tabla1[[#This Row],[COMPLETE]]/Tabla1[[#This Row],[WOS]]</f>
        <v>0.97297297297297303</v>
      </c>
      <c r="I30" s="3">
        <f>Tabla1[[#This Row],[FAILED]]/Tabla1[[#This Row],[WOS]]</f>
        <v>2.7027027027027029E-2</v>
      </c>
      <c r="J30" s="3">
        <f>Tabla1[[#This Row],[TIMEOUT]]/Tabla1[[#This Row],[WOS]]</f>
        <v>0</v>
      </c>
      <c r="M30">
        <v>4</v>
      </c>
      <c r="N30" t="s">
        <v>67</v>
      </c>
      <c r="Q30">
        <v>4</v>
      </c>
    </row>
    <row r="31" spans="3:17" x14ac:dyDescent="0.3">
      <c r="C31" s="5">
        <v>36</v>
      </c>
      <c r="D31" s="5" t="s">
        <v>54</v>
      </c>
      <c r="E31" s="5">
        <v>36</v>
      </c>
      <c r="F31" s="5"/>
      <c r="G31" s="5"/>
      <c r="H31" s="3">
        <f>Tabla1[[#This Row],[COMPLETE]]/Tabla1[[#This Row],[WOS]]</f>
        <v>1</v>
      </c>
      <c r="I31" s="3">
        <f>Tabla1[[#This Row],[FAILED]]/Tabla1[[#This Row],[WOS]]</f>
        <v>0</v>
      </c>
      <c r="J31" s="3">
        <f>Tabla1[[#This Row],[TIMEOUT]]/Tabla1[[#This Row],[WOS]]</f>
        <v>0</v>
      </c>
      <c r="M31">
        <v>94</v>
      </c>
      <c r="N31" t="s">
        <v>29</v>
      </c>
      <c r="O31">
        <v>84</v>
      </c>
      <c r="P31">
        <v>10</v>
      </c>
    </row>
    <row r="32" spans="3:17" x14ac:dyDescent="0.3">
      <c r="C32" s="5">
        <v>33</v>
      </c>
      <c r="D32" s="5" t="s">
        <v>45</v>
      </c>
      <c r="E32" s="5">
        <v>32</v>
      </c>
      <c r="F32" s="5">
        <v>1</v>
      </c>
      <c r="G32" s="5"/>
      <c r="H32" s="3">
        <f>Tabla1[[#This Row],[COMPLETE]]/Tabla1[[#This Row],[WOS]]</f>
        <v>0.96969696969696972</v>
      </c>
      <c r="I32" s="3">
        <f>Tabla1[[#This Row],[FAILED]]/Tabla1[[#This Row],[WOS]]</f>
        <v>3.0303030303030304E-2</v>
      </c>
      <c r="J32" s="3">
        <f>Tabla1[[#This Row],[TIMEOUT]]/Tabla1[[#This Row],[WOS]]</f>
        <v>0</v>
      </c>
      <c r="M32">
        <v>5</v>
      </c>
      <c r="N32" t="s">
        <v>30</v>
      </c>
      <c r="O32">
        <v>5</v>
      </c>
    </row>
    <row r="33" spans="3:17" x14ac:dyDescent="0.3">
      <c r="C33" s="5">
        <v>31</v>
      </c>
      <c r="D33" s="5" t="s">
        <v>70</v>
      </c>
      <c r="E33" s="5"/>
      <c r="F33" s="5">
        <v>31</v>
      </c>
      <c r="G33" s="5"/>
      <c r="H33" s="3">
        <f>Tabla1[[#This Row],[COMPLETE]]/Tabla1[[#This Row],[WOS]]</f>
        <v>0</v>
      </c>
      <c r="I33" s="3">
        <f>Tabla1[[#This Row],[FAILED]]/Tabla1[[#This Row],[WOS]]</f>
        <v>1</v>
      </c>
      <c r="J33" s="3">
        <f>Tabla1[[#This Row],[TIMEOUT]]/Tabla1[[#This Row],[WOS]]</f>
        <v>0</v>
      </c>
      <c r="M33">
        <v>170</v>
      </c>
      <c r="N33" t="s">
        <v>31</v>
      </c>
      <c r="O33">
        <v>144</v>
      </c>
      <c r="P33">
        <v>26</v>
      </c>
    </row>
    <row r="34" spans="3:17" x14ac:dyDescent="0.3">
      <c r="C34" s="5">
        <v>27</v>
      </c>
      <c r="D34" s="5" t="s">
        <v>53</v>
      </c>
      <c r="E34" s="5">
        <v>23</v>
      </c>
      <c r="F34" s="5">
        <v>4</v>
      </c>
      <c r="G34" s="5"/>
      <c r="H34" s="3">
        <f>Tabla1[[#This Row],[COMPLETE]]/Tabla1[[#This Row],[WOS]]</f>
        <v>0.85185185185185186</v>
      </c>
      <c r="I34" s="3">
        <f>Tabla1[[#This Row],[FAILED]]/Tabla1[[#This Row],[WOS]]</f>
        <v>0.14814814814814814</v>
      </c>
      <c r="J34" s="3">
        <f>Tabla1[[#This Row],[TIMEOUT]]/Tabla1[[#This Row],[WOS]]</f>
        <v>0</v>
      </c>
      <c r="M34">
        <v>1</v>
      </c>
      <c r="N34" t="s">
        <v>73</v>
      </c>
      <c r="P34">
        <v>1</v>
      </c>
    </row>
    <row r="35" spans="3:17" x14ac:dyDescent="0.3">
      <c r="C35" s="5">
        <v>27</v>
      </c>
      <c r="D35" s="5" t="s">
        <v>56</v>
      </c>
      <c r="E35" s="5">
        <v>27</v>
      </c>
      <c r="F35" s="5"/>
      <c r="G35" s="5"/>
      <c r="H35" s="3">
        <f>Tabla1[[#This Row],[COMPLETE]]/Tabla1[[#This Row],[WOS]]</f>
        <v>1</v>
      </c>
      <c r="I35" s="3">
        <f>Tabla1[[#This Row],[FAILED]]/Tabla1[[#This Row],[WOS]]</f>
        <v>0</v>
      </c>
      <c r="J35" s="3">
        <f>Tabla1[[#This Row],[TIMEOUT]]/Tabla1[[#This Row],[WOS]]</f>
        <v>0</v>
      </c>
      <c r="M35">
        <v>6540</v>
      </c>
      <c r="N35" t="s">
        <v>58</v>
      </c>
      <c r="O35">
        <v>6526</v>
      </c>
      <c r="P35">
        <v>14</v>
      </c>
    </row>
    <row r="36" spans="3:17" x14ac:dyDescent="0.3">
      <c r="C36" s="5">
        <v>20</v>
      </c>
      <c r="D36" s="5" t="s">
        <v>66</v>
      </c>
      <c r="E36" s="5"/>
      <c r="F36" s="5"/>
      <c r="G36" s="5">
        <v>20</v>
      </c>
      <c r="H36" s="3">
        <f>Tabla1[[#This Row],[COMPLETE]]/Tabla1[[#This Row],[WOS]]</f>
        <v>0</v>
      </c>
      <c r="I36" s="3">
        <f>Tabla1[[#This Row],[FAILED]]/Tabla1[[#This Row],[WOS]]</f>
        <v>0</v>
      </c>
      <c r="J36" s="3">
        <f>Tabla1[[#This Row],[TIMEOUT]]/Tabla1[[#This Row],[WOS]]</f>
        <v>1</v>
      </c>
      <c r="M36">
        <v>6</v>
      </c>
      <c r="N36" t="s">
        <v>63</v>
      </c>
      <c r="Q36">
        <v>6</v>
      </c>
    </row>
    <row r="37" spans="3:17" x14ac:dyDescent="0.3">
      <c r="C37" s="5">
        <v>20</v>
      </c>
      <c r="D37" s="5" t="s">
        <v>51</v>
      </c>
      <c r="E37" s="5"/>
      <c r="F37" s="5"/>
      <c r="G37" s="5">
        <v>20</v>
      </c>
      <c r="H37" s="3">
        <f>Tabla1[[#This Row],[COMPLETE]]/Tabla1[[#This Row],[WOS]]</f>
        <v>0</v>
      </c>
      <c r="I37" s="3">
        <f>Tabla1[[#This Row],[FAILED]]/Tabla1[[#This Row],[WOS]]</f>
        <v>0</v>
      </c>
      <c r="J37" s="3">
        <f>Tabla1[[#This Row],[TIMEOUT]]/Tabla1[[#This Row],[WOS]]</f>
        <v>1</v>
      </c>
      <c r="M37">
        <v>6103</v>
      </c>
      <c r="N37" t="s">
        <v>32</v>
      </c>
      <c r="O37">
        <v>5932</v>
      </c>
      <c r="P37">
        <v>170</v>
      </c>
      <c r="Q37">
        <v>1</v>
      </c>
    </row>
    <row r="38" spans="3:17" x14ac:dyDescent="0.3">
      <c r="C38" s="5">
        <v>19</v>
      </c>
      <c r="D38" s="5" t="s">
        <v>43</v>
      </c>
      <c r="E38" s="5">
        <v>18</v>
      </c>
      <c r="F38" s="5">
        <v>1</v>
      </c>
      <c r="G38" s="5"/>
      <c r="H38" s="3">
        <f>Tabla1[[#This Row],[COMPLETE]]/Tabla1[[#This Row],[WOS]]</f>
        <v>0.94736842105263153</v>
      </c>
      <c r="I38" s="3">
        <f>Tabla1[[#This Row],[FAILED]]/Tabla1[[#This Row],[WOS]]</f>
        <v>5.2631578947368418E-2</v>
      </c>
      <c r="J38" s="3">
        <f>Tabla1[[#This Row],[TIMEOUT]]/Tabla1[[#This Row],[WOS]]</f>
        <v>0</v>
      </c>
      <c r="M38">
        <v>6079</v>
      </c>
      <c r="N38" t="s">
        <v>33</v>
      </c>
      <c r="O38">
        <v>5757</v>
      </c>
      <c r="P38">
        <v>322</v>
      </c>
    </row>
    <row r="39" spans="3:17" x14ac:dyDescent="0.3">
      <c r="C39" s="5">
        <v>18</v>
      </c>
      <c r="D39" s="5" t="s">
        <v>69</v>
      </c>
      <c r="E39" s="5"/>
      <c r="F39" s="5">
        <v>18</v>
      </c>
      <c r="G39" s="5"/>
      <c r="H39" s="3">
        <f>Tabla1[[#This Row],[COMPLETE]]/Tabla1[[#This Row],[WOS]]</f>
        <v>0</v>
      </c>
      <c r="I39" s="3">
        <f>Tabla1[[#This Row],[FAILED]]/Tabla1[[#This Row],[WOS]]</f>
        <v>1</v>
      </c>
      <c r="J39" s="3">
        <f>Tabla1[[#This Row],[TIMEOUT]]/Tabla1[[#This Row],[WOS]]</f>
        <v>0</v>
      </c>
      <c r="M39">
        <v>158</v>
      </c>
      <c r="N39" t="s">
        <v>34</v>
      </c>
      <c r="O39">
        <v>2</v>
      </c>
      <c r="P39">
        <v>156</v>
      </c>
    </row>
    <row r="40" spans="3:17" x14ac:dyDescent="0.3">
      <c r="C40" s="5">
        <v>17</v>
      </c>
      <c r="D40" s="5" t="s">
        <v>49</v>
      </c>
      <c r="E40" s="5">
        <v>17</v>
      </c>
      <c r="F40" s="5"/>
      <c r="G40" s="5"/>
      <c r="H40" s="3">
        <f>Tabla1[[#This Row],[COMPLETE]]/Tabla1[[#This Row],[WOS]]</f>
        <v>1</v>
      </c>
      <c r="I40" s="3">
        <f>Tabla1[[#This Row],[FAILED]]/Tabla1[[#This Row],[WOS]]</f>
        <v>0</v>
      </c>
      <c r="J40" s="3">
        <f>Tabla1[[#This Row],[TIMEOUT]]/Tabla1[[#This Row],[WOS]]</f>
        <v>0</v>
      </c>
      <c r="M40">
        <v>71</v>
      </c>
      <c r="N40" t="s">
        <v>35</v>
      </c>
      <c r="O40">
        <v>53</v>
      </c>
      <c r="P40">
        <v>18</v>
      </c>
    </row>
    <row r="41" spans="3:17" x14ac:dyDescent="0.3">
      <c r="C41" s="5">
        <v>16</v>
      </c>
      <c r="D41" s="5" t="s">
        <v>25</v>
      </c>
      <c r="E41" s="5">
        <v>12</v>
      </c>
      <c r="F41" s="5">
        <v>4</v>
      </c>
      <c r="G41" s="5"/>
      <c r="H41" s="3">
        <f>Tabla1[[#This Row],[COMPLETE]]/Tabla1[[#This Row],[WOS]]</f>
        <v>0.75</v>
      </c>
      <c r="I41" s="3">
        <f>Tabla1[[#This Row],[FAILED]]/Tabla1[[#This Row],[WOS]]</f>
        <v>0.25</v>
      </c>
      <c r="J41" s="3">
        <f>Tabla1[[#This Row],[TIMEOUT]]/Tabla1[[#This Row],[WOS]]</f>
        <v>0</v>
      </c>
      <c r="M41">
        <v>1</v>
      </c>
      <c r="N41" t="s">
        <v>36</v>
      </c>
      <c r="O41">
        <v>1</v>
      </c>
    </row>
    <row r="42" spans="3:17" x14ac:dyDescent="0.3">
      <c r="C42" s="5">
        <v>15</v>
      </c>
      <c r="D42" s="5" t="s">
        <v>37</v>
      </c>
      <c r="E42" s="5">
        <v>15</v>
      </c>
      <c r="F42" s="5"/>
      <c r="G42" s="5"/>
      <c r="H42" s="3">
        <f>Tabla1[[#This Row],[COMPLETE]]/Tabla1[[#This Row],[WOS]]</f>
        <v>1</v>
      </c>
      <c r="I42" s="3">
        <f>Tabla1[[#This Row],[FAILED]]/Tabla1[[#This Row],[WOS]]</f>
        <v>0</v>
      </c>
      <c r="J42" s="3">
        <f>Tabla1[[#This Row],[TIMEOUT]]/Tabla1[[#This Row],[WOS]]</f>
        <v>0</v>
      </c>
      <c r="M42">
        <v>15</v>
      </c>
      <c r="N42" t="s">
        <v>37</v>
      </c>
      <c r="O42">
        <v>15</v>
      </c>
    </row>
    <row r="43" spans="3:17" x14ac:dyDescent="0.3">
      <c r="C43" s="5">
        <v>14</v>
      </c>
      <c r="D43" s="5" t="s">
        <v>52</v>
      </c>
      <c r="E43" s="5"/>
      <c r="F43" s="5"/>
      <c r="G43" s="5">
        <v>14</v>
      </c>
      <c r="H43" s="3">
        <f>Tabla1[[#This Row],[COMPLETE]]/Tabla1[[#This Row],[WOS]]</f>
        <v>0</v>
      </c>
      <c r="I43" s="3">
        <f>Tabla1[[#This Row],[FAILED]]/Tabla1[[#This Row],[WOS]]</f>
        <v>0</v>
      </c>
      <c r="J43" s="3">
        <f>Tabla1[[#This Row],[TIMEOUT]]/Tabla1[[#This Row],[WOS]]</f>
        <v>1</v>
      </c>
      <c r="M43">
        <v>696</v>
      </c>
      <c r="N43" t="s">
        <v>38</v>
      </c>
      <c r="O43">
        <v>419</v>
      </c>
      <c r="P43">
        <v>277</v>
      </c>
    </row>
    <row r="44" spans="3:17" x14ac:dyDescent="0.3">
      <c r="C44" s="5">
        <v>8</v>
      </c>
      <c r="D44" s="5" t="s">
        <v>41</v>
      </c>
      <c r="E44" s="5"/>
      <c r="F44" s="5"/>
      <c r="G44" s="5">
        <v>8</v>
      </c>
      <c r="H44" s="3">
        <f>Tabla1[[#This Row],[COMPLETE]]/Tabla1[[#This Row],[WOS]]</f>
        <v>0</v>
      </c>
      <c r="I44" s="3">
        <f>Tabla1[[#This Row],[FAILED]]/Tabla1[[#This Row],[WOS]]</f>
        <v>0</v>
      </c>
      <c r="J44" s="3">
        <f>Tabla1[[#This Row],[TIMEOUT]]/Tabla1[[#This Row],[WOS]]</f>
        <v>1</v>
      </c>
      <c r="M44">
        <v>3</v>
      </c>
      <c r="N44" t="s">
        <v>39</v>
      </c>
      <c r="O44">
        <v>3</v>
      </c>
    </row>
    <row r="45" spans="3:17" x14ac:dyDescent="0.3">
      <c r="C45" s="5">
        <v>8</v>
      </c>
      <c r="D45" s="5" t="s">
        <v>42</v>
      </c>
      <c r="E45" s="5">
        <v>3</v>
      </c>
      <c r="F45" s="5">
        <v>5</v>
      </c>
      <c r="G45" s="5"/>
      <c r="H45" s="3">
        <f>Tabla1[[#This Row],[COMPLETE]]/Tabla1[[#This Row],[WOS]]</f>
        <v>0.375</v>
      </c>
      <c r="I45" s="3">
        <f>Tabla1[[#This Row],[FAILED]]/Tabla1[[#This Row],[WOS]]</f>
        <v>0.625</v>
      </c>
      <c r="J45" s="3">
        <f>Tabla1[[#This Row],[TIMEOUT]]/Tabla1[[#This Row],[WOS]]</f>
        <v>0</v>
      </c>
      <c r="M45">
        <v>1</v>
      </c>
      <c r="N45" t="s">
        <v>40</v>
      </c>
      <c r="P45">
        <v>1</v>
      </c>
    </row>
    <row r="46" spans="3:17" x14ac:dyDescent="0.3">
      <c r="C46" s="5">
        <v>8</v>
      </c>
      <c r="D46" s="5" t="s">
        <v>48</v>
      </c>
      <c r="E46" s="5"/>
      <c r="F46" s="5"/>
      <c r="G46" s="5">
        <v>8</v>
      </c>
      <c r="H46" s="3">
        <f>Tabla1[[#This Row],[COMPLETE]]/Tabla1[[#This Row],[WOS]]</f>
        <v>0</v>
      </c>
      <c r="I46" s="3">
        <f>Tabla1[[#This Row],[FAILED]]/Tabla1[[#This Row],[WOS]]</f>
        <v>0</v>
      </c>
      <c r="J46" s="3">
        <f>Tabla1[[#This Row],[TIMEOUT]]/Tabla1[[#This Row],[WOS]]</f>
        <v>1</v>
      </c>
      <c r="M46">
        <v>8</v>
      </c>
      <c r="N46" t="s">
        <v>41</v>
      </c>
      <c r="Q46">
        <v>8</v>
      </c>
    </row>
    <row r="47" spans="3:17" x14ac:dyDescent="0.3">
      <c r="C47" s="5">
        <v>6</v>
      </c>
      <c r="D47" s="5" t="s">
        <v>28</v>
      </c>
      <c r="E47" s="5"/>
      <c r="F47" s="5"/>
      <c r="G47" s="5">
        <v>6</v>
      </c>
      <c r="H47" s="3">
        <f>Tabla1[[#This Row],[COMPLETE]]/Tabla1[[#This Row],[WOS]]</f>
        <v>0</v>
      </c>
      <c r="I47" s="3">
        <f>Tabla1[[#This Row],[FAILED]]/Tabla1[[#This Row],[WOS]]</f>
        <v>0</v>
      </c>
      <c r="J47" s="3">
        <f>Tabla1[[#This Row],[TIMEOUT]]/Tabla1[[#This Row],[WOS]]</f>
        <v>1</v>
      </c>
      <c r="M47">
        <v>8</v>
      </c>
      <c r="N47" t="s">
        <v>42</v>
      </c>
      <c r="O47">
        <v>3</v>
      </c>
      <c r="P47">
        <v>5</v>
      </c>
    </row>
    <row r="48" spans="3:17" x14ac:dyDescent="0.3">
      <c r="C48" s="5">
        <v>6</v>
      </c>
      <c r="D48" s="5" t="s">
        <v>63</v>
      </c>
      <c r="E48" s="5"/>
      <c r="F48" s="5"/>
      <c r="G48" s="5">
        <v>6</v>
      </c>
      <c r="H48" s="3">
        <f>Tabla1[[#This Row],[COMPLETE]]/Tabla1[[#This Row],[WOS]]</f>
        <v>0</v>
      </c>
      <c r="I48" s="3">
        <f>Tabla1[[#This Row],[FAILED]]/Tabla1[[#This Row],[WOS]]</f>
        <v>0</v>
      </c>
      <c r="J48" s="3">
        <f>Tabla1[[#This Row],[TIMEOUT]]/Tabla1[[#This Row],[WOS]]</f>
        <v>1</v>
      </c>
      <c r="M48">
        <v>19</v>
      </c>
      <c r="N48" t="s">
        <v>43</v>
      </c>
      <c r="O48">
        <v>18</v>
      </c>
      <c r="P48">
        <v>1</v>
      </c>
    </row>
    <row r="49" spans="3:17" x14ac:dyDescent="0.3">
      <c r="C49" s="5">
        <v>5</v>
      </c>
      <c r="D49" s="5" t="s">
        <v>30</v>
      </c>
      <c r="E49" s="5">
        <v>5</v>
      </c>
      <c r="F49" s="5"/>
      <c r="G49" s="5"/>
      <c r="H49" s="3">
        <f>Tabla1[[#This Row],[COMPLETE]]/Tabla1[[#This Row],[WOS]]</f>
        <v>1</v>
      </c>
      <c r="I49" s="3">
        <f>Tabla1[[#This Row],[FAILED]]/Tabla1[[#This Row],[WOS]]</f>
        <v>0</v>
      </c>
      <c r="J49" s="3">
        <f>Tabla1[[#This Row],[TIMEOUT]]/Tabla1[[#This Row],[WOS]]</f>
        <v>0</v>
      </c>
      <c r="M49">
        <v>452</v>
      </c>
      <c r="N49" t="s">
        <v>44</v>
      </c>
      <c r="Q49">
        <v>452</v>
      </c>
    </row>
    <row r="50" spans="3:17" x14ac:dyDescent="0.3">
      <c r="C50" s="5">
        <v>4</v>
      </c>
      <c r="D50" s="5" t="s">
        <v>23</v>
      </c>
      <c r="E50" s="5">
        <v>4</v>
      </c>
      <c r="F50" s="5"/>
      <c r="G50" s="5"/>
      <c r="H50" s="3">
        <f>Tabla1[[#This Row],[COMPLETE]]/Tabla1[[#This Row],[WOS]]</f>
        <v>1</v>
      </c>
      <c r="I50" s="3">
        <f>Tabla1[[#This Row],[FAILED]]/Tabla1[[#This Row],[WOS]]</f>
        <v>0</v>
      </c>
      <c r="J50" s="3">
        <f>Tabla1[[#This Row],[TIMEOUT]]/Tabla1[[#This Row],[WOS]]</f>
        <v>0</v>
      </c>
      <c r="M50">
        <v>33</v>
      </c>
      <c r="N50" t="s">
        <v>45</v>
      </c>
      <c r="O50">
        <v>32</v>
      </c>
      <c r="P50">
        <v>1</v>
      </c>
    </row>
    <row r="51" spans="3:17" x14ac:dyDescent="0.3">
      <c r="C51" s="5">
        <v>4</v>
      </c>
      <c r="D51" s="5" t="s">
        <v>27</v>
      </c>
      <c r="E51" s="5">
        <v>4</v>
      </c>
      <c r="F51" s="5"/>
      <c r="G51" s="5"/>
      <c r="H51" s="3">
        <f>Tabla1[[#This Row],[COMPLETE]]/Tabla1[[#This Row],[WOS]]</f>
        <v>1</v>
      </c>
      <c r="I51" s="3">
        <f>Tabla1[[#This Row],[FAILED]]/Tabla1[[#This Row],[WOS]]</f>
        <v>0</v>
      </c>
      <c r="J51" s="3">
        <f>Tabla1[[#This Row],[TIMEOUT]]/Tabla1[[#This Row],[WOS]]</f>
        <v>0</v>
      </c>
      <c r="M51">
        <v>4</v>
      </c>
      <c r="N51" t="s">
        <v>46</v>
      </c>
      <c r="O51">
        <v>3</v>
      </c>
      <c r="P51">
        <v>1</v>
      </c>
    </row>
    <row r="52" spans="3:17" x14ac:dyDescent="0.3">
      <c r="C52" s="5">
        <v>4</v>
      </c>
      <c r="D52" s="5" t="s">
        <v>67</v>
      </c>
      <c r="E52" s="5"/>
      <c r="F52" s="5"/>
      <c r="G52" s="5">
        <v>4</v>
      </c>
      <c r="H52" s="3">
        <f>Tabla1[[#This Row],[COMPLETE]]/Tabla1[[#This Row],[WOS]]</f>
        <v>0</v>
      </c>
      <c r="I52" s="3">
        <f>Tabla1[[#This Row],[FAILED]]/Tabla1[[#This Row],[WOS]]</f>
        <v>0</v>
      </c>
      <c r="J52" s="3">
        <f>Tabla1[[#This Row],[TIMEOUT]]/Tabla1[[#This Row],[WOS]]</f>
        <v>1</v>
      </c>
      <c r="M52">
        <v>71</v>
      </c>
      <c r="N52" t="s">
        <v>47</v>
      </c>
      <c r="O52">
        <v>66</v>
      </c>
      <c r="P52">
        <v>5</v>
      </c>
    </row>
    <row r="53" spans="3:17" x14ac:dyDescent="0.3">
      <c r="C53" s="5">
        <v>4</v>
      </c>
      <c r="D53" s="5" t="s">
        <v>46</v>
      </c>
      <c r="E53" s="5">
        <v>3</v>
      </c>
      <c r="F53" s="5">
        <v>1</v>
      </c>
      <c r="G53" s="5"/>
      <c r="H53" s="3">
        <f>Tabla1[[#This Row],[COMPLETE]]/Tabla1[[#This Row],[WOS]]</f>
        <v>0.75</v>
      </c>
      <c r="I53" s="3">
        <f>Tabla1[[#This Row],[FAILED]]/Tabla1[[#This Row],[WOS]]</f>
        <v>0.25</v>
      </c>
      <c r="J53" s="3">
        <f>Tabla1[[#This Row],[TIMEOUT]]/Tabla1[[#This Row],[WOS]]</f>
        <v>0</v>
      </c>
      <c r="M53">
        <v>7517</v>
      </c>
      <c r="N53" t="s">
        <v>59</v>
      </c>
      <c r="O53">
        <v>7506</v>
      </c>
      <c r="P53">
        <v>11</v>
      </c>
    </row>
    <row r="54" spans="3:17" x14ac:dyDescent="0.3">
      <c r="C54" s="5">
        <v>3</v>
      </c>
      <c r="D54" s="5" t="s">
        <v>24</v>
      </c>
      <c r="E54" s="5"/>
      <c r="F54" s="5">
        <v>3</v>
      </c>
      <c r="G54" s="5"/>
      <c r="H54" s="3">
        <f>Tabla1[[#This Row],[COMPLETE]]/Tabla1[[#This Row],[WOS]]</f>
        <v>0</v>
      </c>
      <c r="I54" s="3">
        <f>Tabla1[[#This Row],[FAILED]]/Tabla1[[#This Row],[WOS]]</f>
        <v>1</v>
      </c>
      <c r="J54" s="3">
        <f>Tabla1[[#This Row],[TIMEOUT]]/Tabla1[[#This Row],[WOS]]</f>
        <v>0</v>
      </c>
      <c r="M54">
        <v>8</v>
      </c>
      <c r="N54" t="s">
        <v>48</v>
      </c>
      <c r="Q54">
        <v>8</v>
      </c>
    </row>
    <row r="55" spans="3:17" x14ac:dyDescent="0.3">
      <c r="C55" s="5">
        <v>3</v>
      </c>
      <c r="D55" s="5" t="s">
        <v>39</v>
      </c>
      <c r="E55" s="5">
        <v>3</v>
      </c>
      <c r="F55" s="5"/>
      <c r="G55" s="5"/>
      <c r="H55" s="3">
        <f>Tabla1[[#This Row],[COMPLETE]]/Tabla1[[#This Row],[WOS]]</f>
        <v>1</v>
      </c>
      <c r="I55" s="3">
        <f>Tabla1[[#This Row],[FAILED]]/Tabla1[[#This Row],[WOS]]</f>
        <v>0</v>
      </c>
      <c r="J55" s="3">
        <f>Tabla1[[#This Row],[TIMEOUT]]/Tabla1[[#This Row],[WOS]]</f>
        <v>0</v>
      </c>
      <c r="M55">
        <v>17</v>
      </c>
      <c r="N55" t="s">
        <v>49</v>
      </c>
      <c r="O55">
        <v>17</v>
      </c>
    </row>
    <row r="56" spans="3:17" x14ac:dyDescent="0.3">
      <c r="C56" s="5">
        <v>2</v>
      </c>
      <c r="D56" s="5" t="s">
        <v>17</v>
      </c>
      <c r="E56" s="5">
        <v>2</v>
      </c>
      <c r="F56" s="5"/>
      <c r="G56" s="5"/>
      <c r="H56" s="3">
        <f>Tabla1[[#This Row],[COMPLETE]]/Tabla1[[#This Row],[WOS]]</f>
        <v>1</v>
      </c>
      <c r="I56" s="3">
        <f>Tabla1[[#This Row],[FAILED]]/Tabla1[[#This Row],[WOS]]</f>
        <v>0</v>
      </c>
      <c r="J56" s="3">
        <f>Tabla1[[#This Row],[TIMEOUT]]/Tabla1[[#This Row],[WOS]]</f>
        <v>0</v>
      </c>
      <c r="M56">
        <v>1</v>
      </c>
      <c r="N56" t="s">
        <v>50</v>
      </c>
      <c r="O56">
        <v>1</v>
      </c>
    </row>
    <row r="57" spans="3:17" x14ac:dyDescent="0.3">
      <c r="C57" s="5">
        <v>2</v>
      </c>
      <c r="D57" s="5" t="s">
        <v>65</v>
      </c>
      <c r="E57" s="5"/>
      <c r="F57" s="5">
        <v>2</v>
      </c>
      <c r="G57" s="5"/>
      <c r="H57" s="3">
        <f>Tabla1[[#This Row],[COMPLETE]]/Tabla1[[#This Row],[WOS]]</f>
        <v>0</v>
      </c>
      <c r="I57" s="3">
        <f>Tabla1[[#This Row],[FAILED]]/Tabla1[[#This Row],[WOS]]</f>
        <v>1</v>
      </c>
      <c r="J57" s="3">
        <f>Tabla1[[#This Row],[TIMEOUT]]/Tabla1[[#This Row],[WOS]]</f>
        <v>0</v>
      </c>
      <c r="M57">
        <v>20</v>
      </c>
      <c r="N57" t="s">
        <v>51</v>
      </c>
      <c r="Q57">
        <v>20</v>
      </c>
    </row>
    <row r="58" spans="3:17" x14ac:dyDescent="0.3">
      <c r="C58" s="5">
        <v>1</v>
      </c>
      <c r="D58" s="5" t="s">
        <v>74</v>
      </c>
      <c r="E58" s="5">
        <v>1</v>
      </c>
      <c r="F58" s="5"/>
      <c r="G58" s="5"/>
      <c r="H58" s="3">
        <f>Tabla1[[#This Row],[COMPLETE]]/Tabla1[[#This Row],[WOS]]</f>
        <v>1</v>
      </c>
      <c r="I58" s="3">
        <f>Tabla1[[#This Row],[FAILED]]/Tabla1[[#This Row],[WOS]]</f>
        <v>0</v>
      </c>
      <c r="J58" s="3">
        <f>Tabla1[[#This Row],[TIMEOUT]]/Tabla1[[#This Row],[WOS]]</f>
        <v>0</v>
      </c>
      <c r="M58">
        <v>14</v>
      </c>
      <c r="N58" t="s">
        <v>52</v>
      </c>
      <c r="Q58">
        <v>14</v>
      </c>
    </row>
    <row r="59" spans="3:17" x14ac:dyDescent="0.3">
      <c r="C59" s="5">
        <v>1</v>
      </c>
      <c r="D59" s="5" t="s">
        <v>21</v>
      </c>
      <c r="E59" s="5"/>
      <c r="F59" s="5"/>
      <c r="G59" s="5">
        <v>1</v>
      </c>
      <c r="H59" s="3">
        <f>Tabla1[[#This Row],[COMPLETE]]/Tabla1[[#This Row],[WOS]]</f>
        <v>0</v>
      </c>
      <c r="I59" s="3">
        <f>Tabla1[[#This Row],[FAILED]]/Tabla1[[#This Row],[WOS]]</f>
        <v>0</v>
      </c>
      <c r="J59" s="3">
        <f>Tabla1[[#This Row],[TIMEOUT]]/Tabla1[[#This Row],[WOS]]</f>
        <v>1</v>
      </c>
      <c r="M59">
        <v>27</v>
      </c>
      <c r="N59" t="s">
        <v>53</v>
      </c>
      <c r="O59">
        <v>23</v>
      </c>
      <c r="P59">
        <v>4</v>
      </c>
    </row>
    <row r="60" spans="3:17" x14ac:dyDescent="0.3">
      <c r="C60" s="5">
        <v>1</v>
      </c>
      <c r="D60" s="5" t="s">
        <v>22</v>
      </c>
      <c r="E60" s="5"/>
      <c r="F60" s="5"/>
      <c r="G60" s="5">
        <v>1</v>
      </c>
      <c r="H60" s="3">
        <f>Tabla1[[#This Row],[COMPLETE]]/Tabla1[[#This Row],[WOS]]</f>
        <v>0</v>
      </c>
      <c r="I60" s="3">
        <f>Tabla1[[#This Row],[FAILED]]/Tabla1[[#This Row],[WOS]]</f>
        <v>0</v>
      </c>
      <c r="J60" s="3">
        <f>Tabla1[[#This Row],[TIMEOUT]]/Tabla1[[#This Row],[WOS]]</f>
        <v>1</v>
      </c>
      <c r="M60">
        <v>36</v>
      </c>
      <c r="N60" t="s">
        <v>54</v>
      </c>
      <c r="O60">
        <v>36</v>
      </c>
    </row>
    <row r="61" spans="3:17" x14ac:dyDescent="0.3">
      <c r="C61" s="5">
        <v>1</v>
      </c>
      <c r="D61" s="5" t="s">
        <v>73</v>
      </c>
      <c r="E61" s="5"/>
      <c r="F61" s="5">
        <v>1</v>
      </c>
      <c r="G61" s="5"/>
      <c r="H61" s="3">
        <f>Tabla1[[#This Row],[COMPLETE]]/Tabla1[[#This Row],[WOS]]</f>
        <v>0</v>
      </c>
      <c r="I61" s="3">
        <f>Tabla1[[#This Row],[FAILED]]/Tabla1[[#This Row],[WOS]]</f>
        <v>1</v>
      </c>
      <c r="J61" s="3">
        <f>Tabla1[[#This Row],[TIMEOUT]]/Tabla1[[#This Row],[WOS]]</f>
        <v>0</v>
      </c>
      <c r="M61">
        <v>7862</v>
      </c>
      <c r="N61" t="s">
        <v>55</v>
      </c>
      <c r="O61">
        <v>6816</v>
      </c>
      <c r="P61">
        <v>1046</v>
      </c>
    </row>
    <row r="62" spans="3:17" x14ac:dyDescent="0.3">
      <c r="C62" s="5">
        <v>1</v>
      </c>
      <c r="D62" s="5" t="s">
        <v>36</v>
      </c>
      <c r="E62" s="5">
        <v>1</v>
      </c>
      <c r="F62" s="5"/>
      <c r="G62" s="5"/>
      <c r="H62" s="3">
        <f>Tabla1[[#This Row],[COMPLETE]]/Tabla1[[#This Row],[WOS]]</f>
        <v>1</v>
      </c>
      <c r="I62" s="3">
        <f>Tabla1[[#This Row],[FAILED]]/Tabla1[[#This Row],[WOS]]</f>
        <v>0</v>
      </c>
      <c r="J62" s="3">
        <f>Tabla1[[#This Row],[TIMEOUT]]/Tabla1[[#This Row],[WOS]]</f>
        <v>0</v>
      </c>
      <c r="M62">
        <v>27</v>
      </c>
      <c r="N62" t="s">
        <v>56</v>
      </c>
      <c r="O62">
        <v>27</v>
      </c>
    </row>
    <row r="63" spans="3:17" x14ac:dyDescent="0.3">
      <c r="C63" s="5">
        <v>1</v>
      </c>
      <c r="D63" s="5" t="s">
        <v>40</v>
      </c>
      <c r="E63" s="5"/>
      <c r="F63" s="5">
        <v>1</v>
      </c>
      <c r="G63" s="5"/>
      <c r="H63" s="3">
        <f>Tabla1[[#This Row],[COMPLETE]]/Tabla1[[#This Row],[WOS]]</f>
        <v>0</v>
      </c>
      <c r="I63" s="3">
        <f>Tabla1[[#This Row],[FAILED]]/Tabla1[[#This Row],[WOS]]</f>
        <v>1</v>
      </c>
      <c r="J63" s="3">
        <f>Tabla1[[#This Row],[TIMEOUT]]/Tabla1[[#This Row],[WOS]]</f>
        <v>0</v>
      </c>
      <c r="M63">
        <v>1</v>
      </c>
      <c r="N63" t="s">
        <v>68</v>
      </c>
      <c r="P63">
        <v>1</v>
      </c>
    </row>
    <row r="64" spans="3:17" x14ac:dyDescent="0.3">
      <c r="C64" s="5">
        <v>1</v>
      </c>
      <c r="D64" s="5" t="s">
        <v>50</v>
      </c>
      <c r="E64" s="5">
        <v>1</v>
      </c>
      <c r="F64" s="5"/>
      <c r="G64" s="5"/>
      <c r="H64" s="3">
        <f>Tabla1[[#This Row],[COMPLETE]]/Tabla1[[#This Row],[WOS]]</f>
        <v>1</v>
      </c>
      <c r="I64" s="3">
        <f>Tabla1[[#This Row],[FAILED]]/Tabla1[[#This Row],[WOS]]</f>
        <v>0</v>
      </c>
      <c r="J64" s="3">
        <f>Tabla1[[#This Row],[TIMEOUT]]/Tabla1[[#This Row],[WOS]]</f>
        <v>0</v>
      </c>
      <c r="M64">
        <v>1</v>
      </c>
      <c r="N64" t="s">
        <v>75</v>
      </c>
      <c r="O64">
        <v>1</v>
      </c>
    </row>
    <row r="65" spans="3:17" x14ac:dyDescent="0.3">
      <c r="C65" s="5">
        <v>1</v>
      </c>
      <c r="D65" s="5" t="s">
        <v>68</v>
      </c>
      <c r="E65" s="5"/>
      <c r="F65" s="5">
        <v>1</v>
      </c>
      <c r="G65" s="5"/>
      <c r="H65" s="3">
        <f>Tabla1[[#This Row],[COMPLETE]]/Tabla1[[#This Row],[WOS]]</f>
        <v>0</v>
      </c>
      <c r="I65" s="3">
        <f>Tabla1[[#This Row],[FAILED]]/Tabla1[[#This Row],[WOS]]</f>
        <v>1</v>
      </c>
      <c r="J65" s="3">
        <f>Tabla1[[#This Row],[TIMEOUT]]/Tabla1[[#This Row],[WOS]]</f>
        <v>0</v>
      </c>
      <c r="M65">
        <v>37</v>
      </c>
      <c r="N65" t="s">
        <v>57</v>
      </c>
      <c r="O65">
        <v>36</v>
      </c>
      <c r="P65">
        <v>1</v>
      </c>
    </row>
    <row r="66" spans="3:17" x14ac:dyDescent="0.3">
      <c r="C66" s="5">
        <v>1</v>
      </c>
      <c r="D66" s="5" t="s">
        <v>75</v>
      </c>
      <c r="E66" s="5">
        <v>1</v>
      </c>
      <c r="F66" s="5"/>
      <c r="G66" s="5"/>
      <c r="H66" s="3">
        <f>Tabla1[[#This Row],[COMPLETE]]/Tabla1[[#This Row],[WOS]]</f>
        <v>1</v>
      </c>
      <c r="I66" s="3">
        <f>Tabla1[[#This Row],[FAILED]]/Tabla1[[#This Row],[WOS]]</f>
        <v>0</v>
      </c>
      <c r="J66" s="3">
        <f>Tabla1[[#This Row],[TIMEOUT]]/Tabla1[[#This Row],[WOS]]</f>
        <v>0</v>
      </c>
      <c r="M66">
        <v>544</v>
      </c>
      <c r="N66" t="s">
        <v>71</v>
      </c>
      <c r="O66">
        <v>495</v>
      </c>
      <c r="P66">
        <v>48</v>
      </c>
      <c r="Q66">
        <v>1</v>
      </c>
    </row>
    <row r="67" spans="3:17" x14ac:dyDescent="0.3">
      <c r="C67" s="5">
        <v>1</v>
      </c>
      <c r="D67" s="5" t="s">
        <v>72</v>
      </c>
      <c r="E67" s="5">
        <v>1</v>
      </c>
      <c r="F67" s="5"/>
      <c r="G67" s="5"/>
      <c r="H67" s="3">
        <f>Tabla1[[#This Row],[COMPLETE]]/Tabla1[[#This Row],[WOS]]</f>
        <v>1</v>
      </c>
      <c r="I67" s="3">
        <f>Tabla1[[#This Row],[FAILED]]/Tabla1[[#This Row],[WOS]]</f>
        <v>0</v>
      </c>
      <c r="J67" s="3">
        <f>Tabla1[[#This Row],[TIMEOUT]]/Tabla1[[#This Row],[WOS]]</f>
        <v>0</v>
      </c>
      <c r="M67">
        <v>1</v>
      </c>
      <c r="N67" t="s">
        <v>72</v>
      </c>
      <c r="O67">
        <v>1</v>
      </c>
    </row>
  </sheetData>
  <conditionalFormatting sqref="I9:J67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:H67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67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61"/>
  <sheetViews>
    <sheetView workbookViewId="0">
      <selection activeCell="B62" sqref="B62:I64"/>
    </sheetView>
  </sheetViews>
  <sheetFormatPr baseColWidth="10" defaultColWidth="11.44140625" defaultRowHeight="14.4" x14ac:dyDescent="0.3"/>
  <sheetData>
    <row r="2" spans="2:9" x14ac:dyDescent="0.3">
      <c r="B2" s="5" t="s">
        <v>4</v>
      </c>
      <c r="C2" s="5" t="s">
        <v>5</v>
      </c>
      <c r="D2" s="5" t="s">
        <v>1</v>
      </c>
      <c r="E2" s="5" t="s">
        <v>2</v>
      </c>
      <c r="F2" s="5" t="s">
        <v>3</v>
      </c>
      <c r="G2" s="5" t="s">
        <v>6</v>
      </c>
      <c r="H2" s="5" t="s">
        <v>7</v>
      </c>
      <c r="I2" s="5" t="s">
        <v>8</v>
      </c>
    </row>
    <row r="3" spans="2:9" x14ac:dyDescent="0.3">
      <c r="B3" s="5">
        <v>452</v>
      </c>
      <c r="C3" s="5" t="s">
        <v>44</v>
      </c>
      <c r="D3" s="5"/>
      <c r="E3" s="5"/>
      <c r="F3" s="5">
        <v>452</v>
      </c>
      <c r="G3" s="3">
        <f>Tabla13[[#This Row],[COMPLETE]]/Tabla13[[#This Row],[WOS]]</f>
        <v>0</v>
      </c>
      <c r="H3" s="3">
        <f>Tabla13[[#This Row],[FAILED]]/Tabla13[[#This Row],[WOS]]</f>
        <v>0</v>
      </c>
      <c r="I3" s="3">
        <f>Tabla13[[#This Row],[TIMEOUT]]/Tabla13[[#This Row],[WOS]]</f>
        <v>1</v>
      </c>
    </row>
    <row r="4" spans="2:9" x14ac:dyDescent="0.3">
      <c r="B4" s="5">
        <v>20</v>
      </c>
      <c r="C4" s="5" t="s">
        <v>66</v>
      </c>
      <c r="D4" s="5"/>
      <c r="E4" s="5"/>
      <c r="F4" s="5">
        <v>20</v>
      </c>
      <c r="G4" s="3">
        <f>Tabla13[[#This Row],[COMPLETE]]/Tabla13[[#This Row],[WOS]]</f>
        <v>0</v>
      </c>
      <c r="H4" s="3">
        <f>Tabla13[[#This Row],[FAILED]]/Tabla13[[#This Row],[WOS]]</f>
        <v>0</v>
      </c>
      <c r="I4" s="3">
        <f>Tabla13[[#This Row],[TIMEOUT]]/Tabla13[[#This Row],[WOS]]</f>
        <v>1</v>
      </c>
    </row>
    <row r="5" spans="2:9" x14ac:dyDescent="0.3">
      <c r="B5" s="5">
        <v>20</v>
      </c>
      <c r="C5" s="5" t="s">
        <v>51</v>
      </c>
      <c r="D5" s="5"/>
      <c r="E5" s="5"/>
      <c r="F5" s="5">
        <v>20</v>
      </c>
      <c r="G5" s="3">
        <f>Tabla13[[#This Row],[COMPLETE]]/Tabla13[[#This Row],[WOS]]</f>
        <v>0</v>
      </c>
      <c r="H5" s="3">
        <f>Tabla13[[#This Row],[FAILED]]/Tabla13[[#This Row],[WOS]]</f>
        <v>0</v>
      </c>
      <c r="I5" s="3">
        <f>Tabla13[[#This Row],[TIMEOUT]]/Tabla13[[#This Row],[WOS]]</f>
        <v>1</v>
      </c>
    </row>
    <row r="6" spans="2:9" x14ac:dyDescent="0.3">
      <c r="B6" s="5">
        <v>14</v>
      </c>
      <c r="C6" s="5" t="s">
        <v>52</v>
      </c>
      <c r="D6" s="5"/>
      <c r="E6" s="5"/>
      <c r="F6" s="5">
        <v>14</v>
      </c>
      <c r="G6" s="3">
        <f>Tabla13[[#This Row],[COMPLETE]]/Tabla13[[#This Row],[WOS]]</f>
        <v>0</v>
      </c>
      <c r="H6" s="3">
        <f>Tabla13[[#This Row],[FAILED]]/Tabla13[[#This Row],[WOS]]</f>
        <v>0</v>
      </c>
      <c r="I6" s="3">
        <f>Tabla13[[#This Row],[TIMEOUT]]/Tabla13[[#This Row],[WOS]]</f>
        <v>1</v>
      </c>
    </row>
    <row r="7" spans="2:9" x14ac:dyDescent="0.3">
      <c r="B7" s="5">
        <v>8</v>
      </c>
      <c r="C7" s="5" t="s">
        <v>41</v>
      </c>
      <c r="D7" s="5"/>
      <c r="E7" s="5"/>
      <c r="F7" s="5">
        <v>8</v>
      </c>
      <c r="G7" s="3">
        <f>Tabla13[[#This Row],[COMPLETE]]/Tabla13[[#This Row],[WOS]]</f>
        <v>0</v>
      </c>
      <c r="H7" s="3">
        <f>Tabla13[[#This Row],[FAILED]]/Tabla13[[#This Row],[WOS]]</f>
        <v>0</v>
      </c>
      <c r="I7" s="3">
        <f>Tabla13[[#This Row],[TIMEOUT]]/Tabla13[[#This Row],[WOS]]</f>
        <v>1</v>
      </c>
    </row>
    <row r="8" spans="2:9" x14ac:dyDescent="0.3">
      <c r="B8" s="5">
        <v>8</v>
      </c>
      <c r="C8" s="5" t="s">
        <v>48</v>
      </c>
      <c r="D8" s="5"/>
      <c r="E8" s="5"/>
      <c r="F8" s="5">
        <v>8</v>
      </c>
      <c r="G8" s="3">
        <f>Tabla13[[#This Row],[COMPLETE]]/Tabla13[[#This Row],[WOS]]</f>
        <v>0</v>
      </c>
      <c r="H8" s="3">
        <f>Tabla13[[#This Row],[FAILED]]/Tabla13[[#This Row],[WOS]]</f>
        <v>0</v>
      </c>
      <c r="I8" s="3">
        <f>Tabla13[[#This Row],[TIMEOUT]]/Tabla13[[#This Row],[WOS]]</f>
        <v>1</v>
      </c>
    </row>
    <row r="9" spans="2:9" x14ac:dyDescent="0.3">
      <c r="B9" s="5">
        <v>6</v>
      </c>
      <c r="C9" s="5" t="s">
        <v>28</v>
      </c>
      <c r="D9" s="5"/>
      <c r="E9" s="5"/>
      <c r="F9" s="5">
        <v>6</v>
      </c>
      <c r="G9" s="3">
        <f>Tabla13[[#This Row],[COMPLETE]]/Tabla13[[#This Row],[WOS]]</f>
        <v>0</v>
      </c>
      <c r="H9" s="3">
        <f>Tabla13[[#This Row],[FAILED]]/Tabla13[[#This Row],[WOS]]</f>
        <v>0</v>
      </c>
      <c r="I9" s="3">
        <f>Tabla13[[#This Row],[TIMEOUT]]/Tabla13[[#This Row],[WOS]]</f>
        <v>1</v>
      </c>
    </row>
    <row r="10" spans="2:9" x14ac:dyDescent="0.3">
      <c r="B10" s="5">
        <v>6</v>
      </c>
      <c r="C10" s="5" t="s">
        <v>63</v>
      </c>
      <c r="D10" s="5"/>
      <c r="E10" s="5"/>
      <c r="F10" s="5">
        <v>6</v>
      </c>
      <c r="G10" s="3">
        <f>Tabla13[[#This Row],[COMPLETE]]/Tabla13[[#This Row],[WOS]]</f>
        <v>0</v>
      </c>
      <c r="H10" s="3">
        <f>Tabla13[[#This Row],[FAILED]]/Tabla13[[#This Row],[WOS]]</f>
        <v>0</v>
      </c>
      <c r="I10" s="3">
        <f>Tabla13[[#This Row],[TIMEOUT]]/Tabla13[[#This Row],[WOS]]</f>
        <v>1</v>
      </c>
    </row>
    <row r="11" spans="2:9" x14ac:dyDescent="0.3">
      <c r="B11" s="5">
        <v>4</v>
      </c>
      <c r="C11" s="5" t="s">
        <v>67</v>
      </c>
      <c r="D11" s="5"/>
      <c r="E11" s="5"/>
      <c r="F11" s="5">
        <v>4</v>
      </c>
      <c r="G11" s="3">
        <f>Tabla13[[#This Row],[COMPLETE]]/Tabla13[[#This Row],[WOS]]</f>
        <v>0</v>
      </c>
      <c r="H11" s="3">
        <f>Tabla13[[#This Row],[FAILED]]/Tabla13[[#This Row],[WOS]]</f>
        <v>0</v>
      </c>
      <c r="I11" s="3">
        <f>Tabla13[[#This Row],[TIMEOUT]]/Tabla13[[#This Row],[WOS]]</f>
        <v>1</v>
      </c>
    </row>
    <row r="12" spans="2:9" x14ac:dyDescent="0.3">
      <c r="B12" s="5">
        <v>6103</v>
      </c>
      <c r="C12" s="5" t="s">
        <v>32</v>
      </c>
      <c r="D12" s="5">
        <v>5932</v>
      </c>
      <c r="E12" s="5">
        <v>170</v>
      </c>
      <c r="F12" s="5">
        <v>1</v>
      </c>
      <c r="G12" s="3">
        <f>Tabla13[[#This Row],[COMPLETE]]/Tabla13[[#This Row],[WOS]]</f>
        <v>0.97198099295428475</v>
      </c>
      <c r="H12" s="3">
        <f>Tabla13[[#This Row],[FAILED]]/Tabla13[[#This Row],[WOS]]</f>
        <v>2.7855153203342618E-2</v>
      </c>
      <c r="I12" s="3">
        <f>Tabla13[[#This Row],[TIMEOUT]]/Tabla13[[#This Row],[WOS]]</f>
        <v>1.6385384237260363E-4</v>
      </c>
    </row>
    <row r="13" spans="2:9" x14ac:dyDescent="0.3">
      <c r="B13" s="5">
        <v>544</v>
      </c>
      <c r="C13" s="5" t="s">
        <v>71</v>
      </c>
      <c r="D13" s="5">
        <v>495</v>
      </c>
      <c r="E13" s="5">
        <v>48</v>
      </c>
      <c r="F13" s="5">
        <v>1</v>
      </c>
      <c r="G13" s="3">
        <f>Tabla13[[#This Row],[COMPLETE]]/Tabla13[[#This Row],[WOS]]</f>
        <v>0.90992647058823528</v>
      </c>
      <c r="H13" s="3">
        <f>Tabla13[[#This Row],[FAILED]]/Tabla13[[#This Row],[WOS]]</f>
        <v>8.8235294117647065E-2</v>
      </c>
      <c r="I13" s="3">
        <f>Tabla13[[#This Row],[TIMEOUT]]/Tabla13[[#This Row],[WOS]]</f>
        <v>1.838235294117647E-3</v>
      </c>
    </row>
    <row r="14" spans="2:9" x14ac:dyDescent="0.3">
      <c r="B14" s="5">
        <v>1</v>
      </c>
      <c r="C14" s="5" t="s">
        <v>21</v>
      </c>
      <c r="D14" s="5"/>
      <c r="E14" s="5"/>
      <c r="F14" s="5">
        <v>1</v>
      </c>
      <c r="G14" s="3">
        <f>Tabla13[[#This Row],[COMPLETE]]/Tabla13[[#This Row],[WOS]]</f>
        <v>0</v>
      </c>
      <c r="H14" s="3">
        <f>Tabla13[[#This Row],[FAILED]]/Tabla13[[#This Row],[WOS]]</f>
        <v>0</v>
      </c>
      <c r="I14" s="3">
        <f>Tabla13[[#This Row],[TIMEOUT]]/Tabla13[[#This Row],[WOS]]</f>
        <v>1</v>
      </c>
    </row>
    <row r="15" spans="2:9" x14ac:dyDescent="0.3">
      <c r="B15" s="5">
        <v>1</v>
      </c>
      <c r="C15" s="5" t="s">
        <v>22</v>
      </c>
      <c r="D15" s="5"/>
      <c r="E15" s="5"/>
      <c r="F15" s="5">
        <v>1</v>
      </c>
      <c r="G15" s="3">
        <f>Tabla13[[#This Row],[COMPLETE]]/Tabla13[[#This Row],[WOS]]</f>
        <v>0</v>
      </c>
      <c r="H15" s="3">
        <f>Tabla13[[#This Row],[FAILED]]/Tabla13[[#This Row],[WOS]]</f>
        <v>0</v>
      </c>
      <c r="I15" s="3">
        <f>Tabla13[[#This Row],[TIMEOUT]]/Tabla13[[#This Row],[WOS]]</f>
        <v>1</v>
      </c>
    </row>
    <row r="16" spans="2:9" x14ac:dyDescent="0.3">
      <c r="B16" s="5">
        <v>10833</v>
      </c>
      <c r="C16" s="5" t="s">
        <v>16</v>
      </c>
      <c r="D16" s="5">
        <v>10823</v>
      </c>
      <c r="E16" s="5">
        <v>10</v>
      </c>
      <c r="F16" s="5"/>
      <c r="G16" s="3">
        <f>Tabla13[[#This Row],[COMPLETE]]/Tabla13[[#This Row],[WOS]]</f>
        <v>0.99907689467368221</v>
      </c>
      <c r="H16" s="3">
        <f>Tabla13[[#This Row],[FAILED]]/Tabla13[[#This Row],[WOS]]</f>
        <v>9.2310532631773284E-4</v>
      </c>
      <c r="I16" s="3">
        <f>Tabla13[[#This Row],[TIMEOUT]]/Tabla13[[#This Row],[WOS]]</f>
        <v>0</v>
      </c>
    </row>
    <row r="17" spans="2:9" x14ac:dyDescent="0.3">
      <c r="B17" s="5">
        <v>7862</v>
      </c>
      <c r="C17" s="5" t="s">
        <v>55</v>
      </c>
      <c r="D17" s="5">
        <v>6816</v>
      </c>
      <c r="E17" s="5">
        <v>1046</v>
      </c>
      <c r="F17" s="5"/>
      <c r="G17" s="3">
        <f>Tabla13[[#This Row],[COMPLETE]]/Tabla13[[#This Row],[WOS]]</f>
        <v>0.86695497328923943</v>
      </c>
      <c r="H17" s="3">
        <f>Tabla13[[#This Row],[FAILED]]/Tabla13[[#This Row],[WOS]]</f>
        <v>0.13304502671076063</v>
      </c>
      <c r="I17" s="3">
        <f>Tabla13[[#This Row],[TIMEOUT]]/Tabla13[[#This Row],[WOS]]</f>
        <v>0</v>
      </c>
    </row>
    <row r="18" spans="2:9" x14ac:dyDescent="0.3">
      <c r="B18" s="5">
        <v>7517</v>
      </c>
      <c r="C18" s="5" t="s">
        <v>59</v>
      </c>
      <c r="D18" s="5">
        <v>7506</v>
      </c>
      <c r="E18" s="5">
        <v>11</v>
      </c>
      <c r="F18" s="5"/>
      <c r="G18" s="3">
        <f>Tabla13[[#This Row],[COMPLETE]]/Tabla13[[#This Row],[WOS]]</f>
        <v>0.99853665025941196</v>
      </c>
      <c r="H18" s="3">
        <f>Tabla13[[#This Row],[FAILED]]/Tabla13[[#This Row],[WOS]]</f>
        <v>1.4633497405880005E-3</v>
      </c>
      <c r="I18" s="3">
        <f>Tabla13[[#This Row],[TIMEOUT]]/Tabla13[[#This Row],[WOS]]</f>
        <v>0</v>
      </c>
    </row>
    <row r="19" spans="2:9" x14ac:dyDescent="0.3">
      <c r="B19" s="5">
        <v>6540</v>
      </c>
      <c r="C19" s="5" t="s">
        <v>58</v>
      </c>
      <c r="D19" s="5">
        <v>6526</v>
      </c>
      <c r="E19" s="5">
        <v>14</v>
      </c>
      <c r="F19" s="5"/>
      <c r="G19" s="3">
        <f>Tabla13[[#This Row],[COMPLETE]]/Tabla13[[#This Row],[WOS]]</f>
        <v>0.99785932721712534</v>
      </c>
      <c r="H19" s="3">
        <f>Tabla13[[#This Row],[FAILED]]/Tabla13[[#This Row],[WOS]]</f>
        <v>2.1406727828746177E-3</v>
      </c>
      <c r="I19" s="3">
        <f>Tabla13[[#This Row],[TIMEOUT]]/Tabla13[[#This Row],[WOS]]</f>
        <v>0</v>
      </c>
    </row>
    <row r="20" spans="2:9" x14ac:dyDescent="0.3">
      <c r="B20" s="5">
        <v>6337</v>
      </c>
      <c r="C20" s="5" t="s">
        <v>14</v>
      </c>
      <c r="D20" s="5">
        <v>6301</v>
      </c>
      <c r="E20" s="5">
        <v>36</v>
      </c>
      <c r="F20" s="5"/>
      <c r="G20" s="3">
        <f>Tabla13[[#This Row],[COMPLETE]]/Tabla13[[#This Row],[WOS]]</f>
        <v>0.99431907842827838</v>
      </c>
      <c r="H20" s="3">
        <f>Tabla13[[#This Row],[FAILED]]/Tabla13[[#This Row],[WOS]]</f>
        <v>5.6809215717216347E-3</v>
      </c>
      <c r="I20" s="3">
        <f>Tabla13[[#This Row],[TIMEOUT]]/Tabla13[[#This Row],[WOS]]</f>
        <v>0</v>
      </c>
    </row>
    <row r="21" spans="2:9" x14ac:dyDescent="0.3">
      <c r="B21" s="5">
        <v>6079</v>
      </c>
      <c r="C21" s="5" t="s">
        <v>33</v>
      </c>
      <c r="D21" s="5">
        <v>5757</v>
      </c>
      <c r="E21" s="5">
        <v>322</v>
      </c>
      <c r="F21" s="5"/>
      <c r="G21" s="3">
        <f>Tabla13[[#This Row],[COMPLETE]]/Tabla13[[#This Row],[WOS]]</f>
        <v>0.94703076163842737</v>
      </c>
      <c r="H21" s="3">
        <f>Tabla13[[#This Row],[FAILED]]/Tabla13[[#This Row],[WOS]]</f>
        <v>5.2969238361572628E-2</v>
      </c>
      <c r="I21" s="3">
        <f>Tabla13[[#This Row],[TIMEOUT]]/Tabla13[[#This Row],[WOS]]</f>
        <v>0</v>
      </c>
    </row>
    <row r="22" spans="2:9" x14ac:dyDescent="0.3">
      <c r="B22" s="5">
        <v>2952</v>
      </c>
      <c r="C22" s="5" t="s">
        <v>15</v>
      </c>
      <c r="D22" s="5">
        <v>2813</v>
      </c>
      <c r="E22" s="5">
        <v>139</v>
      </c>
      <c r="F22" s="5"/>
      <c r="G22" s="3">
        <f>Tabla13[[#This Row],[COMPLETE]]/Tabla13[[#This Row],[WOS]]</f>
        <v>0.95291327913279134</v>
      </c>
      <c r="H22" s="3">
        <f>Tabla13[[#This Row],[FAILED]]/Tabla13[[#This Row],[WOS]]</f>
        <v>4.7086720867208672E-2</v>
      </c>
      <c r="I22" s="3">
        <f>Tabla13[[#This Row],[TIMEOUT]]/Tabla13[[#This Row],[WOS]]</f>
        <v>0</v>
      </c>
    </row>
    <row r="23" spans="2:9" x14ac:dyDescent="0.3">
      <c r="B23" s="5">
        <v>696</v>
      </c>
      <c r="C23" s="5" t="s">
        <v>38</v>
      </c>
      <c r="D23" s="5">
        <v>419</v>
      </c>
      <c r="E23" s="5">
        <v>277</v>
      </c>
      <c r="F23" s="5"/>
      <c r="G23" s="3">
        <f>Tabla13[[#This Row],[COMPLETE]]/Tabla13[[#This Row],[WOS]]</f>
        <v>0.60201149425287359</v>
      </c>
      <c r="H23" s="3">
        <f>Tabla13[[#This Row],[FAILED]]/Tabla13[[#This Row],[WOS]]</f>
        <v>0.39798850574712646</v>
      </c>
      <c r="I23" s="3">
        <f>Tabla13[[#This Row],[TIMEOUT]]/Tabla13[[#This Row],[WOS]]</f>
        <v>0</v>
      </c>
    </row>
    <row r="24" spans="2:9" x14ac:dyDescent="0.3">
      <c r="B24" s="5">
        <v>488</v>
      </c>
      <c r="C24" s="5" t="s">
        <v>26</v>
      </c>
      <c r="D24" s="5">
        <v>454</v>
      </c>
      <c r="E24" s="5">
        <v>34</v>
      </c>
      <c r="F24" s="5"/>
      <c r="G24" s="3">
        <f>Tabla13[[#This Row],[COMPLETE]]/Tabla13[[#This Row],[WOS]]</f>
        <v>0.93032786885245899</v>
      </c>
      <c r="H24" s="3">
        <f>Tabla13[[#This Row],[FAILED]]/Tabla13[[#This Row],[WOS]]</f>
        <v>6.9672131147540978E-2</v>
      </c>
      <c r="I24" s="3">
        <f>Tabla13[[#This Row],[TIMEOUT]]/Tabla13[[#This Row],[WOS]]</f>
        <v>0</v>
      </c>
    </row>
    <row r="25" spans="2:9" x14ac:dyDescent="0.3">
      <c r="B25" s="5">
        <v>395</v>
      </c>
      <c r="C25" s="5" t="s">
        <v>19</v>
      </c>
      <c r="D25" s="5">
        <v>376</v>
      </c>
      <c r="E25" s="5">
        <v>19</v>
      </c>
      <c r="F25" s="5"/>
      <c r="G25" s="3">
        <f>Tabla13[[#This Row],[COMPLETE]]/Tabla13[[#This Row],[WOS]]</f>
        <v>0.95189873417721516</v>
      </c>
      <c r="H25" s="3">
        <f>Tabla13[[#This Row],[FAILED]]/Tabla13[[#This Row],[WOS]]</f>
        <v>4.810126582278481E-2</v>
      </c>
      <c r="I25" s="3">
        <f>Tabla13[[#This Row],[TIMEOUT]]/Tabla13[[#This Row],[WOS]]</f>
        <v>0</v>
      </c>
    </row>
    <row r="26" spans="2:9" x14ac:dyDescent="0.3">
      <c r="B26" s="5">
        <v>170</v>
      </c>
      <c r="C26" s="5" t="s">
        <v>31</v>
      </c>
      <c r="D26" s="5">
        <v>144</v>
      </c>
      <c r="E26" s="5">
        <v>26</v>
      </c>
      <c r="F26" s="5"/>
      <c r="G26" s="3">
        <f>Tabla13[[#This Row],[COMPLETE]]/Tabla13[[#This Row],[WOS]]</f>
        <v>0.84705882352941175</v>
      </c>
      <c r="H26" s="3">
        <f>Tabla13[[#This Row],[FAILED]]/Tabla13[[#This Row],[WOS]]</f>
        <v>0.15294117647058825</v>
      </c>
      <c r="I26" s="3">
        <f>Tabla13[[#This Row],[TIMEOUT]]/Tabla13[[#This Row],[WOS]]</f>
        <v>0</v>
      </c>
    </row>
    <row r="27" spans="2:9" x14ac:dyDescent="0.3">
      <c r="B27" s="5">
        <v>160</v>
      </c>
      <c r="C27" s="5" t="s">
        <v>20</v>
      </c>
      <c r="D27" s="5">
        <v>98</v>
      </c>
      <c r="E27" s="5">
        <v>62</v>
      </c>
      <c r="F27" s="5"/>
      <c r="G27" s="3">
        <f>Tabla13[[#This Row],[COMPLETE]]/Tabla13[[#This Row],[WOS]]</f>
        <v>0.61250000000000004</v>
      </c>
      <c r="H27" s="3">
        <f>Tabla13[[#This Row],[FAILED]]/Tabla13[[#This Row],[WOS]]</f>
        <v>0.38750000000000001</v>
      </c>
      <c r="I27" s="3">
        <f>Tabla13[[#This Row],[TIMEOUT]]/Tabla13[[#This Row],[WOS]]</f>
        <v>0</v>
      </c>
    </row>
    <row r="28" spans="2:9" x14ac:dyDescent="0.3">
      <c r="B28" s="5">
        <v>158</v>
      </c>
      <c r="C28" s="5" t="s">
        <v>34</v>
      </c>
      <c r="D28" s="5">
        <v>2</v>
      </c>
      <c r="E28" s="5">
        <v>156</v>
      </c>
      <c r="F28" s="5"/>
      <c r="G28" s="3">
        <f>Tabla13[[#This Row],[COMPLETE]]/Tabla13[[#This Row],[WOS]]</f>
        <v>1.2658227848101266E-2</v>
      </c>
      <c r="H28" s="3">
        <f>Tabla13[[#This Row],[FAILED]]/Tabla13[[#This Row],[WOS]]</f>
        <v>0.98734177215189878</v>
      </c>
      <c r="I28" s="3">
        <f>Tabla13[[#This Row],[TIMEOUT]]/Tabla13[[#This Row],[WOS]]</f>
        <v>0</v>
      </c>
    </row>
    <row r="29" spans="2:9" x14ac:dyDescent="0.3">
      <c r="B29" s="5">
        <v>94</v>
      </c>
      <c r="C29" s="5" t="s">
        <v>29</v>
      </c>
      <c r="D29" s="5">
        <v>84</v>
      </c>
      <c r="E29" s="5">
        <v>10</v>
      </c>
      <c r="F29" s="5"/>
      <c r="G29" s="3">
        <f>Tabla13[[#This Row],[COMPLETE]]/Tabla13[[#This Row],[WOS]]</f>
        <v>0.8936170212765957</v>
      </c>
      <c r="H29" s="3">
        <f>Tabla13[[#This Row],[FAILED]]/Tabla13[[#This Row],[WOS]]</f>
        <v>0.10638297872340426</v>
      </c>
      <c r="I29" s="3">
        <f>Tabla13[[#This Row],[TIMEOUT]]/Tabla13[[#This Row],[WOS]]</f>
        <v>0</v>
      </c>
    </row>
    <row r="30" spans="2:9" x14ac:dyDescent="0.3">
      <c r="B30" s="5">
        <v>71</v>
      </c>
      <c r="C30" s="5" t="s">
        <v>35</v>
      </c>
      <c r="D30" s="5">
        <v>53</v>
      </c>
      <c r="E30" s="5">
        <v>18</v>
      </c>
      <c r="F30" s="5"/>
      <c r="G30" s="3">
        <f>Tabla13[[#This Row],[COMPLETE]]/Tabla13[[#This Row],[WOS]]</f>
        <v>0.74647887323943662</v>
      </c>
      <c r="H30" s="3">
        <f>Tabla13[[#This Row],[FAILED]]/Tabla13[[#This Row],[WOS]]</f>
        <v>0.25352112676056338</v>
      </c>
      <c r="I30" s="3">
        <f>Tabla13[[#This Row],[TIMEOUT]]/Tabla13[[#This Row],[WOS]]</f>
        <v>0</v>
      </c>
    </row>
    <row r="31" spans="2:9" x14ac:dyDescent="0.3">
      <c r="B31" s="5">
        <v>71</v>
      </c>
      <c r="C31" s="5" t="s">
        <v>47</v>
      </c>
      <c r="D31" s="5">
        <v>66</v>
      </c>
      <c r="E31" s="5">
        <v>5</v>
      </c>
      <c r="F31" s="5"/>
      <c r="G31" s="3">
        <f>Tabla13[[#This Row],[COMPLETE]]/Tabla13[[#This Row],[WOS]]</f>
        <v>0.92957746478873238</v>
      </c>
      <c r="H31" s="3">
        <f>Tabla13[[#This Row],[FAILED]]/Tabla13[[#This Row],[WOS]]</f>
        <v>7.0422535211267609E-2</v>
      </c>
      <c r="I31" s="3">
        <f>Tabla13[[#This Row],[TIMEOUT]]/Tabla13[[#This Row],[WOS]]</f>
        <v>0</v>
      </c>
    </row>
    <row r="32" spans="2:9" x14ac:dyDescent="0.3">
      <c r="B32" s="5">
        <v>63</v>
      </c>
      <c r="C32" s="5" t="s">
        <v>13</v>
      </c>
      <c r="D32" s="5">
        <v>57</v>
      </c>
      <c r="E32" s="5">
        <v>6</v>
      </c>
      <c r="F32" s="5"/>
      <c r="G32" s="3">
        <f>Tabla13[[#This Row],[COMPLETE]]/Tabla13[[#This Row],[WOS]]</f>
        <v>0.90476190476190477</v>
      </c>
      <c r="H32" s="3">
        <f>Tabla13[[#This Row],[FAILED]]/Tabla13[[#This Row],[WOS]]</f>
        <v>9.5238095238095233E-2</v>
      </c>
      <c r="I32" s="3">
        <f>Tabla13[[#This Row],[TIMEOUT]]/Tabla13[[#This Row],[WOS]]</f>
        <v>0</v>
      </c>
    </row>
    <row r="33" spans="2:9" x14ac:dyDescent="0.3">
      <c r="B33" s="5">
        <v>38</v>
      </c>
      <c r="C33" s="5" t="s">
        <v>18</v>
      </c>
      <c r="D33" s="5">
        <v>36</v>
      </c>
      <c r="E33" s="5">
        <v>2</v>
      </c>
      <c r="F33" s="5"/>
      <c r="G33" s="3">
        <f>Tabla13[[#This Row],[COMPLETE]]/Tabla13[[#This Row],[WOS]]</f>
        <v>0.94736842105263153</v>
      </c>
      <c r="H33" s="3">
        <f>Tabla13[[#This Row],[FAILED]]/Tabla13[[#This Row],[WOS]]</f>
        <v>5.2631578947368418E-2</v>
      </c>
      <c r="I33" s="3">
        <f>Tabla13[[#This Row],[TIMEOUT]]/Tabla13[[#This Row],[WOS]]</f>
        <v>0</v>
      </c>
    </row>
    <row r="34" spans="2:9" x14ac:dyDescent="0.3">
      <c r="B34" s="5">
        <v>37</v>
      </c>
      <c r="C34" s="5" t="s">
        <v>57</v>
      </c>
      <c r="D34" s="5">
        <v>36</v>
      </c>
      <c r="E34" s="5">
        <v>1</v>
      </c>
      <c r="F34" s="5"/>
      <c r="G34" s="3">
        <f>Tabla13[[#This Row],[COMPLETE]]/Tabla13[[#This Row],[WOS]]</f>
        <v>0.97297297297297303</v>
      </c>
      <c r="H34" s="3">
        <f>Tabla13[[#This Row],[FAILED]]/Tabla13[[#This Row],[WOS]]</f>
        <v>2.7027027027027029E-2</v>
      </c>
      <c r="I34" s="3">
        <f>Tabla13[[#This Row],[TIMEOUT]]/Tabla13[[#This Row],[WOS]]</f>
        <v>0</v>
      </c>
    </row>
    <row r="35" spans="2:9" x14ac:dyDescent="0.3">
      <c r="B35" s="5">
        <v>36</v>
      </c>
      <c r="C35" s="5" t="s">
        <v>54</v>
      </c>
      <c r="D35" s="5">
        <v>36</v>
      </c>
      <c r="E35" s="5"/>
      <c r="F35" s="5"/>
      <c r="G35" s="3">
        <f>Tabla13[[#This Row],[COMPLETE]]/Tabla13[[#This Row],[WOS]]</f>
        <v>1</v>
      </c>
      <c r="H35" s="3">
        <f>Tabla13[[#This Row],[FAILED]]/Tabla13[[#This Row],[WOS]]</f>
        <v>0</v>
      </c>
      <c r="I35" s="3">
        <f>Tabla13[[#This Row],[TIMEOUT]]/Tabla13[[#This Row],[WOS]]</f>
        <v>0</v>
      </c>
    </row>
    <row r="36" spans="2:9" x14ac:dyDescent="0.3">
      <c r="B36" s="5">
        <v>33</v>
      </c>
      <c r="C36" s="5" t="s">
        <v>45</v>
      </c>
      <c r="D36" s="5">
        <v>32</v>
      </c>
      <c r="E36" s="5">
        <v>1</v>
      </c>
      <c r="F36" s="5"/>
      <c r="G36" s="3">
        <f>Tabla13[[#This Row],[COMPLETE]]/Tabla13[[#This Row],[WOS]]</f>
        <v>0.96969696969696972</v>
      </c>
      <c r="H36" s="3">
        <f>Tabla13[[#This Row],[FAILED]]/Tabla13[[#This Row],[WOS]]</f>
        <v>3.0303030303030304E-2</v>
      </c>
      <c r="I36" s="3">
        <f>Tabla13[[#This Row],[TIMEOUT]]/Tabla13[[#This Row],[WOS]]</f>
        <v>0</v>
      </c>
    </row>
    <row r="37" spans="2:9" x14ac:dyDescent="0.3">
      <c r="B37" s="5">
        <v>31</v>
      </c>
      <c r="C37" s="5" t="s">
        <v>70</v>
      </c>
      <c r="D37" s="5"/>
      <c r="E37" s="5">
        <v>31</v>
      </c>
      <c r="F37" s="5"/>
      <c r="G37" s="3">
        <f>Tabla13[[#This Row],[COMPLETE]]/Tabla13[[#This Row],[WOS]]</f>
        <v>0</v>
      </c>
      <c r="H37" s="3">
        <f>Tabla13[[#This Row],[FAILED]]/Tabla13[[#This Row],[WOS]]</f>
        <v>1</v>
      </c>
      <c r="I37" s="3">
        <f>Tabla13[[#This Row],[TIMEOUT]]/Tabla13[[#This Row],[WOS]]</f>
        <v>0</v>
      </c>
    </row>
    <row r="38" spans="2:9" x14ac:dyDescent="0.3">
      <c r="B38" s="5">
        <v>27</v>
      </c>
      <c r="C38" s="5" t="s">
        <v>53</v>
      </c>
      <c r="D38" s="5">
        <v>23</v>
      </c>
      <c r="E38" s="5">
        <v>4</v>
      </c>
      <c r="F38" s="5"/>
      <c r="G38" s="3">
        <f>Tabla13[[#This Row],[COMPLETE]]/Tabla13[[#This Row],[WOS]]</f>
        <v>0.85185185185185186</v>
      </c>
      <c r="H38" s="3">
        <f>Tabla13[[#This Row],[FAILED]]/Tabla13[[#This Row],[WOS]]</f>
        <v>0.14814814814814814</v>
      </c>
      <c r="I38" s="3">
        <f>Tabla13[[#This Row],[TIMEOUT]]/Tabla13[[#This Row],[WOS]]</f>
        <v>0</v>
      </c>
    </row>
    <row r="39" spans="2:9" x14ac:dyDescent="0.3">
      <c r="B39" s="5">
        <v>27</v>
      </c>
      <c r="C39" s="5" t="s">
        <v>56</v>
      </c>
      <c r="D39" s="5">
        <v>27</v>
      </c>
      <c r="E39" s="5"/>
      <c r="F39" s="5"/>
      <c r="G39" s="3">
        <f>Tabla13[[#This Row],[COMPLETE]]/Tabla13[[#This Row],[WOS]]</f>
        <v>1</v>
      </c>
      <c r="H39" s="3">
        <f>Tabla13[[#This Row],[FAILED]]/Tabla13[[#This Row],[WOS]]</f>
        <v>0</v>
      </c>
      <c r="I39" s="3">
        <f>Tabla13[[#This Row],[TIMEOUT]]/Tabla13[[#This Row],[WOS]]</f>
        <v>0</v>
      </c>
    </row>
    <row r="40" spans="2:9" x14ac:dyDescent="0.3">
      <c r="B40" s="5">
        <v>19</v>
      </c>
      <c r="C40" s="5" t="s">
        <v>43</v>
      </c>
      <c r="D40" s="5">
        <v>18</v>
      </c>
      <c r="E40" s="5">
        <v>1</v>
      </c>
      <c r="F40" s="5"/>
      <c r="G40" s="3">
        <f>Tabla13[[#This Row],[COMPLETE]]/Tabla13[[#This Row],[WOS]]</f>
        <v>0.94736842105263153</v>
      </c>
      <c r="H40" s="3">
        <f>Tabla13[[#This Row],[FAILED]]/Tabla13[[#This Row],[WOS]]</f>
        <v>5.2631578947368418E-2</v>
      </c>
      <c r="I40" s="3">
        <f>Tabla13[[#This Row],[TIMEOUT]]/Tabla13[[#This Row],[WOS]]</f>
        <v>0</v>
      </c>
    </row>
    <row r="41" spans="2:9" x14ac:dyDescent="0.3">
      <c r="B41" s="5">
        <v>18</v>
      </c>
      <c r="C41" s="5" t="s">
        <v>69</v>
      </c>
      <c r="D41" s="5"/>
      <c r="E41" s="5">
        <v>18</v>
      </c>
      <c r="F41" s="5"/>
      <c r="G41" s="3">
        <f>Tabla13[[#This Row],[COMPLETE]]/Tabla13[[#This Row],[WOS]]</f>
        <v>0</v>
      </c>
      <c r="H41" s="3">
        <f>Tabla13[[#This Row],[FAILED]]/Tabla13[[#This Row],[WOS]]</f>
        <v>1</v>
      </c>
      <c r="I41" s="3">
        <f>Tabla13[[#This Row],[TIMEOUT]]/Tabla13[[#This Row],[WOS]]</f>
        <v>0</v>
      </c>
    </row>
    <row r="42" spans="2:9" x14ac:dyDescent="0.3">
      <c r="B42" s="5">
        <v>17</v>
      </c>
      <c r="C42" s="5" t="s">
        <v>49</v>
      </c>
      <c r="D42" s="5">
        <v>17</v>
      </c>
      <c r="E42" s="5"/>
      <c r="F42" s="5"/>
      <c r="G42" s="3">
        <f>Tabla13[[#This Row],[COMPLETE]]/Tabla13[[#This Row],[WOS]]</f>
        <v>1</v>
      </c>
      <c r="H42" s="3">
        <f>Tabla13[[#This Row],[FAILED]]/Tabla13[[#This Row],[WOS]]</f>
        <v>0</v>
      </c>
      <c r="I42" s="3">
        <f>Tabla13[[#This Row],[TIMEOUT]]/Tabla13[[#This Row],[WOS]]</f>
        <v>0</v>
      </c>
    </row>
    <row r="43" spans="2:9" x14ac:dyDescent="0.3">
      <c r="B43" s="5">
        <v>16</v>
      </c>
      <c r="C43" s="5" t="s">
        <v>25</v>
      </c>
      <c r="D43" s="5">
        <v>12</v>
      </c>
      <c r="E43" s="5">
        <v>4</v>
      </c>
      <c r="F43" s="5"/>
      <c r="G43" s="3">
        <f>Tabla13[[#This Row],[COMPLETE]]/Tabla13[[#This Row],[WOS]]</f>
        <v>0.75</v>
      </c>
      <c r="H43" s="3">
        <f>Tabla13[[#This Row],[FAILED]]/Tabla13[[#This Row],[WOS]]</f>
        <v>0.25</v>
      </c>
      <c r="I43" s="3">
        <f>Tabla13[[#This Row],[TIMEOUT]]/Tabla13[[#This Row],[WOS]]</f>
        <v>0</v>
      </c>
    </row>
    <row r="44" spans="2:9" x14ac:dyDescent="0.3">
      <c r="B44" s="5">
        <v>15</v>
      </c>
      <c r="C44" s="5" t="s">
        <v>37</v>
      </c>
      <c r="D44" s="5">
        <v>15</v>
      </c>
      <c r="E44" s="5"/>
      <c r="F44" s="5"/>
      <c r="G44" s="3">
        <f>Tabla13[[#This Row],[COMPLETE]]/Tabla13[[#This Row],[WOS]]</f>
        <v>1</v>
      </c>
      <c r="H44" s="3">
        <f>Tabla13[[#This Row],[FAILED]]/Tabla13[[#This Row],[WOS]]</f>
        <v>0</v>
      </c>
      <c r="I44" s="3">
        <f>Tabla13[[#This Row],[TIMEOUT]]/Tabla13[[#This Row],[WOS]]</f>
        <v>0</v>
      </c>
    </row>
    <row r="45" spans="2:9" x14ac:dyDescent="0.3">
      <c r="B45" s="5">
        <v>8</v>
      </c>
      <c r="C45" s="5" t="s">
        <v>42</v>
      </c>
      <c r="D45" s="5">
        <v>3</v>
      </c>
      <c r="E45" s="5">
        <v>5</v>
      </c>
      <c r="F45" s="5"/>
      <c r="G45" s="3">
        <f>Tabla13[[#This Row],[COMPLETE]]/Tabla13[[#This Row],[WOS]]</f>
        <v>0.375</v>
      </c>
      <c r="H45" s="3">
        <f>Tabla13[[#This Row],[FAILED]]/Tabla13[[#This Row],[WOS]]</f>
        <v>0.625</v>
      </c>
      <c r="I45" s="3">
        <f>Tabla13[[#This Row],[TIMEOUT]]/Tabla13[[#This Row],[WOS]]</f>
        <v>0</v>
      </c>
    </row>
    <row r="46" spans="2:9" x14ac:dyDescent="0.3">
      <c r="B46" s="5">
        <v>5</v>
      </c>
      <c r="C46" s="5" t="s">
        <v>30</v>
      </c>
      <c r="D46" s="5">
        <v>5</v>
      </c>
      <c r="E46" s="5"/>
      <c r="F46" s="5"/>
      <c r="G46" s="3">
        <f>Tabla13[[#This Row],[COMPLETE]]/Tabla13[[#This Row],[WOS]]</f>
        <v>1</v>
      </c>
      <c r="H46" s="3">
        <f>Tabla13[[#This Row],[FAILED]]/Tabla13[[#This Row],[WOS]]</f>
        <v>0</v>
      </c>
      <c r="I46" s="3">
        <f>Tabla13[[#This Row],[TIMEOUT]]/Tabla13[[#This Row],[WOS]]</f>
        <v>0</v>
      </c>
    </row>
    <row r="47" spans="2:9" x14ac:dyDescent="0.3">
      <c r="B47" s="5">
        <v>4</v>
      </c>
      <c r="C47" s="5" t="s">
        <v>23</v>
      </c>
      <c r="D47" s="5">
        <v>4</v>
      </c>
      <c r="E47" s="5"/>
      <c r="F47" s="5"/>
      <c r="G47" s="3">
        <f>Tabla13[[#This Row],[COMPLETE]]/Tabla13[[#This Row],[WOS]]</f>
        <v>1</v>
      </c>
      <c r="H47" s="3">
        <f>Tabla13[[#This Row],[FAILED]]/Tabla13[[#This Row],[WOS]]</f>
        <v>0</v>
      </c>
      <c r="I47" s="3">
        <f>Tabla13[[#This Row],[TIMEOUT]]/Tabla13[[#This Row],[WOS]]</f>
        <v>0</v>
      </c>
    </row>
    <row r="48" spans="2:9" x14ac:dyDescent="0.3">
      <c r="B48" s="5">
        <v>4</v>
      </c>
      <c r="C48" s="5" t="s">
        <v>27</v>
      </c>
      <c r="D48" s="5">
        <v>4</v>
      </c>
      <c r="E48" s="5"/>
      <c r="F48" s="5"/>
      <c r="G48" s="3">
        <f>Tabla13[[#This Row],[COMPLETE]]/Tabla13[[#This Row],[WOS]]</f>
        <v>1</v>
      </c>
      <c r="H48" s="3">
        <f>Tabla13[[#This Row],[FAILED]]/Tabla13[[#This Row],[WOS]]</f>
        <v>0</v>
      </c>
      <c r="I48" s="3">
        <f>Tabla13[[#This Row],[TIMEOUT]]/Tabla13[[#This Row],[WOS]]</f>
        <v>0</v>
      </c>
    </row>
    <row r="49" spans="2:9" x14ac:dyDescent="0.3">
      <c r="B49" s="5">
        <v>4</v>
      </c>
      <c r="C49" s="5" t="s">
        <v>46</v>
      </c>
      <c r="D49" s="5">
        <v>3</v>
      </c>
      <c r="E49" s="5">
        <v>1</v>
      </c>
      <c r="F49" s="5"/>
      <c r="G49" s="3">
        <f>Tabla13[[#This Row],[COMPLETE]]/Tabla13[[#This Row],[WOS]]</f>
        <v>0.75</v>
      </c>
      <c r="H49" s="3">
        <f>Tabla13[[#This Row],[FAILED]]/Tabla13[[#This Row],[WOS]]</f>
        <v>0.25</v>
      </c>
      <c r="I49" s="3">
        <f>Tabla13[[#This Row],[TIMEOUT]]/Tabla13[[#This Row],[WOS]]</f>
        <v>0</v>
      </c>
    </row>
    <row r="50" spans="2:9" x14ac:dyDescent="0.3">
      <c r="B50" s="5">
        <v>3</v>
      </c>
      <c r="C50" s="5" t="s">
        <v>24</v>
      </c>
      <c r="D50" s="5"/>
      <c r="E50" s="5">
        <v>3</v>
      </c>
      <c r="F50" s="5"/>
      <c r="G50" s="3">
        <f>Tabla13[[#This Row],[COMPLETE]]/Tabla13[[#This Row],[WOS]]</f>
        <v>0</v>
      </c>
      <c r="H50" s="3">
        <f>Tabla13[[#This Row],[FAILED]]/Tabla13[[#This Row],[WOS]]</f>
        <v>1</v>
      </c>
      <c r="I50" s="3">
        <f>Tabla13[[#This Row],[TIMEOUT]]/Tabla13[[#This Row],[WOS]]</f>
        <v>0</v>
      </c>
    </row>
    <row r="51" spans="2:9" x14ac:dyDescent="0.3">
      <c r="B51" s="5">
        <v>3</v>
      </c>
      <c r="C51" s="5" t="s">
        <v>39</v>
      </c>
      <c r="D51" s="5">
        <v>3</v>
      </c>
      <c r="E51" s="5"/>
      <c r="F51" s="5"/>
      <c r="G51" s="3">
        <f>Tabla13[[#This Row],[COMPLETE]]/Tabla13[[#This Row],[WOS]]</f>
        <v>1</v>
      </c>
      <c r="H51" s="3">
        <f>Tabla13[[#This Row],[FAILED]]/Tabla13[[#This Row],[WOS]]</f>
        <v>0</v>
      </c>
      <c r="I51" s="3">
        <f>Tabla13[[#This Row],[TIMEOUT]]/Tabla13[[#This Row],[WOS]]</f>
        <v>0</v>
      </c>
    </row>
    <row r="52" spans="2:9" x14ac:dyDescent="0.3">
      <c r="B52" s="5">
        <v>2</v>
      </c>
      <c r="C52" s="5" t="s">
        <v>17</v>
      </c>
      <c r="D52" s="5">
        <v>2</v>
      </c>
      <c r="E52" s="5"/>
      <c r="F52" s="5"/>
      <c r="G52" s="3">
        <f>Tabla13[[#This Row],[COMPLETE]]/Tabla13[[#This Row],[WOS]]</f>
        <v>1</v>
      </c>
      <c r="H52" s="3">
        <f>Tabla13[[#This Row],[FAILED]]/Tabla13[[#This Row],[WOS]]</f>
        <v>0</v>
      </c>
      <c r="I52" s="3">
        <f>Tabla13[[#This Row],[TIMEOUT]]/Tabla13[[#This Row],[WOS]]</f>
        <v>0</v>
      </c>
    </row>
    <row r="53" spans="2:9" x14ac:dyDescent="0.3">
      <c r="B53" s="5">
        <v>2</v>
      </c>
      <c r="C53" s="5" t="s">
        <v>65</v>
      </c>
      <c r="D53" s="5"/>
      <c r="E53" s="5">
        <v>2</v>
      </c>
      <c r="F53" s="5"/>
      <c r="G53" s="3">
        <f>Tabla13[[#This Row],[COMPLETE]]/Tabla13[[#This Row],[WOS]]</f>
        <v>0</v>
      </c>
      <c r="H53" s="3">
        <f>Tabla13[[#This Row],[FAILED]]/Tabla13[[#This Row],[WOS]]</f>
        <v>1</v>
      </c>
      <c r="I53" s="3">
        <f>Tabla13[[#This Row],[TIMEOUT]]/Tabla13[[#This Row],[WOS]]</f>
        <v>0</v>
      </c>
    </row>
    <row r="54" spans="2:9" x14ac:dyDescent="0.3">
      <c r="B54" s="5">
        <v>1</v>
      </c>
      <c r="C54" s="5" t="s">
        <v>74</v>
      </c>
      <c r="D54" s="5">
        <v>1</v>
      </c>
      <c r="E54" s="5"/>
      <c r="F54" s="5"/>
      <c r="G54" s="3">
        <f>Tabla13[[#This Row],[COMPLETE]]/Tabla13[[#This Row],[WOS]]</f>
        <v>1</v>
      </c>
      <c r="H54" s="3">
        <f>Tabla13[[#This Row],[FAILED]]/Tabla13[[#This Row],[WOS]]</f>
        <v>0</v>
      </c>
      <c r="I54" s="3">
        <f>Tabla13[[#This Row],[TIMEOUT]]/Tabla13[[#This Row],[WOS]]</f>
        <v>0</v>
      </c>
    </row>
    <row r="55" spans="2:9" x14ac:dyDescent="0.3">
      <c r="B55" s="5">
        <v>1</v>
      </c>
      <c r="C55" s="5" t="s">
        <v>73</v>
      </c>
      <c r="D55" s="5"/>
      <c r="E55" s="5">
        <v>1</v>
      </c>
      <c r="F55" s="5"/>
      <c r="G55" s="3">
        <f>Tabla13[[#This Row],[COMPLETE]]/Tabla13[[#This Row],[WOS]]</f>
        <v>0</v>
      </c>
      <c r="H55" s="3">
        <f>Tabla13[[#This Row],[FAILED]]/Tabla13[[#This Row],[WOS]]</f>
        <v>1</v>
      </c>
      <c r="I55" s="3">
        <f>Tabla13[[#This Row],[TIMEOUT]]/Tabla13[[#This Row],[WOS]]</f>
        <v>0</v>
      </c>
    </row>
    <row r="56" spans="2:9" x14ac:dyDescent="0.3">
      <c r="B56" s="5">
        <v>1</v>
      </c>
      <c r="C56" s="5" t="s">
        <v>36</v>
      </c>
      <c r="D56" s="5">
        <v>1</v>
      </c>
      <c r="E56" s="5"/>
      <c r="F56" s="5"/>
      <c r="G56" s="3">
        <f>Tabla13[[#This Row],[COMPLETE]]/Tabla13[[#This Row],[WOS]]</f>
        <v>1</v>
      </c>
      <c r="H56" s="3">
        <f>Tabla13[[#This Row],[FAILED]]/Tabla13[[#This Row],[WOS]]</f>
        <v>0</v>
      </c>
      <c r="I56" s="3">
        <f>Tabla13[[#This Row],[TIMEOUT]]/Tabla13[[#This Row],[WOS]]</f>
        <v>0</v>
      </c>
    </row>
    <row r="57" spans="2:9" x14ac:dyDescent="0.3">
      <c r="B57" s="5">
        <v>1</v>
      </c>
      <c r="C57" s="5" t="s">
        <v>40</v>
      </c>
      <c r="D57" s="5"/>
      <c r="E57" s="5">
        <v>1</v>
      </c>
      <c r="F57" s="5"/>
      <c r="G57" s="3">
        <f>Tabla13[[#This Row],[COMPLETE]]/Tabla13[[#This Row],[WOS]]</f>
        <v>0</v>
      </c>
      <c r="H57" s="3">
        <f>Tabla13[[#This Row],[FAILED]]/Tabla13[[#This Row],[WOS]]</f>
        <v>1</v>
      </c>
      <c r="I57" s="3">
        <f>Tabla13[[#This Row],[TIMEOUT]]/Tabla13[[#This Row],[WOS]]</f>
        <v>0</v>
      </c>
    </row>
    <row r="58" spans="2:9" x14ac:dyDescent="0.3">
      <c r="B58" s="5">
        <v>1</v>
      </c>
      <c r="C58" s="5" t="s">
        <v>50</v>
      </c>
      <c r="D58" s="5">
        <v>1</v>
      </c>
      <c r="E58" s="5"/>
      <c r="F58" s="5"/>
      <c r="G58" s="3">
        <f>Tabla13[[#This Row],[COMPLETE]]/Tabla13[[#This Row],[WOS]]</f>
        <v>1</v>
      </c>
      <c r="H58" s="3">
        <f>Tabla13[[#This Row],[FAILED]]/Tabla13[[#This Row],[WOS]]</f>
        <v>0</v>
      </c>
      <c r="I58" s="3">
        <f>Tabla13[[#This Row],[TIMEOUT]]/Tabla13[[#This Row],[WOS]]</f>
        <v>0</v>
      </c>
    </row>
    <row r="59" spans="2:9" x14ac:dyDescent="0.3">
      <c r="B59" s="5">
        <v>1</v>
      </c>
      <c r="C59" s="5" t="s">
        <v>68</v>
      </c>
      <c r="D59" s="5"/>
      <c r="E59" s="5">
        <v>1</v>
      </c>
      <c r="F59" s="5"/>
      <c r="G59" s="3">
        <f>Tabla13[[#This Row],[COMPLETE]]/Tabla13[[#This Row],[WOS]]</f>
        <v>0</v>
      </c>
      <c r="H59" s="3">
        <f>Tabla13[[#This Row],[FAILED]]/Tabla13[[#This Row],[WOS]]</f>
        <v>1</v>
      </c>
      <c r="I59" s="3">
        <f>Tabla13[[#This Row],[TIMEOUT]]/Tabla13[[#This Row],[WOS]]</f>
        <v>0</v>
      </c>
    </row>
    <row r="60" spans="2:9" x14ac:dyDescent="0.3">
      <c r="B60" s="5">
        <v>1</v>
      </c>
      <c r="C60" s="5" t="s">
        <v>75</v>
      </c>
      <c r="D60" s="5">
        <v>1</v>
      </c>
      <c r="E60" s="5"/>
      <c r="F60" s="5"/>
      <c r="G60" s="3">
        <f>Tabla13[[#This Row],[COMPLETE]]/Tabla13[[#This Row],[WOS]]</f>
        <v>1</v>
      </c>
      <c r="H60" s="3">
        <f>Tabla13[[#This Row],[FAILED]]/Tabla13[[#This Row],[WOS]]</f>
        <v>0</v>
      </c>
      <c r="I60" s="3">
        <f>Tabla13[[#This Row],[TIMEOUT]]/Tabla13[[#This Row],[WOS]]</f>
        <v>0</v>
      </c>
    </row>
    <row r="61" spans="2:9" x14ac:dyDescent="0.3">
      <c r="B61" s="5">
        <v>1</v>
      </c>
      <c r="C61" s="5" t="s">
        <v>72</v>
      </c>
      <c r="D61" s="5">
        <v>1</v>
      </c>
      <c r="E61" s="5"/>
      <c r="F61" s="5"/>
      <c r="G61" s="3">
        <f>Tabla13[[#This Row],[COMPLETE]]/Tabla13[[#This Row],[WOS]]</f>
        <v>1</v>
      </c>
      <c r="H61" s="3">
        <f>Tabla13[[#This Row],[FAILED]]/Tabla13[[#This Row],[WOS]]</f>
        <v>0</v>
      </c>
      <c r="I61" s="3">
        <f>Tabla13[[#This Row],[TIMEOUT]]/Tabla13[[#This Row],[WOS]]</f>
        <v>0</v>
      </c>
    </row>
  </sheetData>
  <conditionalFormatting sqref="H3:I61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61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61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61"/>
  <sheetViews>
    <sheetView topLeftCell="A13" workbookViewId="0">
      <selection activeCell="K19" sqref="K19"/>
    </sheetView>
  </sheetViews>
  <sheetFormatPr baseColWidth="10" defaultColWidth="11.44140625" defaultRowHeight="14.4" x14ac:dyDescent="0.3"/>
  <cols>
    <col min="3" max="3" width="12.109375" bestFit="1" customWidth="1"/>
    <col min="4" max="4" width="12.44140625" customWidth="1"/>
    <col min="7" max="7" width="14.109375" customWidth="1"/>
  </cols>
  <sheetData>
    <row r="2" spans="2:9" x14ac:dyDescent="0.3">
      <c r="B2" s="5" t="s">
        <v>4</v>
      </c>
      <c r="C2" s="5" t="s">
        <v>5</v>
      </c>
      <c r="D2" s="5" t="s">
        <v>1</v>
      </c>
      <c r="E2" s="5" t="s">
        <v>2</v>
      </c>
      <c r="F2" s="5" t="s">
        <v>3</v>
      </c>
      <c r="G2" s="5" t="s">
        <v>6</v>
      </c>
      <c r="H2" s="5" t="s">
        <v>7</v>
      </c>
      <c r="I2" s="5" t="s">
        <v>8</v>
      </c>
    </row>
    <row r="3" spans="2:9" x14ac:dyDescent="0.3">
      <c r="B3" s="5">
        <v>7862</v>
      </c>
      <c r="C3" s="5" t="s">
        <v>55</v>
      </c>
      <c r="D3" s="5">
        <v>6816</v>
      </c>
      <c r="E3" s="5">
        <v>1046</v>
      </c>
      <c r="F3" s="5"/>
      <c r="G3" s="3">
        <f>Tabla16[[#This Row],[COMPLETE]]/Tabla16[[#This Row],[WOS]]</f>
        <v>0.86695497328923943</v>
      </c>
      <c r="H3" s="3">
        <f>Tabla16[[#This Row],[FAILED]]/Tabla16[[#This Row],[WOS]]</f>
        <v>0.13304502671076063</v>
      </c>
      <c r="I3" s="3">
        <f>Tabla16[[#This Row],[TIMEOUT]]/Tabla16[[#This Row],[WOS]]</f>
        <v>0</v>
      </c>
    </row>
    <row r="4" spans="2:9" x14ac:dyDescent="0.3">
      <c r="B4" s="5">
        <v>6079</v>
      </c>
      <c r="C4" s="5" t="s">
        <v>33</v>
      </c>
      <c r="D4" s="5">
        <v>5757</v>
      </c>
      <c r="E4" s="5">
        <v>322</v>
      </c>
      <c r="F4" s="5"/>
      <c r="G4" s="3">
        <f>Tabla16[[#This Row],[COMPLETE]]/Tabla16[[#This Row],[WOS]]</f>
        <v>0.94703076163842737</v>
      </c>
      <c r="H4" s="3">
        <f>Tabla16[[#This Row],[FAILED]]/Tabla16[[#This Row],[WOS]]</f>
        <v>5.2969238361572628E-2</v>
      </c>
      <c r="I4" s="3">
        <f>Tabla16[[#This Row],[TIMEOUT]]/Tabla16[[#This Row],[WOS]]</f>
        <v>0</v>
      </c>
    </row>
    <row r="5" spans="2:9" x14ac:dyDescent="0.3">
      <c r="B5" s="5">
        <v>696</v>
      </c>
      <c r="C5" s="5" t="s">
        <v>38</v>
      </c>
      <c r="D5" s="5">
        <v>419</v>
      </c>
      <c r="E5" s="5">
        <v>277</v>
      </c>
      <c r="F5" s="5"/>
      <c r="G5" s="3">
        <f>Tabla16[[#This Row],[COMPLETE]]/Tabla16[[#This Row],[WOS]]</f>
        <v>0.60201149425287359</v>
      </c>
      <c r="H5" s="3">
        <f>Tabla16[[#This Row],[FAILED]]/Tabla16[[#This Row],[WOS]]</f>
        <v>0.39798850574712646</v>
      </c>
      <c r="I5" s="3">
        <f>Tabla16[[#This Row],[TIMEOUT]]/Tabla16[[#This Row],[WOS]]</f>
        <v>0</v>
      </c>
    </row>
    <row r="6" spans="2:9" x14ac:dyDescent="0.3">
      <c r="B6" s="5">
        <v>6103</v>
      </c>
      <c r="C6" s="5" t="s">
        <v>32</v>
      </c>
      <c r="D6" s="5">
        <v>5932</v>
      </c>
      <c r="E6" s="5">
        <v>170</v>
      </c>
      <c r="F6" s="5">
        <v>1</v>
      </c>
      <c r="G6" s="3">
        <f>Tabla16[[#This Row],[COMPLETE]]/Tabla16[[#This Row],[WOS]]</f>
        <v>0.97198099295428475</v>
      </c>
      <c r="H6" s="3">
        <f>Tabla16[[#This Row],[FAILED]]/Tabla16[[#This Row],[WOS]]</f>
        <v>2.7855153203342618E-2</v>
      </c>
      <c r="I6" s="3">
        <f>Tabla16[[#This Row],[TIMEOUT]]/Tabla16[[#This Row],[WOS]]</f>
        <v>1.6385384237260363E-4</v>
      </c>
    </row>
    <row r="7" spans="2:9" x14ac:dyDescent="0.3">
      <c r="B7" s="5">
        <v>158</v>
      </c>
      <c r="C7" s="5" t="s">
        <v>34</v>
      </c>
      <c r="D7" s="5">
        <v>2</v>
      </c>
      <c r="E7" s="5">
        <v>156</v>
      </c>
      <c r="F7" s="5"/>
      <c r="G7" s="3">
        <f>Tabla16[[#This Row],[COMPLETE]]/Tabla16[[#This Row],[WOS]]</f>
        <v>1.2658227848101266E-2</v>
      </c>
      <c r="H7" s="3">
        <f>Tabla16[[#This Row],[FAILED]]/Tabla16[[#This Row],[WOS]]</f>
        <v>0.98734177215189878</v>
      </c>
      <c r="I7" s="3">
        <f>Tabla16[[#This Row],[TIMEOUT]]/Tabla16[[#This Row],[WOS]]</f>
        <v>0</v>
      </c>
    </row>
    <row r="8" spans="2:9" x14ac:dyDescent="0.3">
      <c r="B8" s="5">
        <v>2952</v>
      </c>
      <c r="C8" s="5" t="s">
        <v>15</v>
      </c>
      <c r="D8" s="5">
        <v>2813</v>
      </c>
      <c r="E8" s="5">
        <v>139</v>
      </c>
      <c r="F8" s="5"/>
      <c r="G8" s="3">
        <f>Tabla16[[#This Row],[COMPLETE]]/Tabla16[[#This Row],[WOS]]</f>
        <v>0.95291327913279134</v>
      </c>
      <c r="H8" s="3">
        <f>Tabla16[[#This Row],[FAILED]]/Tabla16[[#This Row],[WOS]]</f>
        <v>4.7086720867208672E-2</v>
      </c>
      <c r="I8" s="3">
        <f>Tabla16[[#This Row],[TIMEOUT]]/Tabla16[[#This Row],[WOS]]</f>
        <v>0</v>
      </c>
    </row>
    <row r="9" spans="2:9" x14ac:dyDescent="0.3">
      <c r="B9" s="5">
        <v>160</v>
      </c>
      <c r="C9" s="5" t="s">
        <v>20</v>
      </c>
      <c r="D9" s="5">
        <v>98</v>
      </c>
      <c r="E9" s="5">
        <v>62</v>
      </c>
      <c r="F9" s="5"/>
      <c r="G9" s="3">
        <f>Tabla16[[#This Row],[COMPLETE]]/Tabla16[[#This Row],[WOS]]</f>
        <v>0.61250000000000004</v>
      </c>
      <c r="H9" s="3">
        <f>Tabla16[[#This Row],[FAILED]]/Tabla16[[#This Row],[WOS]]</f>
        <v>0.38750000000000001</v>
      </c>
      <c r="I9" s="3">
        <f>Tabla16[[#This Row],[TIMEOUT]]/Tabla16[[#This Row],[WOS]]</f>
        <v>0</v>
      </c>
    </row>
    <row r="10" spans="2:9" x14ac:dyDescent="0.3">
      <c r="B10" s="5">
        <v>544</v>
      </c>
      <c r="C10" s="5" t="s">
        <v>71</v>
      </c>
      <c r="D10" s="5">
        <v>495</v>
      </c>
      <c r="E10" s="5">
        <v>48</v>
      </c>
      <c r="F10" s="5">
        <v>1</v>
      </c>
      <c r="G10" s="3">
        <f>Tabla16[[#This Row],[COMPLETE]]/Tabla16[[#This Row],[WOS]]</f>
        <v>0.90992647058823528</v>
      </c>
      <c r="H10" s="3">
        <f>Tabla16[[#This Row],[FAILED]]/Tabla16[[#This Row],[WOS]]</f>
        <v>8.8235294117647065E-2</v>
      </c>
      <c r="I10" s="3">
        <f>Tabla16[[#This Row],[TIMEOUT]]/Tabla16[[#This Row],[WOS]]</f>
        <v>1.838235294117647E-3</v>
      </c>
    </row>
    <row r="11" spans="2:9" x14ac:dyDescent="0.3">
      <c r="B11" s="5">
        <v>6337</v>
      </c>
      <c r="C11" s="5" t="s">
        <v>14</v>
      </c>
      <c r="D11" s="5">
        <v>6301</v>
      </c>
      <c r="E11" s="5">
        <v>36</v>
      </c>
      <c r="F11" s="5"/>
      <c r="G11" s="3">
        <f>Tabla16[[#This Row],[COMPLETE]]/Tabla16[[#This Row],[WOS]]</f>
        <v>0.99431907842827838</v>
      </c>
      <c r="H11" s="3">
        <f>Tabla16[[#This Row],[FAILED]]/Tabla16[[#This Row],[WOS]]</f>
        <v>5.6809215717216347E-3</v>
      </c>
      <c r="I11" s="3">
        <f>Tabla16[[#This Row],[TIMEOUT]]/Tabla16[[#This Row],[WOS]]</f>
        <v>0</v>
      </c>
    </row>
    <row r="12" spans="2:9" x14ac:dyDescent="0.3">
      <c r="B12" s="5">
        <v>488</v>
      </c>
      <c r="C12" s="5" t="s">
        <v>26</v>
      </c>
      <c r="D12" s="5">
        <v>454</v>
      </c>
      <c r="E12" s="5">
        <v>34</v>
      </c>
      <c r="F12" s="5"/>
      <c r="G12" s="3">
        <f>Tabla16[[#This Row],[COMPLETE]]/Tabla16[[#This Row],[WOS]]</f>
        <v>0.93032786885245899</v>
      </c>
      <c r="H12" s="3">
        <f>Tabla16[[#This Row],[FAILED]]/Tabla16[[#This Row],[WOS]]</f>
        <v>6.9672131147540978E-2</v>
      </c>
      <c r="I12" s="3">
        <f>Tabla16[[#This Row],[TIMEOUT]]/Tabla16[[#This Row],[WOS]]</f>
        <v>0</v>
      </c>
    </row>
    <row r="13" spans="2:9" x14ac:dyDescent="0.3">
      <c r="B13" s="5">
        <v>31</v>
      </c>
      <c r="C13" s="5" t="s">
        <v>70</v>
      </c>
      <c r="D13" s="5"/>
      <c r="E13" s="5">
        <v>31</v>
      </c>
      <c r="F13" s="5"/>
      <c r="G13" s="3">
        <f>Tabla16[[#This Row],[COMPLETE]]/Tabla16[[#This Row],[WOS]]</f>
        <v>0</v>
      </c>
      <c r="H13" s="3">
        <f>Tabla16[[#This Row],[FAILED]]/Tabla16[[#This Row],[WOS]]</f>
        <v>1</v>
      </c>
      <c r="I13" s="3">
        <f>Tabla16[[#This Row],[TIMEOUT]]/Tabla16[[#This Row],[WOS]]</f>
        <v>0</v>
      </c>
    </row>
    <row r="14" spans="2:9" x14ac:dyDescent="0.3">
      <c r="B14" s="5">
        <v>170</v>
      </c>
      <c r="C14" s="5" t="s">
        <v>31</v>
      </c>
      <c r="D14" s="5">
        <v>144</v>
      </c>
      <c r="E14" s="5">
        <v>26</v>
      </c>
      <c r="F14" s="5"/>
      <c r="G14" s="3">
        <f>Tabla16[[#This Row],[COMPLETE]]/Tabla16[[#This Row],[WOS]]</f>
        <v>0.84705882352941175</v>
      </c>
      <c r="H14" s="3">
        <f>Tabla16[[#This Row],[FAILED]]/Tabla16[[#This Row],[WOS]]</f>
        <v>0.15294117647058825</v>
      </c>
      <c r="I14" s="3">
        <f>Tabla16[[#This Row],[TIMEOUT]]/Tabla16[[#This Row],[WOS]]</f>
        <v>0</v>
      </c>
    </row>
    <row r="15" spans="2:9" x14ac:dyDescent="0.3">
      <c r="B15" s="5">
        <v>395</v>
      </c>
      <c r="C15" s="5" t="s">
        <v>19</v>
      </c>
      <c r="D15" s="5">
        <v>376</v>
      </c>
      <c r="E15" s="5">
        <v>19</v>
      </c>
      <c r="F15" s="5"/>
      <c r="G15" s="3">
        <f>Tabla16[[#This Row],[COMPLETE]]/Tabla16[[#This Row],[WOS]]</f>
        <v>0.95189873417721516</v>
      </c>
      <c r="H15" s="3">
        <f>Tabla16[[#This Row],[FAILED]]/Tabla16[[#This Row],[WOS]]</f>
        <v>4.810126582278481E-2</v>
      </c>
      <c r="I15" s="3">
        <f>Tabla16[[#This Row],[TIMEOUT]]/Tabla16[[#This Row],[WOS]]</f>
        <v>0</v>
      </c>
    </row>
    <row r="16" spans="2:9" x14ac:dyDescent="0.3">
      <c r="B16" s="5">
        <v>71</v>
      </c>
      <c r="C16" s="5" t="s">
        <v>35</v>
      </c>
      <c r="D16" s="5">
        <v>53</v>
      </c>
      <c r="E16" s="5">
        <v>18</v>
      </c>
      <c r="F16" s="5"/>
      <c r="G16" s="3">
        <f>Tabla16[[#This Row],[COMPLETE]]/Tabla16[[#This Row],[WOS]]</f>
        <v>0.74647887323943662</v>
      </c>
      <c r="H16" s="3">
        <f>Tabla16[[#This Row],[FAILED]]/Tabla16[[#This Row],[WOS]]</f>
        <v>0.25352112676056338</v>
      </c>
      <c r="I16" s="3">
        <f>Tabla16[[#This Row],[TIMEOUT]]/Tabla16[[#This Row],[WOS]]</f>
        <v>0</v>
      </c>
    </row>
    <row r="17" spans="2:9" x14ac:dyDescent="0.3">
      <c r="B17" s="5">
        <v>18</v>
      </c>
      <c r="C17" s="5" t="s">
        <v>69</v>
      </c>
      <c r="D17" s="5"/>
      <c r="E17" s="5">
        <v>18</v>
      </c>
      <c r="F17" s="5"/>
      <c r="G17" s="3">
        <f>Tabla16[[#This Row],[COMPLETE]]/Tabla16[[#This Row],[WOS]]</f>
        <v>0</v>
      </c>
      <c r="H17" s="3">
        <f>Tabla16[[#This Row],[FAILED]]/Tabla16[[#This Row],[WOS]]</f>
        <v>1</v>
      </c>
      <c r="I17" s="3">
        <f>Tabla16[[#This Row],[TIMEOUT]]/Tabla16[[#This Row],[WOS]]</f>
        <v>0</v>
      </c>
    </row>
    <row r="18" spans="2:9" x14ac:dyDescent="0.3">
      <c r="B18" s="5">
        <v>6540</v>
      </c>
      <c r="C18" s="5" t="s">
        <v>58</v>
      </c>
      <c r="D18" s="5">
        <v>6526</v>
      </c>
      <c r="E18" s="5">
        <v>14</v>
      </c>
      <c r="F18" s="5"/>
      <c r="G18" s="3">
        <f>Tabla16[[#This Row],[COMPLETE]]/Tabla16[[#This Row],[WOS]]</f>
        <v>0.99785932721712534</v>
      </c>
      <c r="H18" s="3">
        <f>Tabla16[[#This Row],[FAILED]]/Tabla16[[#This Row],[WOS]]</f>
        <v>2.1406727828746177E-3</v>
      </c>
      <c r="I18" s="3">
        <f>Tabla16[[#This Row],[TIMEOUT]]/Tabla16[[#This Row],[WOS]]</f>
        <v>0</v>
      </c>
    </row>
    <row r="19" spans="2:9" x14ac:dyDescent="0.3">
      <c r="B19" s="5">
        <v>7517</v>
      </c>
      <c r="C19" s="5" t="s">
        <v>59</v>
      </c>
      <c r="D19" s="5">
        <v>7506</v>
      </c>
      <c r="E19" s="5">
        <v>11</v>
      </c>
      <c r="F19" s="5"/>
      <c r="G19" s="3">
        <f>Tabla16[[#This Row],[COMPLETE]]/Tabla16[[#This Row],[WOS]]</f>
        <v>0.99853665025941196</v>
      </c>
      <c r="H19" s="3">
        <f>Tabla16[[#This Row],[FAILED]]/Tabla16[[#This Row],[WOS]]</f>
        <v>1.4633497405880005E-3</v>
      </c>
      <c r="I19" s="3">
        <f>Tabla16[[#This Row],[TIMEOUT]]/Tabla16[[#This Row],[WOS]]</f>
        <v>0</v>
      </c>
    </row>
    <row r="20" spans="2:9" x14ac:dyDescent="0.3">
      <c r="B20" s="5">
        <v>10833</v>
      </c>
      <c r="C20" s="5" t="s">
        <v>16</v>
      </c>
      <c r="D20" s="5">
        <v>10823</v>
      </c>
      <c r="E20" s="5">
        <v>10</v>
      </c>
      <c r="F20" s="5"/>
      <c r="G20" s="3">
        <f>Tabla16[[#This Row],[COMPLETE]]/Tabla16[[#This Row],[WOS]]</f>
        <v>0.99907689467368221</v>
      </c>
      <c r="H20" s="3">
        <f>Tabla16[[#This Row],[FAILED]]/Tabla16[[#This Row],[WOS]]</f>
        <v>9.2310532631773284E-4</v>
      </c>
      <c r="I20" s="3">
        <f>Tabla16[[#This Row],[TIMEOUT]]/Tabla16[[#This Row],[WOS]]</f>
        <v>0</v>
      </c>
    </row>
    <row r="21" spans="2:9" x14ac:dyDescent="0.3">
      <c r="B21" s="5">
        <v>94</v>
      </c>
      <c r="C21" s="5" t="s">
        <v>29</v>
      </c>
      <c r="D21" s="5">
        <v>84</v>
      </c>
      <c r="E21" s="5">
        <v>10</v>
      </c>
      <c r="F21" s="5"/>
      <c r="G21" s="3">
        <f>Tabla16[[#This Row],[COMPLETE]]/Tabla16[[#This Row],[WOS]]</f>
        <v>0.8936170212765957</v>
      </c>
      <c r="H21" s="3">
        <f>Tabla16[[#This Row],[FAILED]]/Tabla16[[#This Row],[WOS]]</f>
        <v>0.10638297872340426</v>
      </c>
      <c r="I21" s="3">
        <f>Tabla16[[#This Row],[TIMEOUT]]/Tabla16[[#This Row],[WOS]]</f>
        <v>0</v>
      </c>
    </row>
    <row r="22" spans="2:9" x14ac:dyDescent="0.3">
      <c r="B22" s="5">
        <v>63</v>
      </c>
      <c r="C22" s="5" t="s">
        <v>13</v>
      </c>
      <c r="D22" s="5">
        <v>57</v>
      </c>
      <c r="E22" s="5">
        <v>6</v>
      </c>
      <c r="F22" s="5"/>
      <c r="G22" s="3">
        <f>Tabla16[[#This Row],[COMPLETE]]/Tabla16[[#This Row],[WOS]]</f>
        <v>0.90476190476190477</v>
      </c>
      <c r="H22" s="3">
        <f>Tabla16[[#This Row],[FAILED]]/Tabla16[[#This Row],[WOS]]</f>
        <v>9.5238095238095233E-2</v>
      </c>
      <c r="I22" s="3">
        <f>Tabla16[[#This Row],[TIMEOUT]]/Tabla16[[#This Row],[WOS]]</f>
        <v>0</v>
      </c>
    </row>
    <row r="23" spans="2:9" x14ac:dyDescent="0.3">
      <c r="B23" s="5">
        <v>71</v>
      </c>
      <c r="C23" s="5" t="s">
        <v>47</v>
      </c>
      <c r="D23" s="5">
        <v>66</v>
      </c>
      <c r="E23" s="5">
        <v>5</v>
      </c>
      <c r="F23" s="5"/>
      <c r="G23" s="3">
        <f>Tabla16[[#This Row],[COMPLETE]]/Tabla16[[#This Row],[WOS]]</f>
        <v>0.92957746478873238</v>
      </c>
      <c r="H23" s="3">
        <f>Tabla16[[#This Row],[FAILED]]/Tabla16[[#This Row],[WOS]]</f>
        <v>7.0422535211267609E-2</v>
      </c>
      <c r="I23" s="3">
        <f>Tabla16[[#This Row],[TIMEOUT]]/Tabla16[[#This Row],[WOS]]</f>
        <v>0</v>
      </c>
    </row>
    <row r="24" spans="2:9" x14ac:dyDescent="0.3">
      <c r="B24" s="5">
        <v>8</v>
      </c>
      <c r="C24" s="5" t="s">
        <v>42</v>
      </c>
      <c r="D24" s="5">
        <v>3</v>
      </c>
      <c r="E24" s="5">
        <v>5</v>
      </c>
      <c r="F24" s="5"/>
      <c r="G24" s="3">
        <f>Tabla16[[#This Row],[COMPLETE]]/Tabla16[[#This Row],[WOS]]</f>
        <v>0.375</v>
      </c>
      <c r="H24" s="3">
        <f>Tabla16[[#This Row],[FAILED]]/Tabla16[[#This Row],[WOS]]</f>
        <v>0.625</v>
      </c>
      <c r="I24" s="3">
        <f>Tabla16[[#This Row],[TIMEOUT]]/Tabla16[[#This Row],[WOS]]</f>
        <v>0</v>
      </c>
    </row>
    <row r="25" spans="2:9" x14ac:dyDescent="0.3">
      <c r="B25" s="5">
        <v>27</v>
      </c>
      <c r="C25" s="5" t="s">
        <v>53</v>
      </c>
      <c r="D25" s="5">
        <v>23</v>
      </c>
      <c r="E25" s="5">
        <v>4</v>
      </c>
      <c r="F25" s="5"/>
      <c r="G25" s="3">
        <f>Tabla16[[#This Row],[COMPLETE]]/Tabla16[[#This Row],[WOS]]</f>
        <v>0.85185185185185186</v>
      </c>
      <c r="H25" s="3">
        <f>Tabla16[[#This Row],[FAILED]]/Tabla16[[#This Row],[WOS]]</f>
        <v>0.14814814814814814</v>
      </c>
      <c r="I25" s="3">
        <f>Tabla16[[#This Row],[TIMEOUT]]/Tabla16[[#This Row],[WOS]]</f>
        <v>0</v>
      </c>
    </row>
    <row r="26" spans="2:9" x14ac:dyDescent="0.3">
      <c r="B26" s="5">
        <v>16</v>
      </c>
      <c r="C26" s="5" t="s">
        <v>25</v>
      </c>
      <c r="D26" s="5">
        <v>12</v>
      </c>
      <c r="E26" s="5">
        <v>4</v>
      </c>
      <c r="F26" s="5"/>
      <c r="G26" s="3">
        <f>Tabla16[[#This Row],[COMPLETE]]/Tabla16[[#This Row],[WOS]]</f>
        <v>0.75</v>
      </c>
      <c r="H26" s="3">
        <f>Tabla16[[#This Row],[FAILED]]/Tabla16[[#This Row],[WOS]]</f>
        <v>0.25</v>
      </c>
      <c r="I26" s="3">
        <f>Tabla16[[#This Row],[TIMEOUT]]/Tabla16[[#This Row],[WOS]]</f>
        <v>0</v>
      </c>
    </row>
    <row r="27" spans="2:9" x14ac:dyDescent="0.3">
      <c r="B27" s="5">
        <v>3</v>
      </c>
      <c r="C27" s="5" t="s">
        <v>24</v>
      </c>
      <c r="D27" s="5"/>
      <c r="E27" s="5">
        <v>3</v>
      </c>
      <c r="F27" s="5"/>
      <c r="G27" s="3">
        <f>Tabla16[[#This Row],[COMPLETE]]/Tabla16[[#This Row],[WOS]]</f>
        <v>0</v>
      </c>
      <c r="H27" s="3">
        <f>Tabla16[[#This Row],[FAILED]]/Tabla16[[#This Row],[WOS]]</f>
        <v>1</v>
      </c>
      <c r="I27" s="3">
        <f>Tabla16[[#This Row],[TIMEOUT]]/Tabla16[[#This Row],[WOS]]</f>
        <v>0</v>
      </c>
    </row>
    <row r="28" spans="2:9" x14ac:dyDescent="0.3">
      <c r="B28" s="5">
        <v>38</v>
      </c>
      <c r="C28" s="5" t="s">
        <v>18</v>
      </c>
      <c r="D28" s="5">
        <v>36</v>
      </c>
      <c r="E28" s="5">
        <v>2</v>
      </c>
      <c r="F28" s="5"/>
      <c r="G28" s="3">
        <f>Tabla16[[#This Row],[COMPLETE]]/Tabla16[[#This Row],[WOS]]</f>
        <v>0.94736842105263153</v>
      </c>
      <c r="H28" s="3">
        <f>Tabla16[[#This Row],[FAILED]]/Tabla16[[#This Row],[WOS]]</f>
        <v>5.2631578947368418E-2</v>
      </c>
      <c r="I28" s="3">
        <f>Tabla16[[#This Row],[TIMEOUT]]/Tabla16[[#This Row],[WOS]]</f>
        <v>0</v>
      </c>
    </row>
    <row r="29" spans="2:9" x14ac:dyDescent="0.3">
      <c r="B29" s="5">
        <v>2</v>
      </c>
      <c r="C29" s="5" t="s">
        <v>65</v>
      </c>
      <c r="D29" s="5"/>
      <c r="E29" s="5">
        <v>2</v>
      </c>
      <c r="F29" s="5"/>
      <c r="G29" s="3">
        <f>Tabla16[[#This Row],[COMPLETE]]/Tabla16[[#This Row],[WOS]]</f>
        <v>0</v>
      </c>
      <c r="H29" s="3">
        <f>Tabla16[[#This Row],[FAILED]]/Tabla16[[#This Row],[WOS]]</f>
        <v>1</v>
      </c>
      <c r="I29" s="3">
        <f>Tabla16[[#This Row],[TIMEOUT]]/Tabla16[[#This Row],[WOS]]</f>
        <v>0</v>
      </c>
    </row>
    <row r="30" spans="2:9" x14ac:dyDescent="0.3">
      <c r="B30" s="5">
        <v>37</v>
      </c>
      <c r="C30" s="5" t="s">
        <v>57</v>
      </c>
      <c r="D30" s="5">
        <v>36</v>
      </c>
      <c r="E30" s="5">
        <v>1</v>
      </c>
      <c r="F30" s="5"/>
      <c r="G30" s="3">
        <f>Tabla16[[#This Row],[COMPLETE]]/Tabla16[[#This Row],[WOS]]</f>
        <v>0.97297297297297303</v>
      </c>
      <c r="H30" s="3">
        <f>Tabla16[[#This Row],[FAILED]]/Tabla16[[#This Row],[WOS]]</f>
        <v>2.7027027027027029E-2</v>
      </c>
      <c r="I30" s="3">
        <f>Tabla16[[#This Row],[TIMEOUT]]/Tabla16[[#This Row],[WOS]]</f>
        <v>0</v>
      </c>
    </row>
    <row r="31" spans="2:9" x14ac:dyDescent="0.3">
      <c r="B31" s="5">
        <v>33</v>
      </c>
      <c r="C31" s="5" t="s">
        <v>45</v>
      </c>
      <c r="D31" s="5">
        <v>32</v>
      </c>
      <c r="E31" s="5">
        <v>1</v>
      </c>
      <c r="F31" s="5"/>
      <c r="G31" s="3">
        <f>Tabla16[[#This Row],[COMPLETE]]/Tabla16[[#This Row],[WOS]]</f>
        <v>0.96969696969696972</v>
      </c>
      <c r="H31" s="3">
        <f>Tabla16[[#This Row],[FAILED]]/Tabla16[[#This Row],[WOS]]</f>
        <v>3.0303030303030304E-2</v>
      </c>
      <c r="I31" s="3">
        <f>Tabla16[[#This Row],[TIMEOUT]]/Tabla16[[#This Row],[WOS]]</f>
        <v>0</v>
      </c>
    </row>
    <row r="32" spans="2:9" x14ac:dyDescent="0.3">
      <c r="B32" s="5">
        <v>19</v>
      </c>
      <c r="C32" s="5" t="s">
        <v>43</v>
      </c>
      <c r="D32" s="5">
        <v>18</v>
      </c>
      <c r="E32" s="5">
        <v>1</v>
      </c>
      <c r="F32" s="5"/>
      <c r="G32" s="3">
        <f>Tabla16[[#This Row],[COMPLETE]]/Tabla16[[#This Row],[WOS]]</f>
        <v>0.94736842105263153</v>
      </c>
      <c r="H32" s="3">
        <f>Tabla16[[#This Row],[FAILED]]/Tabla16[[#This Row],[WOS]]</f>
        <v>5.2631578947368418E-2</v>
      </c>
      <c r="I32" s="3">
        <f>Tabla16[[#This Row],[TIMEOUT]]/Tabla16[[#This Row],[WOS]]</f>
        <v>0</v>
      </c>
    </row>
    <row r="33" spans="2:9" x14ac:dyDescent="0.3">
      <c r="B33" s="5">
        <v>4</v>
      </c>
      <c r="C33" s="5" t="s">
        <v>46</v>
      </c>
      <c r="D33" s="5">
        <v>3</v>
      </c>
      <c r="E33" s="5">
        <v>1</v>
      </c>
      <c r="F33" s="5"/>
      <c r="G33" s="3">
        <f>Tabla16[[#This Row],[COMPLETE]]/Tabla16[[#This Row],[WOS]]</f>
        <v>0.75</v>
      </c>
      <c r="H33" s="3">
        <f>Tabla16[[#This Row],[FAILED]]/Tabla16[[#This Row],[WOS]]</f>
        <v>0.25</v>
      </c>
      <c r="I33" s="3">
        <f>Tabla16[[#This Row],[TIMEOUT]]/Tabla16[[#This Row],[WOS]]</f>
        <v>0</v>
      </c>
    </row>
    <row r="34" spans="2:9" x14ac:dyDescent="0.3">
      <c r="B34" s="5">
        <v>1</v>
      </c>
      <c r="C34" s="5" t="s">
        <v>73</v>
      </c>
      <c r="D34" s="5"/>
      <c r="E34" s="5">
        <v>1</v>
      </c>
      <c r="F34" s="5"/>
      <c r="G34" s="3">
        <f>Tabla16[[#This Row],[COMPLETE]]/Tabla16[[#This Row],[WOS]]</f>
        <v>0</v>
      </c>
      <c r="H34" s="3">
        <f>Tabla16[[#This Row],[FAILED]]/Tabla16[[#This Row],[WOS]]</f>
        <v>1</v>
      </c>
      <c r="I34" s="3">
        <f>Tabla16[[#This Row],[TIMEOUT]]/Tabla16[[#This Row],[WOS]]</f>
        <v>0</v>
      </c>
    </row>
    <row r="35" spans="2:9" x14ac:dyDescent="0.3">
      <c r="B35" s="5">
        <v>1</v>
      </c>
      <c r="C35" s="5" t="s">
        <v>40</v>
      </c>
      <c r="D35" s="5"/>
      <c r="E35" s="5">
        <v>1</v>
      </c>
      <c r="F35" s="5"/>
      <c r="G35" s="3">
        <f>Tabla16[[#This Row],[COMPLETE]]/Tabla16[[#This Row],[WOS]]</f>
        <v>0</v>
      </c>
      <c r="H35" s="3">
        <f>Tabla16[[#This Row],[FAILED]]/Tabla16[[#This Row],[WOS]]</f>
        <v>1</v>
      </c>
      <c r="I35" s="3">
        <f>Tabla16[[#This Row],[TIMEOUT]]/Tabla16[[#This Row],[WOS]]</f>
        <v>0</v>
      </c>
    </row>
    <row r="36" spans="2:9" x14ac:dyDescent="0.3">
      <c r="B36" s="5">
        <v>1</v>
      </c>
      <c r="C36" s="5" t="s">
        <v>68</v>
      </c>
      <c r="D36" s="5"/>
      <c r="E36" s="5">
        <v>1</v>
      </c>
      <c r="F36" s="5"/>
      <c r="G36" s="3">
        <f>Tabla16[[#This Row],[COMPLETE]]/Tabla16[[#This Row],[WOS]]</f>
        <v>0</v>
      </c>
      <c r="H36" s="3">
        <f>Tabla16[[#This Row],[FAILED]]/Tabla16[[#This Row],[WOS]]</f>
        <v>1</v>
      </c>
      <c r="I36" s="3">
        <f>Tabla16[[#This Row],[TIMEOUT]]/Tabla16[[#This Row],[WOS]]</f>
        <v>0</v>
      </c>
    </row>
    <row r="37" spans="2:9" x14ac:dyDescent="0.3">
      <c r="B37" s="5">
        <v>452</v>
      </c>
      <c r="C37" s="5" t="s">
        <v>44</v>
      </c>
      <c r="D37" s="5"/>
      <c r="E37" s="5"/>
      <c r="F37" s="5">
        <v>452</v>
      </c>
      <c r="G37" s="3">
        <f>Tabla16[[#This Row],[COMPLETE]]/Tabla16[[#This Row],[WOS]]</f>
        <v>0</v>
      </c>
      <c r="H37" s="3">
        <f>Tabla16[[#This Row],[FAILED]]/Tabla16[[#This Row],[WOS]]</f>
        <v>0</v>
      </c>
      <c r="I37" s="3">
        <f>Tabla16[[#This Row],[TIMEOUT]]/Tabla16[[#This Row],[WOS]]</f>
        <v>1</v>
      </c>
    </row>
    <row r="38" spans="2:9" x14ac:dyDescent="0.3">
      <c r="B38" s="5">
        <v>36</v>
      </c>
      <c r="C38" s="5" t="s">
        <v>54</v>
      </c>
      <c r="D38" s="5">
        <v>36</v>
      </c>
      <c r="E38" s="5"/>
      <c r="F38" s="5"/>
      <c r="G38" s="3">
        <f>Tabla16[[#This Row],[COMPLETE]]/Tabla16[[#This Row],[WOS]]</f>
        <v>1</v>
      </c>
      <c r="H38" s="3">
        <f>Tabla16[[#This Row],[FAILED]]/Tabla16[[#This Row],[WOS]]</f>
        <v>0</v>
      </c>
      <c r="I38" s="3">
        <f>Tabla16[[#This Row],[TIMEOUT]]/Tabla16[[#This Row],[WOS]]</f>
        <v>0</v>
      </c>
    </row>
    <row r="39" spans="2:9" x14ac:dyDescent="0.3">
      <c r="B39" s="5">
        <v>27</v>
      </c>
      <c r="C39" s="5" t="s">
        <v>56</v>
      </c>
      <c r="D39" s="5">
        <v>27</v>
      </c>
      <c r="E39" s="5"/>
      <c r="F39" s="5"/>
      <c r="G39" s="3">
        <f>Tabla16[[#This Row],[COMPLETE]]/Tabla16[[#This Row],[WOS]]</f>
        <v>1</v>
      </c>
      <c r="H39" s="3">
        <f>Tabla16[[#This Row],[FAILED]]/Tabla16[[#This Row],[WOS]]</f>
        <v>0</v>
      </c>
      <c r="I39" s="3">
        <f>Tabla16[[#This Row],[TIMEOUT]]/Tabla16[[#This Row],[WOS]]</f>
        <v>0</v>
      </c>
    </row>
    <row r="40" spans="2:9" x14ac:dyDescent="0.3">
      <c r="B40" s="5">
        <v>20</v>
      </c>
      <c r="C40" s="5" t="s">
        <v>66</v>
      </c>
      <c r="D40" s="5"/>
      <c r="E40" s="5"/>
      <c r="F40" s="5">
        <v>20</v>
      </c>
      <c r="G40" s="3">
        <f>Tabla16[[#This Row],[COMPLETE]]/Tabla16[[#This Row],[WOS]]</f>
        <v>0</v>
      </c>
      <c r="H40" s="3">
        <f>Tabla16[[#This Row],[FAILED]]/Tabla16[[#This Row],[WOS]]</f>
        <v>0</v>
      </c>
      <c r="I40" s="3">
        <f>Tabla16[[#This Row],[TIMEOUT]]/Tabla16[[#This Row],[WOS]]</f>
        <v>1</v>
      </c>
    </row>
    <row r="41" spans="2:9" x14ac:dyDescent="0.3">
      <c r="B41" s="5">
        <v>20</v>
      </c>
      <c r="C41" s="5" t="s">
        <v>51</v>
      </c>
      <c r="D41" s="5"/>
      <c r="E41" s="5"/>
      <c r="F41" s="5">
        <v>20</v>
      </c>
      <c r="G41" s="3">
        <f>Tabla16[[#This Row],[COMPLETE]]/Tabla16[[#This Row],[WOS]]</f>
        <v>0</v>
      </c>
      <c r="H41" s="3">
        <f>Tabla16[[#This Row],[FAILED]]/Tabla16[[#This Row],[WOS]]</f>
        <v>0</v>
      </c>
      <c r="I41" s="3">
        <f>Tabla16[[#This Row],[TIMEOUT]]/Tabla16[[#This Row],[WOS]]</f>
        <v>1</v>
      </c>
    </row>
    <row r="42" spans="2:9" x14ac:dyDescent="0.3">
      <c r="B42" s="5">
        <v>17</v>
      </c>
      <c r="C42" s="5" t="s">
        <v>49</v>
      </c>
      <c r="D42" s="5">
        <v>17</v>
      </c>
      <c r="E42" s="5"/>
      <c r="F42" s="5"/>
      <c r="G42" s="3">
        <f>Tabla16[[#This Row],[COMPLETE]]/Tabla16[[#This Row],[WOS]]</f>
        <v>1</v>
      </c>
      <c r="H42" s="3">
        <f>Tabla16[[#This Row],[FAILED]]/Tabla16[[#This Row],[WOS]]</f>
        <v>0</v>
      </c>
      <c r="I42" s="3">
        <f>Tabla16[[#This Row],[TIMEOUT]]/Tabla16[[#This Row],[WOS]]</f>
        <v>0</v>
      </c>
    </row>
    <row r="43" spans="2:9" x14ac:dyDescent="0.3">
      <c r="B43" s="5">
        <v>15</v>
      </c>
      <c r="C43" s="5" t="s">
        <v>37</v>
      </c>
      <c r="D43" s="5">
        <v>15</v>
      </c>
      <c r="E43" s="5"/>
      <c r="F43" s="5"/>
      <c r="G43" s="3">
        <f>Tabla16[[#This Row],[COMPLETE]]/Tabla16[[#This Row],[WOS]]</f>
        <v>1</v>
      </c>
      <c r="H43" s="3">
        <f>Tabla16[[#This Row],[FAILED]]/Tabla16[[#This Row],[WOS]]</f>
        <v>0</v>
      </c>
      <c r="I43" s="3">
        <f>Tabla16[[#This Row],[TIMEOUT]]/Tabla16[[#This Row],[WOS]]</f>
        <v>0</v>
      </c>
    </row>
    <row r="44" spans="2:9" x14ac:dyDescent="0.3">
      <c r="B44" s="5">
        <v>14</v>
      </c>
      <c r="C44" s="5" t="s">
        <v>52</v>
      </c>
      <c r="D44" s="5"/>
      <c r="E44" s="5"/>
      <c r="F44" s="5">
        <v>14</v>
      </c>
      <c r="G44" s="3">
        <f>Tabla16[[#This Row],[COMPLETE]]/Tabla16[[#This Row],[WOS]]</f>
        <v>0</v>
      </c>
      <c r="H44" s="3">
        <f>Tabla16[[#This Row],[FAILED]]/Tabla16[[#This Row],[WOS]]</f>
        <v>0</v>
      </c>
      <c r="I44" s="3">
        <f>Tabla16[[#This Row],[TIMEOUT]]/Tabla16[[#This Row],[WOS]]</f>
        <v>1</v>
      </c>
    </row>
    <row r="45" spans="2:9" x14ac:dyDescent="0.3">
      <c r="B45" s="5">
        <v>8</v>
      </c>
      <c r="C45" s="5" t="s">
        <v>41</v>
      </c>
      <c r="D45" s="5"/>
      <c r="E45" s="5"/>
      <c r="F45" s="5">
        <v>8</v>
      </c>
      <c r="G45" s="3">
        <f>Tabla16[[#This Row],[COMPLETE]]/Tabla16[[#This Row],[WOS]]</f>
        <v>0</v>
      </c>
      <c r="H45" s="3">
        <f>Tabla16[[#This Row],[FAILED]]/Tabla16[[#This Row],[WOS]]</f>
        <v>0</v>
      </c>
      <c r="I45" s="3">
        <f>Tabla16[[#This Row],[TIMEOUT]]/Tabla16[[#This Row],[WOS]]</f>
        <v>1</v>
      </c>
    </row>
    <row r="46" spans="2:9" x14ac:dyDescent="0.3">
      <c r="B46" s="5">
        <v>8</v>
      </c>
      <c r="C46" s="5" t="s">
        <v>48</v>
      </c>
      <c r="D46" s="5"/>
      <c r="E46" s="5"/>
      <c r="F46" s="5">
        <v>8</v>
      </c>
      <c r="G46" s="3">
        <f>Tabla16[[#This Row],[COMPLETE]]/Tabla16[[#This Row],[WOS]]</f>
        <v>0</v>
      </c>
      <c r="H46" s="3">
        <f>Tabla16[[#This Row],[FAILED]]/Tabla16[[#This Row],[WOS]]</f>
        <v>0</v>
      </c>
      <c r="I46" s="3">
        <f>Tabla16[[#This Row],[TIMEOUT]]/Tabla16[[#This Row],[WOS]]</f>
        <v>1</v>
      </c>
    </row>
    <row r="47" spans="2:9" x14ac:dyDescent="0.3">
      <c r="B47" s="5">
        <v>6</v>
      </c>
      <c r="C47" s="5" t="s">
        <v>28</v>
      </c>
      <c r="D47" s="5"/>
      <c r="E47" s="5"/>
      <c r="F47" s="5">
        <v>6</v>
      </c>
      <c r="G47" s="3">
        <f>Tabla16[[#This Row],[COMPLETE]]/Tabla16[[#This Row],[WOS]]</f>
        <v>0</v>
      </c>
      <c r="H47" s="3">
        <f>Tabla16[[#This Row],[FAILED]]/Tabla16[[#This Row],[WOS]]</f>
        <v>0</v>
      </c>
      <c r="I47" s="3">
        <f>Tabla16[[#This Row],[TIMEOUT]]/Tabla16[[#This Row],[WOS]]</f>
        <v>1</v>
      </c>
    </row>
    <row r="48" spans="2:9" x14ac:dyDescent="0.3">
      <c r="B48" s="5">
        <v>6</v>
      </c>
      <c r="C48" s="5" t="s">
        <v>63</v>
      </c>
      <c r="D48" s="5"/>
      <c r="E48" s="5"/>
      <c r="F48" s="5">
        <v>6</v>
      </c>
      <c r="G48" s="3">
        <f>Tabla16[[#This Row],[COMPLETE]]/Tabla16[[#This Row],[WOS]]</f>
        <v>0</v>
      </c>
      <c r="H48" s="3">
        <f>Tabla16[[#This Row],[FAILED]]/Tabla16[[#This Row],[WOS]]</f>
        <v>0</v>
      </c>
      <c r="I48" s="3">
        <f>Tabla16[[#This Row],[TIMEOUT]]/Tabla16[[#This Row],[WOS]]</f>
        <v>1</v>
      </c>
    </row>
    <row r="49" spans="2:9" x14ac:dyDescent="0.3">
      <c r="B49" s="5">
        <v>5</v>
      </c>
      <c r="C49" s="5" t="s">
        <v>30</v>
      </c>
      <c r="D49" s="5">
        <v>5</v>
      </c>
      <c r="E49" s="5"/>
      <c r="F49" s="5"/>
      <c r="G49" s="3">
        <f>Tabla16[[#This Row],[COMPLETE]]/Tabla16[[#This Row],[WOS]]</f>
        <v>1</v>
      </c>
      <c r="H49" s="3">
        <f>Tabla16[[#This Row],[FAILED]]/Tabla16[[#This Row],[WOS]]</f>
        <v>0</v>
      </c>
      <c r="I49" s="3">
        <f>Tabla16[[#This Row],[TIMEOUT]]/Tabla16[[#This Row],[WOS]]</f>
        <v>0</v>
      </c>
    </row>
    <row r="50" spans="2:9" x14ac:dyDescent="0.3">
      <c r="B50" s="5">
        <v>4</v>
      </c>
      <c r="C50" s="5" t="s">
        <v>23</v>
      </c>
      <c r="D50" s="5">
        <v>4</v>
      </c>
      <c r="E50" s="5"/>
      <c r="F50" s="5"/>
      <c r="G50" s="3">
        <f>Tabla16[[#This Row],[COMPLETE]]/Tabla16[[#This Row],[WOS]]</f>
        <v>1</v>
      </c>
      <c r="H50" s="3">
        <f>Tabla16[[#This Row],[FAILED]]/Tabla16[[#This Row],[WOS]]</f>
        <v>0</v>
      </c>
      <c r="I50" s="3">
        <f>Tabla16[[#This Row],[TIMEOUT]]/Tabla16[[#This Row],[WOS]]</f>
        <v>0</v>
      </c>
    </row>
    <row r="51" spans="2:9" x14ac:dyDescent="0.3">
      <c r="B51" s="5">
        <v>4</v>
      </c>
      <c r="C51" s="5" t="s">
        <v>27</v>
      </c>
      <c r="D51" s="5">
        <v>4</v>
      </c>
      <c r="E51" s="5"/>
      <c r="F51" s="5"/>
      <c r="G51" s="3">
        <f>Tabla16[[#This Row],[COMPLETE]]/Tabla16[[#This Row],[WOS]]</f>
        <v>1</v>
      </c>
      <c r="H51" s="3">
        <f>Tabla16[[#This Row],[FAILED]]/Tabla16[[#This Row],[WOS]]</f>
        <v>0</v>
      </c>
      <c r="I51" s="3">
        <f>Tabla16[[#This Row],[TIMEOUT]]/Tabla16[[#This Row],[WOS]]</f>
        <v>0</v>
      </c>
    </row>
    <row r="52" spans="2:9" x14ac:dyDescent="0.3">
      <c r="B52" s="5">
        <v>4</v>
      </c>
      <c r="C52" s="5" t="s">
        <v>67</v>
      </c>
      <c r="D52" s="5"/>
      <c r="E52" s="5"/>
      <c r="F52" s="5">
        <v>4</v>
      </c>
      <c r="G52" s="3">
        <f>Tabla16[[#This Row],[COMPLETE]]/Tabla16[[#This Row],[WOS]]</f>
        <v>0</v>
      </c>
      <c r="H52" s="3">
        <f>Tabla16[[#This Row],[FAILED]]/Tabla16[[#This Row],[WOS]]</f>
        <v>0</v>
      </c>
      <c r="I52" s="3">
        <f>Tabla16[[#This Row],[TIMEOUT]]/Tabla16[[#This Row],[WOS]]</f>
        <v>1</v>
      </c>
    </row>
    <row r="53" spans="2:9" x14ac:dyDescent="0.3">
      <c r="B53" s="5">
        <v>3</v>
      </c>
      <c r="C53" s="5" t="s">
        <v>39</v>
      </c>
      <c r="D53" s="5">
        <v>3</v>
      </c>
      <c r="E53" s="5"/>
      <c r="F53" s="5"/>
      <c r="G53" s="3">
        <f>Tabla16[[#This Row],[COMPLETE]]/Tabla16[[#This Row],[WOS]]</f>
        <v>1</v>
      </c>
      <c r="H53" s="3">
        <f>Tabla16[[#This Row],[FAILED]]/Tabla16[[#This Row],[WOS]]</f>
        <v>0</v>
      </c>
      <c r="I53" s="3">
        <f>Tabla16[[#This Row],[TIMEOUT]]/Tabla16[[#This Row],[WOS]]</f>
        <v>0</v>
      </c>
    </row>
    <row r="54" spans="2:9" x14ac:dyDescent="0.3">
      <c r="B54" s="5">
        <v>2</v>
      </c>
      <c r="C54" s="5" t="s">
        <v>17</v>
      </c>
      <c r="D54" s="5">
        <v>2</v>
      </c>
      <c r="E54" s="5"/>
      <c r="F54" s="5"/>
      <c r="G54" s="3">
        <f>Tabla16[[#This Row],[COMPLETE]]/Tabla16[[#This Row],[WOS]]</f>
        <v>1</v>
      </c>
      <c r="H54" s="3">
        <f>Tabla16[[#This Row],[FAILED]]/Tabla16[[#This Row],[WOS]]</f>
        <v>0</v>
      </c>
      <c r="I54" s="3">
        <f>Tabla16[[#This Row],[TIMEOUT]]/Tabla16[[#This Row],[WOS]]</f>
        <v>0</v>
      </c>
    </row>
    <row r="55" spans="2:9" x14ac:dyDescent="0.3">
      <c r="B55" s="5">
        <v>1</v>
      </c>
      <c r="C55" s="5" t="s">
        <v>74</v>
      </c>
      <c r="D55" s="5">
        <v>1</v>
      </c>
      <c r="E55" s="5"/>
      <c r="F55" s="5"/>
      <c r="G55" s="3">
        <f>Tabla16[[#This Row],[COMPLETE]]/Tabla16[[#This Row],[WOS]]</f>
        <v>1</v>
      </c>
      <c r="H55" s="3">
        <f>Tabla16[[#This Row],[FAILED]]/Tabla16[[#This Row],[WOS]]</f>
        <v>0</v>
      </c>
      <c r="I55" s="3">
        <f>Tabla16[[#This Row],[TIMEOUT]]/Tabla16[[#This Row],[WOS]]</f>
        <v>0</v>
      </c>
    </row>
    <row r="56" spans="2:9" x14ac:dyDescent="0.3">
      <c r="B56" s="5">
        <v>1</v>
      </c>
      <c r="C56" s="5" t="s">
        <v>21</v>
      </c>
      <c r="D56" s="5"/>
      <c r="E56" s="5"/>
      <c r="F56" s="5">
        <v>1</v>
      </c>
      <c r="G56" s="3">
        <f>Tabla16[[#This Row],[COMPLETE]]/Tabla16[[#This Row],[WOS]]</f>
        <v>0</v>
      </c>
      <c r="H56" s="3">
        <f>Tabla16[[#This Row],[FAILED]]/Tabla16[[#This Row],[WOS]]</f>
        <v>0</v>
      </c>
      <c r="I56" s="3">
        <f>Tabla16[[#This Row],[TIMEOUT]]/Tabla16[[#This Row],[WOS]]</f>
        <v>1</v>
      </c>
    </row>
    <row r="57" spans="2:9" x14ac:dyDescent="0.3">
      <c r="B57" s="5">
        <v>1</v>
      </c>
      <c r="C57" s="5" t="s">
        <v>22</v>
      </c>
      <c r="D57" s="5"/>
      <c r="E57" s="5"/>
      <c r="F57" s="5">
        <v>1</v>
      </c>
      <c r="G57" s="3">
        <f>Tabla16[[#This Row],[COMPLETE]]/Tabla16[[#This Row],[WOS]]</f>
        <v>0</v>
      </c>
      <c r="H57" s="3">
        <f>Tabla16[[#This Row],[FAILED]]/Tabla16[[#This Row],[WOS]]</f>
        <v>0</v>
      </c>
      <c r="I57" s="3">
        <f>Tabla16[[#This Row],[TIMEOUT]]/Tabla16[[#This Row],[WOS]]</f>
        <v>1</v>
      </c>
    </row>
    <row r="58" spans="2:9" x14ac:dyDescent="0.3">
      <c r="B58" s="5">
        <v>1</v>
      </c>
      <c r="C58" s="5" t="s">
        <v>36</v>
      </c>
      <c r="D58" s="5">
        <v>1</v>
      </c>
      <c r="E58" s="5"/>
      <c r="F58" s="5"/>
      <c r="G58" s="3">
        <f>Tabla16[[#This Row],[COMPLETE]]/Tabla16[[#This Row],[WOS]]</f>
        <v>1</v>
      </c>
      <c r="H58" s="3">
        <f>Tabla16[[#This Row],[FAILED]]/Tabla16[[#This Row],[WOS]]</f>
        <v>0</v>
      </c>
      <c r="I58" s="3">
        <f>Tabla16[[#This Row],[TIMEOUT]]/Tabla16[[#This Row],[WOS]]</f>
        <v>0</v>
      </c>
    </row>
    <row r="59" spans="2:9" x14ac:dyDescent="0.3">
      <c r="B59" s="5">
        <v>1</v>
      </c>
      <c r="C59" s="5" t="s">
        <v>50</v>
      </c>
      <c r="D59" s="5">
        <v>1</v>
      </c>
      <c r="E59" s="5"/>
      <c r="F59" s="5"/>
      <c r="G59" s="3">
        <f>Tabla16[[#This Row],[COMPLETE]]/Tabla16[[#This Row],[WOS]]</f>
        <v>1</v>
      </c>
      <c r="H59" s="3">
        <f>Tabla16[[#This Row],[FAILED]]/Tabla16[[#This Row],[WOS]]</f>
        <v>0</v>
      </c>
      <c r="I59" s="3">
        <f>Tabla16[[#This Row],[TIMEOUT]]/Tabla16[[#This Row],[WOS]]</f>
        <v>0</v>
      </c>
    </row>
    <row r="60" spans="2:9" x14ac:dyDescent="0.3">
      <c r="B60" s="5">
        <v>1</v>
      </c>
      <c r="C60" s="5" t="s">
        <v>75</v>
      </c>
      <c r="D60" s="5">
        <v>1</v>
      </c>
      <c r="E60" s="5"/>
      <c r="F60" s="5"/>
      <c r="G60" s="3">
        <f>Tabla16[[#This Row],[COMPLETE]]/Tabla16[[#This Row],[WOS]]</f>
        <v>1</v>
      </c>
      <c r="H60" s="3">
        <f>Tabla16[[#This Row],[FAILED]]/Tabla16[[#This Row],[WOS]]</f>
        <v>0</v>
      </c>
      <c r="I60" s="3">
        <f>Tabla16[[#This Row],[TIMEOUT]]/Tabla16[[#This Row],[WOS]]</f>
        <v>0</v>
      </c>
    </row>
    <row r="61" spans="2:9" x14ac:dyDescent="0.3">
      <c r="B61" s="5">
        <v>1</v>
      </c>
      <c r="C61" s="5" t="s">
        <v>72</v>
      </c>
      <c r="D61" s="5">
        <v>1</v>
      </c>
      <c r="E61" s="5"/>
      <c r="F61" s="5"/>
      <c r="G61" s="3">
        <f>Tabla16[[#This Row],[COMPLETE]]/Tabla16[[#This Row],[WOS]]</f>
        <v>1</v>
      </c>
      <c r="H61" s="3">
        <f>Tabla16[[#This Row],[FAILED]]/Tabla16[[#This Row],[WOS]]</f>
        <v>0</v>
      </c>
      <c r="I61" s="3">
        <f>Tabla16[[#This Row],[TIMEOUT]]/Tabla16[[#This Row],[WOS]]</f>
        <v>0</v>
      </c>
    </row>
  </sheetData>
  <conditionalFormatting sqref="H3:I61"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61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61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7"/>
  <sheetViews>
    <sheetView workbookViewId="0">
      <selection activeCell="C14" sqref="C14"/>
    </sheetView>
  </sheetViews>
  <sheetFormatPr baseColWidth="10" defaultColWidth="11.44140625" defaultRowHeight="14.4" x14ac:dyDescent="0.3"/>
  <cols>
    <col min="2" max="2" width="9.6640625" bestFit="1" customWidth="1"/>
    <col min="3" max="3" width="212.6640625" bestFit="1" customWidth="1"/>
  </cols>
  <sheetData>
    <row r="2" spans="2:3" ht="15" thickBot="1" x14ac:dyDescent="0.35">
      <c r="B2" s="6" t="s">
        <v>11</v>
      </c>
      <c r="C2" s="7" t="s">
        <v>12</v>
      </c>
    </row>
    <row r="3" spans="2:3" ht="15" thickBot="1" x14ac:dyDescent="0.35">
      <c r="B3" s="12">
        <v>966</v>
      </c>
      <c r="C3" s="13" t="s">
        <v>64</v>
      </c>
    </row>
    <row r="4" spans="2:3" ht="15" thickBot="1" x14ac:dyDescent="0.35">
      <c r="B4" s="14">
        <v>49</v>
      </c>
      <c r="C4" s="15" t="s">
        <v>62</v>
      </c>
    </row>
    <row r="5" spans="2:3" ht="15" thickBot="1" x14ac:dyDescent="0.35">
      <c r="B5" s="14">
        <v>22</v>
      </c>
      <c r="C5" s="15" t="s">
        <v>60</v>
      </c>
    </row>
    <row r="6" spans="2:3" ht="15" thickBot="1" x14ac:dyDescent="0.35">
      <c r="B6" s="14">
        <v>6</v>
      </c>
      <c r="C6" s="15" t="s">
        <v>61</v>
      </c>
    </row>
    <row r="7" spans="2:3" ht="15" thickBot="1" x14ac:dyDescent="0.35">
      <c r="B7" s="14">
        <v>3</v>
      </c>
      <c r="C7" s="15" t="s">
        <v>76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3"/>
  <sheetViews>
    <sheetView workbookViewId="0">
      <selection activeCell="C13" sqref="C13"/>
    </sheetView>
  </sheetViews>
  <sheetFormatPr baseColWidth="10" defaultColWidth="11.44140625" defaultRowHeight="14.4" x14ac:dyDescent="0.3"/>
  <cols>
    <col min="3" max="3" width="95.33203125" customWidth="1"/>
  </cols>
  <sheetData>
    <row r="2" spans="2:3" ht="15" thickBot="1" x14ac:dyDescent="0.35">
      <c r="B2" t="s">
        <v>11</v>
      </c>
      <c r="C2" t="s">
        <v>12</v>
      </c>
    </row>
    <row r="3" spans="2:3" ht="15" thickBot="1" x14ac:dyDescent="0.35">
      <c r="B3" s="8">
        <v>322</v>
      </c>
      <c r="C3" s="9" t="s">
        <v>77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10"/>
  <sheetViews>
    <sheetView workbookViewId="0">
      <selection activeCell="C13" sqref="C13"/>
    </sheetView>
  </sheetViews>
  <sheetFormatPr baseColWidth="10" defaultColWidth="11.44140625" defaultRowHeight="14.4" x14ac:dyDescent="0.3"/>
  <cols>
    <col min="1" max="1" width="11.44140625" style="5"/>
    <col min="2" max="2" width="9.6640625" style="5" bestFit="1" customWidth="1"/>
    <col min="3" max="3" width="92.109375" style="5" customWidth="1"/>
    <col min="4" max="16384" width="11.44140625" style="5"/>
  </cols>
  <sheetData>
    <row r="2" spans="2:3" ht="15" thickBot="1" x14ac:dyDescent="0.35">
      <c r="B2" s="6" t="s">
        <v>11</v>
      </c>
      <c r="C2" s="7" t="s">
        <v>12</v>
      </c>
    </row>
    <row r="3" spans="2:3" ht="15" thickBot="1" x14ac:dyDescent="0.35">
      <c r="B3" s="8">
        <v>169</v>
      </c>
      <c r="C3" s="9" t="s">
        <v>78</v>
      </c>
    </row>
    <row r="4" spans="2:3" ht="15" thickBot="1" x14ac:dyDescent="0.35">
      <c r="B4" s="10">
        <v>50</v>
      </c>
      <c r="C4" s="11" t="s">
        <v>79</v>
      </c>
    </row>
    <row r="5" spans="2:3" ht="15" thickBot="1" x14ac:dyDescent="0.35">
      <c r="B5" s="10">
        <v>17</v>
      </c>
      <c r="C5" s="11" t="s">
        <v>80</v>
      </c>
    </row>
    <row r="6" spans="2:3" ht="15" thickBot="1" x14ac:dyDescent="0.35">
      <c r="B6" s="10">
        <v>14</v>
      </c>
      <c r="C6" s="11" t="s">
        <v>81</v>
      </c>
    </row>
    <row r="7" spans="2:3" ht="15" thickBot="1" x14ac:dyDescent="0.35">
      <c r="B7" s="10">
        <v>14</v>
      </c>
      <c r="C7" s="11" t="s">
        <v>82</v>
      </c>
    </row>
    <row r="8" spans="2:3" ht="29.4" thickBot="1" x14ac:dyDescent="0.35">
      <c r="B8" s="10">
        <v>9</v>
      </c>
      <c r="C8" s="11" t="s">
        <v>83</v>
      </c>
    </row>
    <row r="9" spans="2:3" ht="15" thickBot="1" x14ac:dyDescent="0.35">
      <c r="B9" s="10">
        <v>3</v>
      </c>
      <c r="C9" s="11" t="s">
        <v>84</v>
      </c>
    </row>
    <row r="10" spans="2:3" ht="15" thickBot="1" x14ac:dyDescent="0.35">
      <c r="B10" s="10">
        <v>1</v>
      </c>
      <c r="C10" s="11" t="s">
        <v>85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FULL REPORT</vt:lpstr>
      <vt:lpstr>%TIMEOUT</vt:lpstr>
      <vt:lpstr>%FAILED</vt:lpstr>
      <vt:lpstr>JM-PBK-TX-</vt:lpstr>
      <vt:lpstr>JAM_LDAP</vt:lpstr>
      <vt:lpstr>JAM_MSAN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Jesus Lopez</cp:lastModifiedBy>
  <dcterms:created xsi:type="dcterms:W3CDTF">2016-07-18T14:11:33Z</dcterms:created>
  <dcterms:modified xsi:type="dcterms:W3CDTF">2018-08-13T20:30:00Z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75e7587a-3ca7-45f0-94f6-b52d859912ec</vt:lpwstr>
  </property>
</Properties>
</file>