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"/>
    </mc:Choice>
  </mc:AlternateContent>
  <xr:revisionPtr revIDLastSave="0" documentId="13_ncr:1_{C2100913-15A8-4AD1-AEDF-38774154131E}" xr6:coauthVersionLast="34" xr6:coauthVersionMax="34" xr10:uidLastSave="{00000000-0000-0000-0000-000000000000}"/>
  <bookViews>
    <workbookView xWindow="0" yWindow="0" windowWidth="14808" windowHeight="8016" xr2:uid="{00000000-000D-0000-FFFF-FFFF00000000}"/>
  </bookViews>
  <sheets>
    <sheet name="FULL REPORT" sheetId="1" r:id="rId1"/>
    <sheet name="%TIMEOUT" sheetId="2" r:id="rId2"/>
    <sheet name="%FAILED" sheetId="3" r:id="rId3"/>
    <sheet name="BAR_COMG" sheetId="11" r:id="rId4"/>
    <sheet name="ANU_BWTA" sheetId="4" r:id="rId5"/>
    <sheet name="TKI_HUAW" sheetId="12" r:id="rId6"/>
  </sheets>
  <calcPr calcId="179017"/>
</workbook>
</file>

<file path=xl/calcChain.xml><?xml version="1.0" encoding="utf-8"?>
<calcChain xmlns="http://schemas.openxmlformats.org/spreadsheetml/2006/main">
  <c r="I27" i="3" l="1"/>
  <c r="H27" i="3"/>
  <c r="G27" i="3"/>
  <c r="I55" i="3"/>
  <c r="H55" i="3"/>
  <c r="G55" i="3"/>
  <c r="I54" i="3"/>
  <c r="H54" i="3"/>
  <c r="G54" i="3"/>
  <c r="I26" i="3"/>
  <c r="H26" i="3"/>
  <c r="G26" i="3"/>
  <c r="I53" i="3"/>
  <c r="H53" i="3"/>
  <c r="G53" i="3"/>
  <c r="I25" i="3"/>
  <c r="H25" i="3"/>
  <c r="G25" i="3"/>
  <c r="I24" i="3"/>
  <c r="H24" i="3"/>
  <c r="G24" i="3"/>
  <c r="I23" i="3"/>
  <c r="H23" i="3"/>
  <c r="G2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20" i="3"/>
  <c r="H20" i="3"/>
  <c r="G20" i="3"/>
  <c r="I19" i="3"/>
  <c r="H19" i="3"/>
  <c r="G19" i="3"/>
  <c r="I30" i="3"/>
  <c r="H30" i="3"/>
  <c r="G30" i="3"/>
  <c r="I29" i="3"/>
  <c r="H29" i="3"/>
  <c r="G29" i="3"/>
  <c r="I14" i="3"/>
  <c r="H14" i="3"/>
  <c r="G14" i="3"/>
  <c r="I16" i="3"/>
  <c r="H16" i="3"/>
  <c r="G16" i="3"/>
  <c r="I28" i="3"/>
  <c r="H28" i="3"/>
  <c r="G28" i="3"/>
  <c r="I22" i="3"/>
  <c r="H22" i="3"/>
  <c r="G22" i="3"/>
  <c r="I12" i="3"/>
  <c r="H12" i="3"/>
  <c r="G12" i="3"/>
  <c r="I13" i="3"/>
  <c r="H13" i="3"/>
  <c r="G13" i="3"/>
  <c r="I21" i="3"/>
  <c r="H21" i="3"/>
  <c r="G21" i="3"/>
  <c r="I15" i="3"/>
  <c r="H15" i="3"/>
  <c r="G15" i="3"/>
  <c r="I6" i="3"/>
  <c r="H6" i="3"/>
  <c r="G6" i="3"/>
  <c r="I10" i="3"/>
  <c r="H10" i="3"/>
  <c r="G10" i="3"/>
  <c r="I4" i="3"/>
  <c r="H4" i="3"/>
  <c r="G4" i="3"/>
  <c r="I8" i="3"/>
  <c r="H8" i="3"/>
  <c r="G8" i="3"/>
  <c r="I11" i="3"/>
  <c r="H11" i="3"/>
  <c r="G11" i="3"/>
  <c r="I9" i="3"/>
  <c r="H9" i="3"/>
  <c r="G9" i="3"/>
  <c r="I18" i="3"/>
  <c r="H18" i="3"/>
  <c r="G18" i="3"/>
  <c r="I7" i="3"/>
  <c r="H7" i="3"/>
  <c r="G7" i="3"/>
  <c r="I5" i="3"/>
  <c r="H5" i="3"/>
  <c r="G5" i="3"/>
  <c r="I17" i="3"/>
  <c r="H17" i="3"/>
  <c r="G17" i="3"/>
  <c r="I3" i="3"/>
  <c r="H3" i="3"/>
  <c r="G3" i="3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30" i="2"/>
  <c r="H30" i="2"/>
  <c r="G30" i="2"/>
  <c r="I29" i="2"/>
  <c r="H29" i="2"/>
  <c r="G29" i="2"/>
  <c r="I8" i="2"/>
  <c r="H8" i="2"/>
  <c r="G8" i="2"/>
  <c r="I28" i="2"/>
  <c r="H28" i="2"/>
  <c r="G28" i="2"/>
  <c r="I27" i="2"/>
  <c r="H27" i="2"/>
  <c r="G27" i="2"/>
  <c r="I26" i="2"/>
  <c r="H26" i="2"/>
  <c r="G26" i="2"/>
  <c r="I10" i="2"/>
  <c r="H10" i="2"/>
  <c r="G10" i="2"/>
  <c r="I25" i="2"/>
  <c r="H25" i="2"/>
  <c r="G25" i="2"/>
  <c r="I24" i="2"/>
  <c r="H24" i="2"/>
  <c r="G24" i="2"/>
  <c r="I23" i="2"/>
  <c r="H23" i="2"/>
  <c r="G23" i="2"/>
  <c r="I22" i="2"/>
  <c r="H22" i="2"/>
  <c r="G22" i="2"/>
  <c r="I9" i="2"/>
  <c r="H9" i="2"/>
  <c r="G9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H51" i="1"/>
  <c r="H52" i="1"/>
  <c r="H24" i="1"/>
  <c r="H57" i="1"/>
  <c r="H22" i="1"/>
  <c r="H14" i="1"/>
  <c r="H58" i="1"/>
  <c r="H10" i="1"/>
  <c r="H25" i="1"/>
  <c r="H13" i="1"/>
  <c r="H31" i="1"/>
  <c r="H59" i="1"/>
  <c r="H15" i="1"/>
  <c r="H53" i="1"/>
  <c r="H60" i="1"/>
  <c r="H16" i="1"/>
  <c r="H11" i="1"/>
  <c r="H61" i="1"/>
  <c r="I51" i="1"/>
  <c r="I52" i="1"/>
  <c r="I24" i="1"/>
  <c r="I57" i="1"/>
  <c r="I22" i="1"/>
  <c r="I14" i="1"/>
  <c r="I58" i="1"/>
  <c r="I10" i="1"/>
  <c r="I25" i="1"/>
  <c r="I13" i="1"/>
  <c r="I31" i="1"/>
  <c r="I59" i="1"/>
  <c r="I15" i="1"/>
  <c r="I53" i="1"/>
  <c r="I60" i="1"/>
  <c r="I16" i="1"/>
  <c r="I11" i="1"/>
  <c r="I61" i="1"/>
  <c r="J51" i="1"/>
  <c r="J52" i="1"/>
  <c r="J24" i="1"/>
  <c r="J57" i="1"/>
  <c r="J22" i="1"/>
  <c r="J14" i="1"/>
  <c r="J58" i="1"/>
  <c r="J10" i="1"/>
  <c r="J25" i="1"/>
  <c r="J13" i="1"/>
  <c r="J31" i="1"/>
  <c r="J59" i="1"/>
  <c r="J15" i="1"/>
  <c r="J53" i="1"/>
  <c r="J60" i="1"/>
  <c r="J16" i="1"/>
  <c r="J11" i="1"/>
  <c r="J61" i="1"/>
  <c r="H46" i="1" l="1"/>
  <c r="H47" i="1"/>
  <c r="H48" i="1"/>
  <c r="H49" i="1"/>
  <c r="H50" i="1"/>
  <c r="I46" i="1"/>
  <c r="I47" i="1"/>
  <c r="I48" i="1"/>
  <c r="I49" i="1"/>
  <c r="I50" i="1"/>
  <c r="J46" i="1"/>
  <c r="J47" i="1"/>
  <c r="J48" i="1"/>
  <c r="J49" i="1"/>
  <c r="J50" i="1"/>
  <c r="H12" i="1"/>
  <c r="H26" i="1"/>
  <c r="H36" i="1"/>
  <c r="H32" i="1"/>
  <c r="H41" i="1"/>
  <c r="H17" i="1"/>
  <c r="H9" i="1"/>
  <c r="H19" i="1"/>
  <c r="H33" i="1"/>
  <c r="H30" i="1"/>
  <c r="H54" i="1"/>
  <c r="H37" i="1"/>
  <c r="H42" i="1"/>
  <c r="H27" i="1"/>
  <c r="H55" i="1"/>
  <c r="H43" i="1"/>
  <c r="H18" i="1"/>
  <c r="H20" i="1"/>
  <c r="H35" i="1"/>
  <c r="H23" i="1"/>
  <c r="H56" i="1"/>
  <c r="H34" i="1"/>
  <c r="H38" i="1"/>
  <c r="H28" i="1"/>
  <c r="H39" i="1"/>
  <c r="H40" i="1"/>
  <c r="H44" i="1"/>
  <c r="H21" i="1"/>
  <c r="H45" i="1"/>
  <c r="H29" i="1"/>
  <c r="I12" i="1"/>
  <c r="I26" i="1"/>
  <c r="I36" i="1"/>
  <c r="I32" i="1"/>
  <c r="I41" i="1"/>
  <c r="I17" i="1"/>
  <c r="I9" i="1"/>
  <c r="I19" i="1"/>
  <c r="I33" i="1"/>
  <c r="I30" i="1"/>
  <c r="I54" i="1"/>
  <c r="I37" i="1"/>
  <c r="I42" i="1"/>
  <c r="I27" i="1"/>
  <c r="I55" i="1"/>
  <c r="I43" i="1"/>
  <c r="I18" i="1"/>
  <c r="I20" i="1"/>
  <c r="I35" i="1"/>
  <c r="I23" i="1"/>
  <c r="I56" i="1"/>
  <c r="I34" i="1"/>
  <c r="I38" i="1"/>
  <c r="I28" i="1"/>
  <c r="I39" i="1"/>
  <c r="I40" i="1"/>
  <c r="I44" i="1"/>
  <c r="I21" i="1"/>
  <c r="I45" i="1"/>
  <c r="I29" i="1"/>
  <c r="J12" i="1"/>
  <c r="J26" i="1"/>
  <c r="J36" i="1"/>
  <c r="J32" i="1"/>
  <c r="J41" i="1"/>
  <c r="J17" i="1"/>
  <c r="J9" i="1"/>
  <c r="J19" i="1"/>
  <c r="J33" i="1"/>
  <c r="J30" i="1"/>
  <c r="J54" i="1"/>
  <c r="J37" i="1"/>
  <c r="J42" i="1"/>
  <c r="J27" i="1"/>
  <c r="J55" i="1"/>
  <c r="J43" i="1"/>
  <c r="J18" i="1"/>
  <c r="J20" i="1"/>
  <c r="J35" i="1"/>
  <c r="J23" i="1"/>
  <c r="J56" i="1"/>
  <c r="J34" i="1"/>
  <c r="J38" i="1"/>
  <c r="J28" i="1"/>
  <c r="J39" i="1"/>
  <c r="J40" i="1"/>
  <c r="J44" i="1"/>
  <c r="J21" i="1"/>
  <c r="J45" i="1"/>
  <c r="J29" i="1"/>
  <c r="B5" i="1" l="1"/>
  <c r="B4" i="1"/>
  <c r="B3" i="1"/>
  <c r="B2" i="1"/>
</calcChain>
</file>

<file path=xl/sharedStrings.xml><?xml version="1.0" encoding="utf-8"?>
<sst xmlns="http://schemas.openxmlformats.org/spreadsheetml/2006/main" count="203" uniqueCount="74">
  <si>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</si>
  <si>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</si>
  <si>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</si>
  <si>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</si>
  <si>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</si>
  <si>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</si>
  <si>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</si>
  <si>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</si>
  <si>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</si>
  <si>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</si>
  <si>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</si>
  <si>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</si>
  <si>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</si>
  <si>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</si>
  <si>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</si>
  <si>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</si>
  <si>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ANU_BWTA</t>
  </si>
  <si>
    <t>ANU_ZBRA</t>
  </si>
  <si>
    <t>AXA_HUAW</t>
  </si>
  <si>
    <t>AXA_VALL</t>
  </si>
  <si>
    <t>BAR_COMG</t>
  </si>
  <si>
    <t>BVI_HUAW</t>
  </si>
  <si>
    <t>BVI_MSAN</t>
  </si>
  <si>
    <t>BVI_RTN</t>
  </si>
  <si>
    <t>DOM_ROSE</t>
  </si>
  <si>
    <t>DOM_ZBRA</t>
  </si>
  <si>
    <t>GND_HART</t>
  </si>
  <si>
    <t>GND_ZBRA</t>
  </si>
  <si>
    <t>MNI_PLYM</t>
  </si>
  <si>
    <t>SKB_BAST</t>
  </si>
  <si>
    <t>SKB_HUAW</t>
  </si>
  <si>
    <t>SLU_ZBRA</t>
  </si>
  <si>
    <t>SVD_HUAW</t>
  </si>
  <si>
    <t>TCI_RMHL</t>
  </si>
  <si>
    <t>TKI_HUAW</t>
  </si>
  <si>
    <t>SVD_SNS1</t>
  </si>
  <si>
    <t>FAIL:Settings for &lt;ACCOUNT&gt; could not be modified.The error code is 513</t>
  </si>
  <si>
    <t>FAIL:Settings for NULL could not be modified.The error code is 513</t>
  </si>
  <si>
    <t>SKB_ZBRA</t>
  </si>
  <si>
    <t>SOU_CVVM</t>
  </si>
  <si>
    <t>NOR_CVVM</t>
  </si>
  <si>
    <t>BVI_VOX1</t>
  </si>
  <si>
    <t>TKI_ZBRA</t>
  </si>
  <si>
    <t>BAR_CHCH</t>
  </si>
  <si>
    <t>BAR_EMA</t>
  </si>
  <si>
    <t>BAR_GRAZ</t>
  </si>
  <si>
    <t>BAR_JOHN</t>
  </si>
  <si>
    <t>BAR_PHIL</t>
  </si>
  <si>
    <t>BAR_SPTN</t>
  </si>
  <si>
    <t>BAR_WDLG</t>
  </si>
  <si>
    <t>EST_GSAT1</t>
  </si>
  <si>
    <t>JAM_BRA4</t>
  </si>
  <si>
    <t>JAM_CAR3</t>
  </si>
  <si>
    <t>JAM_CARL</t>
  </si>
  <si>
    <t>JAM_CENT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</si>
  <si>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</si>
  <si>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</si>
  <si>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</si>
  <si>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</si>
  <si>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</si>
  <si>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</si>
  <si>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</si>
  <si>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</si>
  <si>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</si>
  <si>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</si>
  <si>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</si>
  <si>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</si>
  <si>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SVD_SNS</t>
  </si>
  <si>
    <t>FAIL:Account &lt;ACCOUNT&gt; could not be created.The error code is 520</t>
  </si>
  <si>
    <t>FAIL:Account sfanis@dial.candw.lc could not be created.The error code is 500</t>
  </si>
  <si>
    <t>AAA_CANT_RETRIEV_USR:Error Code:USR-00034 Cannot retrieve a unique user with information provided.</t>
  </si>
  <si>
    <t>HUAWEI_NO_ODBDATA:No ODB data.</t>
  </si>
  <si>
    <t>HUAWEI_NOUSERDATA:No user data.</t>
  </si>
  <si>
    <t>HUAWEI_ALREADYEXISTS:The user already exists.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</si>
</sst>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</cellXfs>
  <cellStyles count="1">
    <cellStyle name="Normal" xfId="0" builtinId="0"/>
  </cellStyles>
  <dxfs count="32"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61" totalsRowShown="0">
  <autoFilter ref="C8:J61" xr:uid="{00000000-0009-0000-0100-000001000000}"/>
  <sortState ref="C9:J61">
    <sortCondition descending="1" ref="C8:C61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55" totalsRowShown="0">
  <autoFilter ref="B2:I55" xr:uid="{CF1F7689-8064-4E59-B590-CB17511649D5}"/>
  <sortState ref="B3:I55">
    <sortCondition ref="F2:F55"/>
  </sortState>
  <tableColumns count="8">
    <tableColumn id="1" xr3:uid="{C6255655-4DD3-4710-85E1-C84611A89449}" name="WOS" dataDxfId="15"/>
    <tableColumn id="2" xr3:uid="{879086C3-9267-4161-8599-993C0CA01173}" name="HOST" dataDxfId="14"/>
    <tableColumn id="3" xr3:uid="{5E2E2CD6-8A96-4130-B22B-1D2F43C16AAB}" name="COMPLETE" dataDxfId="13"/>
    <tableColumn id="5" xr3:uid="{A8A2EB13-42FD-446B-A879-CE976EAC3B55}" name="FAILED" dataDxfId="12"/>
    <tableColumn id="7" xr3:uid="{37BFA7EE-CF38-4D57-8021-DEB69B2EDD68}" name="TIMEOUT" dataDxfId="11"/>
    <tableColumn id="9" xr3:uid="{8C43A971-95BC-4924-B0F6-6C509ED6B2DC}" name="%COMPLETE" dataDxfId="10">
      <calculatedColumnFormula>Tabla13[[#This Row],[COMPLETE]]/Tabla13[[#This Row],[WOS]]</calculatedColumnFormula>
    </tableColumn>
    <tableColumn id="10" xr3:uid="{15F8F755-29BB-45EA-BF3C-DD99A840606F}" name="%FAILED" dataDxfId="9">
      <calculatedColumnFormula>Tabla13[[#This Row],[FAILED]]/Tabla13[[#This Row],[WOS]]</calculatedColumnFormula>
    </tableColumn>
    <tableColumn id="11" xr3:uid="{D5EA6929-B51C-402B-80F0-453D2D24EFB9}" name="%TIMEOUT" dataDxfId="8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55" totalsRowShown="0">
  <autoFilter ref="B2:I55" xr:uid="{04EBFDE2-7069-41FE-B586-207CF4129C91}"/>
  <sortState ref="B3:I55">
    <sortCondition descending="1" ref="E2:E55"/>
  </sortState>
  <tableColumns count="8">
    <tableColumn id="1" xr3:uid="{B9A5F40A-5BF1-483F-BC5D-5988F5364691}" name="WOS" dataDxfId="7"/>
    <tableColumn id="2" xr3:uid="{D4A6C49A-A0A1-4965-A9D2-EE5352F8BA4F}" name="HOST" dataDxfId="6"/>
    <tableColumn id="3" xr3:uid="{C4E2544F-A3FA-46B1-BC48-7A107801647B}" name="COMPLETE" dataDxfId="5"/>
    <tableColumn id="5" xr3:uid="{E151DDD4-42CA-4BF9-8F67-C3D41B27826E}" name="FAILED" dataDxfId="4"/>
    <tableColumn id="7" xr3:uid="{DE277A0E-6DCC-4E87-ABF4-C029C6BC416C}" name="TIMEOUT" dataDxfId="3"/>
    <tableColumn id="9" xr3:uid="{B2668D83-226D-4FDC-83DB-52955B4D5D6B}" name="%COMPLETE" dataDxfId="2">
      <calculatedColumnFormula>Tabla16[[#This Row],[COMPLETE]]/Tabla16[[#This Row],[WOS]]</calculatedColumnFormula>
    </tableColumn>
    <tableColumn id="10" xr3:uid="{36DC52C5-7CEB-4C03-AEDE-DB25E7D6B270}" name="%FAILED" dataDxfId="1">
      <calculatedColumnFormula>Tabla16[[#This Row],[FAILED]]/Tabla16[[#This Row],[WOS]]</calculatedColumnFormula>
    </tableColumn>
    <tableColumn id="11" xr3:uid="{9090A278-D6F7-4167-9234-599774D6D4FE}" name="%TIMEOUT" dataDxfId="0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21" headerRowBorderDxfId="20" tableBorderDxfId="19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3" totalsRowShown="0">
  <autoFilter ref="B2:C3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5" totalsRowShown="0" headerRowDxfId="18" headerRowBorderDxfId="17" tableBorderDxfId="16">
  <autoFilter ref="B2:C5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selection activeCell="B11" sqref="B11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5546875" bestFit="1" customWidth="1"/>
  </cols>
  <sheetData>
    <row r="1" spans="1:16" x14ac:dyDescent="0.3">
      <c r="A1" s="1" t="s">
        <v>9</v>
      </c>
      <c r="B1" s="6">
        <v>43283</v>
      </c>
    </row>
    <row r="2" spans="1:16" x14ac:dyDescent="0.3">
      <c r="A2" s="1" t="s">
        <v>0</v>
      </c>
      <c r="B2">
        <f>SUM(Tabla1[WOS])</f>
        <v>7989</v>
      </c>
    </row>
    <row r="3" spans="1:16" x14ac:dyDescent="0.3">
      <c r="A3" s="1" t="s">
        <v>1</v>
      </c>
      <c r="B3">
        <f>SUM(Tabla1[COMPLETE])</f>
        <v>7255</v>
      </c>
    </row>
    <row r="4" spans="1:16" x14ac:dyDescent="0.3">
      <c r="A4" s="1" t="s">
        <v>2</v>
      </c>
      <c r="B4">
        <f>SUM(Tabla1[FAILED])</f>
        <v>690</v>
      </c>
    </row>
    <row r="5" spans="1:16" x14ac:dyDescent="0.3">
      <c r="A5" s="1" t="s">
        <v>3</v>
      </c>
      <c r="B5">
        <f>SUM(Tabla1[TIMEOUT])</f>
        <v>44</v>
      </c>
    </row>
    <row r="6" spans="1:16" x14ac:dyDescent="0.3">
      <c r="A6" s="1" t="s">
        <v>10</v>
      </c>
      <c r="B6" s="7">
        <v>43289.999988425923</v>
      </c>
    </row>
    <row r="7" spans="1:16" x14ac:dyDescent="0.3">
      <c r="A7" s="2"/>
    </row>
    <row r="8" spans="1:16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  <c r="L8" s="9"/>
    </row>
    <row r="9" spans="1:16" x14ac:dyDescent="0.3">
      <c r="C9" s="9">
        <v>2457</v>
      </c>
      <c r="D9" s="9" t="s">
        <v>20</v>
      </c>
      <c r="E9" s="9">
        <v>2252</v>
      </c>
      <c r="F9" s="9">
        <v>205</v>
      </c>
      <c r="G9" s="9"/>
      <c r="H9" s="8">
        <f>Tabla1[[#This Row],[COMPLETE]]/Tabla1[[#This Row],[WOS]]</f>
        <v>0.91656491656491657</v>
      </c>
      <c r="I9" s="8">
        <f>Tabla1[[#This Row],[FAILED]]/Tabla1[[#This Row],[WOS]]</f>
        <v>8.3435083435083435E-2</v>
      </c>
      <c r="J9" s="8">
        <f>Tabla1[[#This Row],[TIMEOUT]]/Tabla1[[#This Row],[WOS]]</f>
        <v>0</v>
      </c>
      <c r="L9" s="9"/>
    </row>
    <row r="10" spans="1:16" x14ac:dyDescent="0.3">
      <c r="C10" s="9">
        <v>2249</v>
      </c>
      <c r="D10" s="9" t="s">
        <v>13</v>
      </c>
      <c r="E10" s="9">
        <v>2245</v>
      </c>
      <c r="F10" s="9">
        <v>4</v>
      </c>
      <c r="G10" s="9"/>
      <c r="H10" s="8">
        <f>Tabla1[[#This Row],[COMPLETE]]/Tabla1[[#This Row],[WOS]]</f>
        <v>0.99822143174744327</v>
      </c>
      <c r="I10" s="8">
        <f>Tabla1[[#This Row],[FAILED]]/Tabla1[[#This Row],[WOS]]</f>
        <v>1.7785682525566918E-3</v>
      </c>
      <c r="J10" s="8">
        <f>Tabla1[[#This Row],[TIMEOUT]]/Tabla1[[#This Row],[WOS]]</f>
        <v>0</v>
      </c>
      <c r="L10" s="9"/>
      <c r="N10" s="9"/>
      <c r="O10" s="9"/>
      <c r="P10" s="9"/>
    </row>
    <row r="11" spans="1:16" x14ac:dyDescent="0.3">
      <c r="C11" s="9">
        <v>636</v>
      </c>
      <c r="D11" s="9" t="s">
        <v>34</v>
      </c>
      <c r="E11" s="9">
        <v>578</v>
      </c>
      <c r="F11" s="9">
        <v>58</v>
      </c>
      <c r="G11" s="9"/>
      <c r="H11" s="8">
        <f>Tabla1[[#This Row],[COMPLETE]]/Tabla1[[#This Row],[WOS]]</f>
        <v>0.9088050314465409</v>
      </c>
      <c r="I11" s="8">
        <f>Tabla1[[#This Row],[FAILED]]/Tabla1[[#This Row],[WOS]]</f>
        <v>9.1194968553459113E-2</v>
      </c>
      <c r="J11" s="8">
        <f>Tabla1[[#This Row],[TIMEOUT]]/Tabla1[[#This Row],[WOS]]</f>
        <v>0</v>
      </c>
      <c r="L11" s="9"/>
      <c r="N11" s="9"/>
      <c r="O11" s="9"/>
      <c r="P11" s="9"/>
    </row>
    <row r="12" spans="1:16" x14ac:dyDescent="0.3">
      <c r="C12" s="9">
        <v>572</v>
      </c>
      <c r="D12" s="9" t="s">
        <v>26</v>
      </c>
      <c r="E12" s="9">
        <v>521</v>
      </c>
      <c r="F12" s="9">
        <v>51</v>
      </c>
      <c r="G12" s="9"/>
      <c r="H12" s="8">
        <f>Tabla1[[#This Row],[COMPLETE]]/Tabla1[[#This Row],[WOS]]</f>
        <v>0.91083916083916083</v>
      </c>
      <c r="I12" s="8">
        <f>Tabla1[[#This Row],[FAILED]]/Tabla1[[#This Row],[WOS]]</f>
        <v>8.9160839160839167E-2</v>
      </c>
      <c r="J12" s="8">
        <f>Tabla1[[#This Row],[TIMEOUT]]/Tabla1[[#This Row],[WOS]]</f>
        <v>0</v>
      </c>
      <c r="L12" s="9"/>
      <c r="N12" s="9"/>
      <c r="O12" s="9"/>
      <c r="P12" s="9"/>
    </row>
    <row r="13" spans="1:16" x14ac:dyDescent="0.3">
      <c r="C13" s="9">
        <v>507</v>
      </c>
      <c r="D13" s="9" t="s">
        <v>15</v>
      </c>
      <c r="E13" s="9">
        <v>503</v>
      </c>
      <c r="F13" s="9">
        <v>4</v>
      </c>
      <c r="G13" s="9"/>
      <c r="H13" s="8">
        <f>Tabla1[[#This Row],[COMPLETE]]/Tabla1[[#This Row],[WOS]]</f>
        <v>0.99211045364891515</v>
      </c>
      <c r="I13" s="8">
        <f>Tabla1[[#This Row],[FAILED]]/Tabla1[[#This Row],[WOS]]</f>
        <v>7.889546351084813E-3</v>
      </c>
      <c r="J13" s="8">
        <f>Tabla1[[#This Row],[TIMEOUT]]/Tabla1[[#This Row],[WOS]]</f>
        <v>0</v>
      </c>
      <c r="L13" s="9"/>
      <c r="N13" s="9"/>
      <c r="O13" s="9"/>
      <c r="P13" s="9"/>
    </row>
    <row r="14" spans="1:16" x14ac:dyDescent="0.3">
      <c r="C14" s="9">
        <v>473</v>
      </c>
      <c r="D14" s="9" t="s">
        <v>30</v>
      </c>
      <c r="E14" s="9">
        <v>439</v>
      </c>
      <c r="F14" s="9">
        <v>34</v>
      </c>
      <c r="G14" s="9"/>
      <c r="H14" s="8">
        <f>Tabla1[[#This Row],[COMPLETE]]/Tabla1[[#This Row],[WOS]]</f>
        <v>0.92811839323467227</v>
      </c>
      <c r="I14" s="8">
        <f>Tabla1[[#This Row],[FAILED]]/Tabla1[[#This Row],[WOS]]</f>
        <v>7.1881606765327691E-2</v>
      </c>
      <c r="J14" s="8">
        <f>Tabla1[[#This Row],[TIMEOUT]]/Tabla1[[#This Row],[WOS]]</f>
        <v>0</v>
      </c>
      <c r="L14" s="9"/>
      <c r="N14" s="9"/>
      <c r="O14" s="9"/>
      <c r="P14" s="9"/>
    </row>
    <row r="15" spans="1:16" x14ac:dyDescent="0.3">
      <c r="C15" s="9">
        <v>340</v>
      </c>
      <c r="D15" s="9" t="s">
        <v>32</v>
      </c>
      <c r="E15" s="9">
        <v>311</v>
      </c>
      <c r="F15" s="9">
        <v>29</v>
      </c>
      <c r="G15" s="9"/>
      <c r="H15" s="8">
        <f>Tabla1[[#This Row],[COMPLETE]]/Tabla1[[#This Row],[WOS]]</f>
        <v>0.91470588235294115</v>
      </c>
      <c r="I15" s="8">
        <f>Tabla1[[#This Row],[FAILED]]/Tabla1[[#This Row],[WOS]]</f>
        <v>8.5294117647058826E-2</v>
      </c>
      <c r="J15" s="8">
        <f>Tabla1[[#This Row],[TIMEOUT]]/Tabla1[[#This Row],[WOS]]</f>
        <v>0</v>
      </c>
      <c r="L15" s="9"/>
      <c r="N15" s="9"/>
      <c r="O15" s="9"/>
      <c r="P15" s="9"/>
    </row>
    <row r="16" spans="1:16" x14ac:dyDescent="0.3">
      <c r="C16" s="9">
        <v>199</v>
      </c>
      <c r="D16" s="9" t="s">
        <v>33</v>
      </c>
      <c r="E16" s="9">
        <v>159</v>
      </c>
      <c r="F16" s="9">
        <v>40</v>
      </c>
      <c r="G16" s="9"/>
      <c r="H16" s="8">
        <f>Tabla1[[#This Row],[COMPLETE]]/Tabla1[[#This Row],[WOS]]</f>
        <v>0.79899497487437188</v>
      </c>
      <c r="I16" s="8">
        <f>Tabla1[[#This Row],[FAILED]]/Tabla1[[#This Row],[WOS]]</f>
        <v>0.20100502512562815</v>
      </c>
      <c r="J16" s="8">
        <f>Tabla1[[#This Row],[TIMEOUT]]/Tabla1[[#This Row],[WOS]]</f>
        <v>0</v>
      </c>
      <c r="L16" s="9"/>
      <c r="N16" s="9"/>
      <c r="O16" s="9"/>
      <c r="P16" s="9"/>
    </row>
    <row r="17" spans="3:16" x14ac:dyDescent="0.3">
      <c r="C17" s="9">
        <v>100</v>
      </c>
      <c r="D17" s="9" t="s">
        <v>16</v>
      </c>
      <c r="E17" s="9">
        <v>1</v>
      </c>
      <c r="F17" s="9">
        <v>99</v>
      </c>
      <c r="G17" s="9"/>
      <c r="H17" s="8">
        <f>Tabla1[[#This Row],[COMPLETE]]/Tabla1[[#This Row],[WOS]]</f>
        <v>0.01</v>
      </c>
      <c r="I17" s="8">
        <f>Tabla1[[#This Row],[FAILED]]/Tabla1[[#This Row],[WOS]]</f>
        <v>0.99</v>
      </c>
      <c r="J17" s="8">
        <f>Tabla1[[#This Row],[TIMEOUT]]/Tabla1[[#This Row],[WOS]]</f>
        <v>0</v>
      </c>
      <c r="L17" s="9"/>
      <c r="N17" s="9"/>
      <c r="O17" s="9"/>
      <c r="P17" s="9"/>
    </row>
    <row r="18" spans="3:16" x14ac:dyDescent="0.3">
      <c r="C18" s="9">
        <v>100</v>
      </c>
      <c r="D18" s="9" t="s">
        <v>24</v>
      </c>
      <c r="E18" s="9">
        <v>66</v>
      </c>
      <c r="F18" s="9">
        <v>34</v>
      </c>
      <c r="G18" s="9"/>
      <c r="H18" s="8">
        <f>Tabla1[[#This Row],[COMPLETE]]/Tabla1[[#This Row],[WOS]]</f>
        <v>0.66</v>
      </c>
      <c r="I18" s="8">
        <f>Tabla1[[#This Row],[FAILED]]/Tabla1[[#This Row],[WOS]]</f>
        <v>0.34</v>
      </c>
      <c r="J18" s="8">
        <f>Tabla1[[#This Row],[TIMEOUT]]/Tabla1[[#This Row],[WOS]]</f>
        <v>0</v>
      </c>
      <c r="L18" s="9"/>
      <c r="N18" s="9"/>
      <c r="O18" s="9"/>
      <c r="P18" s="9"/>
    </row>
    <row r="19" spans="3:16" x14ac:dyDescent="0.3">
      <c r="C19" s="9">
        <v>71</v>
      </c>
      <c r="D19" s="9" t="s">
        <v>22</v>
      </c>
      <c r="E19" s="9">
        <v>16</v>
      </c>
      <c r="F19" s="9">
        <v>55</v>
      </c>
      <c r="G19" s="9"/>
      <c r="H19" s="8">
        <f>Tabla1[[#This Row],[COMPLETE]]/Tabla1[[#This Row],[WOS]]</f>
        <v>0.22535211267605634</v>
      </c>
      <c r="I19" s="8">
        <f>Tabla1[[#This Row],[FAILED]]/Tabla1[[#This Row],[WOS]]</f>
        <v>0.77464788732394363</v>
      </c>
      <c r="J19" s="8">
        <f>Tabla1[[#This Row],[TIMEOUT]]/Tabla1[[#This Row],[WOS]]</f>
        <v>0</v>
      </c>
      <c r="L19" s="9"/>
      <c r="N19" s="9"/>
      <c r="O19" s="9"/>
      <c r="P19" s="9"/>
    </row>
    <row r="20" spans="3:16" x14ac:dyDescent="0.3">
      <c r="C20" s="9">
        <v>36</v>
      </c>
      <c r="D20" s="9" t="s">
        <v>23</v>
      </c>
      <c r="E20" s="9">
        <v>17</v>
      </c>
      <c r="F20" s="9">
        <v>12</v>
      </c>
      <c r="G20" s="9">
        <v>7</v>
      </c>
      <c r="H20" s="8">
        <f>Tabla1[[#This Row],[COMPLETE]]/Tabla1[[#This Row],[WOS]]</f>
        <v>0.47222222222222221</v>
      </c>
      <c r="I20" s="8">
        <f>Tabla1[[#This Row],[FAILED]]/Tabla1[[#This Row],[WOS]]</f>
        <v>0.33333333333333331</v>
      </c>
      <c r="J20" s="8">
        <f>Tabla1[[#This Row],[TIMEOUT]]/Tabla1[[#This Row],[WOS]]</f>
        <v>0.19444444444444445</v>
      </c>
      <c r="L20" s="9"/>
      <c r="N20" s="9"/>
      <c r="O20" s="9"/>
      <c r="P20" s="9"/>
    </row>
    <row r="21" spans="3:16" x14ac:dyDescent="0.3">
      <c r="C21" s="9">
        <v>35</v>
      </c>
      <c r="D21" s="9" t="s">
        <v>21</v>
      </c>
      <c r="E21" s="9">
        <v>33</v>
      </c>
      <c r="F21" s="9">
        <v>2</v>
      </c>
      <c r="G21" s="9"/>
      <c r="H21" s="8">
        <f>Tabla1[[#This Row],[COMPLETE]]/Tabla1[[#This Row],[WOS]]</f>
        <v>0.94285714285714284</v>
      </c>
      <c r="I21" s="8">
        <f>Tabla1[[#This Row],[FAILED]]/Tabla1[[#This Row],[WOS]]</f>
        <v>5.7142857142857141E-2</v>
      </c>
      <c r="J21" s="8">
        <f>Tabla1[[#This Row],[TIMEOUT]]/Tabla1[[#This Row],[WOS]]</f>
        <v>0</v>
      </c>
      <c r="L21" s="9"/>
      <c r="N21" s="9"/>
      <c r="O21" s="9"/>
      <c r="P21" s="9"/>
    </row>
    <row r="22" spans="3:16" x14ac:dyDescent="0.3">
      <c r="C22" s="9">
        <v>34</v>
      </c>
      <c r="D22" s="9" t="s">
        <v>29</v>
      </c>
      <c r="E22" s="9">
        <v>18</v>
      </c>
      <c r="F22" s="9">
        <v>16</v>
      </c>
      <c r="G22" s="9"/>
      <c r="H22" s="8">
        <f>Tabla1[[#This Row],[COMPLETE]]/Tabla1[[#This Row],[WOS]]</f>
        <v>0.52941176470588236</v>
      </c>
      <c r="I22" s="8">
        <f>Tabla1[[#This Row],[FAILED]]/Tabla1[[#This Row],[WOS]]</f>
        <v>0.47058823529411764</v>
      </c>
      <c r="J22" s="8">
        <f>Tabla1[[#This Row],[TIMEOUT]]/Tabla1[[#This Row],[WOS]]</f>
        <v>0</v>
      </c>
      <c r="L22" s="9"/>
      <c r="N22" s="9"/>
      <c r="O22" s="9"/>
      <c r="P22" s="9"/>
    </row>
    <row r="23" spans="3:16" x14ac:dyDescent="0.3">
      <c r="C23" s="9">
        <v>31</v>
      </c>
      <c r="D23" s="9" t="s">
        <v>19</v>
      </c>
      <c r="E23" s="9">
        <v>14</v>
      </c>
      <c r="F23" s="9">
        <v>17</v>
      </c>
      <c r="G23" s="9"/>
      <c r="H23" s="8">
        <f>Tabla1[[#This Row],[COMPLETE]]/Tabla1[[#This Row],[WOS]]</f>
        <v>0.45161290322580644</v>
      </c>
      <c r="I23" s="8">
        <f>Tabla1[[#This Row],[FAILED]]/Tabla1[[#This Row],[WOS]]</f>
        <v>0.54838709677419351</v>
      </c>
      <c r="J23" s="8">
        <f>Tabla1[[#This Row],[TIMEOUT]]/Tabla1[[#This Row],[WOS]]</f>
        <v>0</v>
      </c>
      <c r="L23" s="9"/>
      <c r="N23" s="9"/>
      <c r="O23" s="9"/>
      <c r="P23" s="9"/>
    </row>
    <row r="24" spans="3:16" x14ac:dyDescent="0.3">
      <c r="C24" s="9">
        <v>24</v>
      </c>
      <c r="D24" s="9" t="s">
        <v>28</v>
      </c>
      <c r="E24" s="9">
        <v>23</v>
      </c>
      <c r="F24" s="9">
        <v>1</v>
      </c>
      <c r="G24" s="9"/>
      <c r="H24" s="8">
        <f>Tabla1[[#This Row],[COMPLETE]]/Tabla1[[#This Row],[WOS]]</f>
        <v>0.95833333333333337</v>
      </c>
      <c r="I24" s="8">
        <f>Tabla1[[#This Row],[FAILED]]/Tabla1[[#This Row],[WOS]]</f>
        <v>4.1666666666666664E-2</v>
      </c>
      <c r="J24" s="8">
        <f>Tabla1[[#This Row],[TIMEOUT]]/Tabla1[[#This Row],[WOS]]</f>
        <v>0</v>
      </c>
      <c r="L24" s="9"/>
      <c r="N24" s="9"/>
      <c r="O24" s="9"/>
      <c r="P24" s="9"/>
    </row>
    <row r="25" spans="3:16" x14ac:dyDescent="0.3">
      <c r="C25" s="9">
        <v>24</v>
      </c>
      <c r="D25" s="9" t="s">
        <v>14</v>
      </c>
      <c r="E25" s="9"/>
      <c r="F25" s="9"/>
      <c r="G25" s="9">
        <v>24</v>
      </c>
      <c r="H25" s="8">
        <f>Tabla1[[#This Row],[COMPLETE]]/Tabla1[[#This Row],[WOS]]</f>
        <v>0</v>
      </c>
      <c r="I25" s="8">
        <f>Tabla1[[#This Row],[FAILED]]/Tabla1[[#This Row],[WOS]]</f>
        <v>0</v>
      </c>
      <c r="J25" s="8">
        <f>Tabla1[[#This Row],[TIMEOUT]]/Tabla1[[#This Row],[WOS]]</f>
        <v>1</v>
      </c>
      <c r="L25" s="9"/>
      <c r="N25" s="9"/>
      <c r="O25" s="9"/>
      <c r="P25" s="9"/>
    </row>
    <row r="26" spans="3:16" x14ac:dyDescent="0.3">
      <c r="C26" s="9">
        <v>16</v>
      </c>
      <c r="D26" s="9" t="s">
        <v>27</v>
      </c>
      <c r="E26" s="9">
        <v>11</v>
      </c>
      <c r="F26" s="9">
        <v>5</v>
      </c>
      <c r="G26" s="9"/>
      <c r="H26" s="8">
        <f>Tabla1[[#This Row],[COMPLETE]]/Tabla1[[#This Row],[WOS]]</f>
        <v>0.6875</v>
      </c>
      <c r="I26" s="8">
        <f>Tabla1[[#This Row],[FAILED]]/Tabla1[[#This Row],[WOS]]</f>
        <v>0.3125</v>
      </c>
      <c r="J26" s="8">
        <f>Tabla1[[#This Row],[TIMEOUT]]/Tabla1[[#This Row],[WOS]]</f>
        <v>0</v>
      </c>
      <c r="L26" s="9"/>
      <c r="N26" s="9"/>
      <c r="O26" s="9"/>
      <c r="P26" s="9"/>
    </row>
    <row r="27" spans="3:16" x14ac:dyDescent="0.3">
      <c r="C27" s="9">
        <v>13</v>
      </c>
      <c r="D27" s="9" t="s">
        <v>17</v>
      </c>
      <c r="E27" s="9"/>
      <c r="F27" s="9">
        <v>13</v>
      </c>
      <c r="G27" s="9"/>
      <c r="H27" s="8">
        <f>Tabla1[[#This Row],[COMPLETE]]/Tabla1[[#This Row],[WOS]]</f>
        <v>0</v>
      </c>
      <c r="I27" s="8">
        <f>Tabla1[[#This Row],[FAILED]]/Tabla1[[#This Row],[WOS]]</f>
        <v>1</v>
      </c>
      <c r="J27" s="8">
        <f>Tabla1[[#This Row],[TIMEOUT]]/Tabla1[[#This Row],[WOS]]</f>
        <v>0</v>
      </c>
      <c r="L27" s="9"/>
      <c r="N27" s="9"/>
      <c r="O27" s="9"/>
      <c r="P27" s="9"/>
    </row>
    <row r="28" spans="3:16" x14ac:dyDescent="0.3">
      <c r="C28" s="9">
        <v>11</v>
      </c>
      <c r="D28" s="9" t="s">
        <v>18</v>
      </c>
      <c r="E28" s="9">
        <v>11</v>
      </c>
      <c r="F28" s="9"/>
      <c r="G28" s="9"/>
      <c r="H28" s="8">
        <f>Tabla1[[#This Row],[COMPLETE]]/Tabla1[[#This Row],[WOS]]</f>
        <v>1</v>
      </c>
      <c r="I28" s="8">
        <f>Tabla1[[#This Row],[FAILED]]/Tabla1[[#This Row],[WOS]]</f>
        <v>0</v>
      </c>
      <c r="J28" s="8">
        <f>Tabla1[[#This Row],[TIMEOUT]]/Tabla1[[#This Row],[WOS]]</f>
        <v>0</v>
      </c>
      <c r="L28" s="9"/>
      <c r="N28" s="9"/>
      <c r="O28" s="9"/>
      <c r="P28" s="9"/>
    </row>
    <row r="29" spans="3:16" x14ac:dyDescent="0.3">
      <c r="C29" s="9">
        <v>3</v>
      </c>
      <c r="D29" s="9" t="s">
        <v>49</v>
      </c>
      <c r="E29" s="9"/>
      <c r="F29" s="9"/>
      <c r="G29" s="9">
        <v>3</v>
      </c>
      <c r="H29" s="10">
        <f>Tabla1[[#This Row],[COMPLETE]]/Tabla1[[#This Row],[WOS]]</f>
        <v>0</v>
      </c>
      <c r="I29" s="10">
        <f>Tabla1[[#This Row],[FAILED]]/Tabla1[[#This Row],[WOS]]</f>
        <v>0</v>
      </c>
      <c r="J29" s="10">
        <f>Tabla1[[#This Row],[TIMEOUT]]/Tabla1[[#This Row],[WOS]]</f>
        <v>1</v>
      </c>
      <c r="L29" s="9"/>
      <c r="N29" s="9"/>
      <c r="O29" s="9"/>
      <c r="P29" s="9"/>
    </row>
    <row r="30" spans="3:16" x14ac:dyDescent="0.3">
      <c r="C30" s="9">
        <v>3</v>
      </c>
      <c r="D30" s="9" t="s">
        <v>50</v>
      </c>
      <c r="E30" s="9"/>
      <c r="F30" s="9">
        <v>3</v>
      </c>
      <c r="G30" s="9"/>
      <c r="H30" s="8">
        <f>Tabla1[[#This Row],[COMPLETE]]/Tabla1[[#This Row],[WOS]]</f>
        <v>0</v>
      </c>
      <c r="I30" s="8">
        <f>Tabla1[[#This Row],[FAILED]]/Tabla1[[#This Row],[WOS]]</f>
        <v>1</v>
      </c>
      <c r="J30" s="8">
        <f>Tabla1[[#This Row],[TIMEOUT]]/Tabla1[[#This Row],[WOS]]</f>
        <v>0</v>
      </c>
      <c r="L30" s="9"/>
      <c r="N30" s="9"/>
      <c r="O30" s="9"/>
      <c r="P30" s="9"/>
    </row>
    <row r="31" spans="3:16" x14ac:dyDescent="0.3">
      <c r="C31" s="9">
        <v>3</v>
      </c>
      <c r="D31" s="9" t="s">
        <v>31</v>
      </c>
      <c r="E31" s="9"/>
      <c r="F31" s="9">
        <v>3</v>
      </c>
      <c r="G31" s="9"/>
      <c r="H31" s="8">
        <f>Tabla1[[#This Row],[COMPLETE]]/Tabla1[[#This Row],[WOS]]</f>
        <v>0</v>
      </c>
      <c r="I31" s="8">
        <f>Tabla1[[#This Row],[FAILED]]/Tabla1[[#This Row],[WOS]]</f>
        <v>1</v>
      </c>
      <c r="J31" s="8">
        <f>Tabla1[[#This Row],[TIMEOUT]]/Tabla1[[#This Row],[WOS]]</f>
        <v>0</v>
      </c>
      <c r="L31" s="9"/>
      <c r="N31" s="9"/>
      <c r="O31" s="9"/>
      <c r="P31" s="9"/>
    </row>
    <row r="32" spans="3:16" x14ac:dyDescent="0.3">
      <c r="C32" s="9">
        <v>2</v>
      </c>
      <c r="D32" s="9" t="s">
        <v>43</v>
      </c>
      <c r="E32" s="9"/>
      <c r="F32" s="9"/>
      <c r="G32" s="9">
        <v>2</v>
      </c>
      <c r="H32" s="8">
        <f>Tabla1[[#This Row],[COMPLETE]]/Tabla1[[#This Row],[WOS]]</f>
        <v>0</v>
      </c>
      <c r="I32" s="8">
        <f>Tabla1[[#This Row],[FAILED]]/Tabla1[[#This Row],[WOS]]</f>
        <v>0</v>
      </c>
      <c r="J32" s="8">
        <f>Tabla1[[#This Row],[TIMEOUT]]/Tabla1[[#This Row],[WOS]]</f>
        <v>1</v>
      </c>
      <c r="L32" s="9"/>
      <c r="N32" s="9"/>
      <c r="O32" s="9"/>
      <c r="P32" s="9"/>
    </row>
    <row r="33" spans="3:16" x14ac:dyDescent="0.3">
      <c r="C33" s="9">
        <v>2</v>
      </c>
      <c r="D33" s="9" t="s">
        <v>45</v>
      </c>
      <c r="E33" s="9"/>
      <c r="F33" s="9"/>
      <c r="G33" s="9">
        <v>2</v>
      </c>
      <c r="H33" s="8">
        <f>Tabla1[[#This Row],[COMPLETE]]/Tabla1[[#This Row],[WOS]]</f>
        <v>0</v>
      </c>
      <c r="I33" s="8">
        <f>Tabla1[[#This Row],[FAILED]]/Tabla1[[#This Row],[WOS]]</f>
        <v>0</v>
      </c>
      <c r="J33" s="8">
        <f>Tabla1[[#This Row],[TIMEOUT]]/Tabla1[[#This Row],[WOS]]</f>
        <v>1</v>
      </c>
      <c r="L33" s="9"/>
      <c r="N33" s="9"/>
      <c r="O33" s="9"/>
      <c r="P33" s="9"/>
    </row>
    <row r="34" spans="3:16" x14ac:dyDescent="0.3">
      <c r="C34" s="9">
        <v>2</v>
      </c>
      <c r="D34" s="9" t="s">
        <v>46</v>
      </c>
      <c r="E34" s="9"/>
      <c r="F34" s="9"/>
      <c r="G34" s="9">
        <v>2</v>
      </c>
      <c r="H34" s="8">
        <f>Tabla1[[#This Row],[COMPLETE]]/Tabla1[[#This Row],[WOS]]</f>
        <v>0</v>
      </c>
      <c r="I34" s="8">
        <f>Tabla1[[#This Row],[FAILED]]/Tabla1[[#This Row],[WOS]]</f>
        <v>0</v>
      </c>
      <c r="J34" s="8">
        <f>Tabla1[[#This Row],[TIMEOUT]]/Tabla1[[#This Row],[WOS]]</f>
        <v>1</v>
      </c>
      <c r="L34" s="9"/>
      <c r="N34" s="9"/>
      <c r="O34" s="9"/>
      <c r="P34" s="9"/>
    </row>
    <row r="35" spans="3:16" x14ac:dyDescent="0.3">
      <c r="C35" s="9">
        <v>2</v>
      </c>
      <c r="D35" s="9" t="s">
        <v>47</v>
      </c>
      <c r="E35" s="9"/>
      <c r="F35" s="9"/>
      <c r="G35" s="9">
        <v>2</v>
      </c>
      <c r="H35" s="8">
        <f>Tabla1[[#This Row],[COMPLETE]]/Tabla1[[#This Row],[WOS]]</f>
        <v>0</v>
      </c>
      <c r="I35" s="8">
        <f>Tabla1[[#This Row],[FAILED]]/Tabla1[[#This Row],[WOS]]</f>
        <v>0</v>
      </c>
      <c r="J35" s="8">
        <f>Tabla1[[#This Row],[TIMEOUT]]/Tabla1[[#This Row],[WOS]]</f>
        <v>1</v>
      </c>
      <c r="L35" s="9"/>
      <c r="N35" s="9"/>
      <c r="O35" s="9"/>
      <c r="P35" s="9"/>
    </row>
    <row r="36" spans="3:16" x14ac:dyDescent="0.3">
      <c r="C36" s="9">
        <v>2</v>
      </c>
      <c r="D36" s="9" t="s">
        <v>48</v>
      </c>
      <c r="E36" s="9"/>
      <c r="F36" s="9"/>
      <c r="G36" s="9">
        <v>2</v>
      </c>
      <c r="H36" s="8">
        <f>Tabla1[[#This Row],[COMPLETE]]/Tabla1[[#This Row],[WOS]]</f>
        <v>0</v>
      </c>
      <c r="I36" s="8">
        <f>Tabla1[[#This Row],[FAILED]]/Tabla1[[#This Row],[WOS]]</f>
        <v>0</v>
      </c>
      <c r="J36" s="8">
        <f>Tabla1[[#This Row],[TIMEOUT]]/Tabla1[[#This Row],[WOS]]</f>
        <v>1</v>
      </c>
      <c r="L36" s="9"/>
      <c r="N36" s="9"/>
      <c r="O36" s="9"/>
      <c r="P36" s="9"/>
    </row>
    <row r="37" spans="3:16" x14ac:dyDescent="0.3">
      <c r="C37" s="9">
        <v>2</v>
      </c>
      <c r="D37" s="9" t="s">
        <v>51</v>
      </c>
      <c r="E37" s="9">
        <v>2</v>
      </c>
      <c r="F37" s="9"/>
      <c r="G37" s="9"/>
      <c r="H37" s="8">
        <f>Tabla1[[#This Row],[COMPLETE]]/Tabla1[[#This Row],[WOS]]</f>
        <v>1</v>
      </c>
      <c r="I37" s="8">
        <f>Tabla1[[#This Row],[FAILED]]/Tabla1[[#This Row],[WOS]]</f>
        <v>0</v>
      </c>
      <c r="J37" s="8">
        <f>Tabla1[[#This Row],[TIMEOUT]]/Tabla1[[#This Row],[WOS]]</f>
        <v>0</v>
      </c>
      <c r="L37" s="9"/>
      <c r="N37" s="9"/>
      <c r="O37" s="9"/>
      <c r="P37" s="9"/>
    </row>
    <row r="38" spans="3:16" x14ac:dyDescent="0.3">
      <c r="C38" s="9">
        <v>2</v>
      </c>
      <c r="D38" s="9" t="s">
        <v>52</v>
      </c>
      <c r="E38" s="9">
        <v>2</v>
      </c>
      <c r="F38" s="9"/>
      <c r="G38" s="9"/>
      <c r="H38" s="8">
        <f>Tabla1[[#This Row],[COMPLETE]]/Tabla1[[#This Row],[WOS]]</f>
        <v>1</v>
      </c>
      <c r="I38" s="8">
        <f>Tabla1[[#This Row],[FAILED]]/Tabla1[[#This Row],[WOS]]</f>
        <v>0</v>
      </c>
      <c r="J38" s="8">
        <f>Tabla1[[#This Row],[TIMEOUT]]/Tabla1[[#This Row],[WOS]]</f>
        <v>0</v>
      </c>
      <c r="L38" s="9"/>
      <c r="N38" s="9"/>
      <c r="O38" s="9"/>
      <c r="P38" s="9"/>
    </row>
    <row r="39" spans="3:16" x14ac:dyDescent="0.3">
      <c r="C39" s="9">
        <v>2</v>
      </c>
      <c r="D39" s="9" t="s">
        <v>53</v>
      </c>
      <c r="E39" s="9">
        <v>2</v>
      </c>
      <c r="F39" s="9"/>
      <c r="G39" s="9"/>
      <c r="H39" s="8">
        <f>Tabla1[[#This Row],[COMPLETE]]/Tabla1[[#This Row],[WOS]]</f>
        <v>1</v>
      </c>
      <c r="I39" s="8">
        <f>Tabla1[[#This Row],[FAILED]]/Tabla1[[#This Row],[WOS]]</f>
        <v>0</v>
      </c>
      <c r="J39" s="8">
        <f>Tabla1[[#This Row],[TIMEOUT]]/Tabla1[[#This Row],[WOS]]</f>
        <v>0</v>
      </c>
      <c r="L39" s="9"/>
      <c r="N39" s="9"/>
      <c r="O39" s="9"/>
      <c r="P39" s="9"/>
    </row>
    <row r="40" spans="3:16" x14ac:dyDescent="0.3">
      <c r="C40" s="9">
        <v>2</v>
      </c>
      <c r="D40" s="9" t="s">
        <v>54</v>
      </c>
      <c r="E40" s="9">
        <v>2</v>
      </c>
      <c r="F40" s="9"/>
      <c r="G40" s="9"/>
      <c r="H40" s="8">
        <f>Tabla1[[#This Row],[COMPLETE]]/Tabla1[[#This Row],[WOS]]</f>
        <v>1</v>
      </c>
      <c r="I40" s="8">
        <f>Tabla1[[#This Row],[FAILED]]/Tabla1[[#This Row],[WOS]]</f>
        <v>0</v>
      </c>
      <c r="J40" s="8">
        <f>Tabla1[[#This Row],[TIMEOUT]]/Tabla1[[#This Row],[WOS]]</f>
        <v>0</v>
      </c>
      <c r="L40" s="9"/>
      <c r="N40" s="9"/>
      <c r="O40" s="9"/>
      <c r="P40" s="9"/>
    </row>
    <row r="41" spans="3:16" x14ac:dyDescent="0.3">
      <c r="C41" s="9">
        <v>2</v>
      </c>
      <c r="D41" s="9" t="s">
        <v>55</v>
      </c>
      <c r="E41" s="9">
        <v>2</v>
      </c>
      <c r="F41" s="9"/>
      <c r="G41" s="9"/>
      <c r="H41" s="8">
        <f>Tabla1[[#This Row],[COMPLETE]]/Tabla1[[#This Row],[WOS]]</f>
        <v>1</v>
      </c>
      <c r="I41" s="8">
        <f>Tabla1[[#This Row],[FAILED]]/Tabla1[[#This Row],[WOS]]</f>
        <v>0</v>
      </c>
      <c r="J41" s="8">
        <f>Tabla1[[#This Row],[TIMEOUT]]/Tabla1[[#This Row],[WOS]]</f>
        <v>0</v>
      </c>
      <c r="L41" s="9"/>
      <c r="N41" s="9"/>
      <c r="O41" s="9"/>
      <c r="P41" s="9"/>
    </row>
    <row r="42" spans="3:16" x14ac:dyDescent="0.3">
      <c r="C42" s="9">
        <v>2</v>
      </c>
      <c r="D42" s="9" t="s">
        <v>56</v>
      </c>
      <c r="E42" s="9">
        <v>2</v>
      </c>
      <c r="F42" s="9"/>
      <c r="G42" s="9"/>
      <c r="H42" s="8">
        <f>Tabla1[[#This Row],[COMPLETE]]/Tabla1[[#This Row],[WOS]]</f>
        <v>1</v>
      </c>
      <c r="I42" s="8">
        <f>Tabla1[[#This Row],[FAILED]]/Tabla1[[#This Row],[WOS]]</f>
        <v>0</v>
      </c>
      <c r="J42" s="8">
        <f>Tabla1[[#This Row],[TIMEOUT]]/Tabla1[[#This Row],[WOS]]</f>
        <v>0</v>
      </c>
      <c r="L42" s="9"/>
      <c r="N42" s="9"/>
      <c r="O42" s="9"/>
      <c r="P42" s="9"/>
    </row>
    <row r="43" spans="3:16" x14ac:dyDescent="0.3">
      <c r="C43" s="9">
        <v>2</v>
      </c>
      <c r="D43" s="9" t="s">
        <v>57</v>
      </c>
      <c r="E43" s="9">
        <v>2</v>
      </c>
      <c r="F43" s="9"/>
      <c r="G43" s="9"/>
      <c r="H43" s="8">
        <f>Tabla1[[#This Row],[COMPLETE]]/Tabla1[[#This Row],[WOS]]</f>
        <v>1</v>
      </c>
      <c r="I43" s="8">
        <f>Tabla1[[#This Row],[FAILED]]/Tabla1[[#This Row],[WOS]]</f>
        <v>0</v>
      </c>
      <c r="J43" s="8">
        <f>Tabla1[[#This Row],[TIMEOUT]]/Tabla1[[#This Row],[WOS]]</f>
        <v>0</v>
      </c>
      <c r="L43" s="9"/>
      <c r="N43" s="9"/>
      <c r="O43" s="9"/>
      <c r="P43" s="9"/>
    </row>
    <row r="44" spans="3:16" x14ac:dyDescent="0.3">
      <c r="C44" s="9">
        <v>2</v>
      </c>
      <c r="D44" s="9" t="s">
        <v>58</v>
      </c>
      <c r="E44" s="9">
        <v>2</v>
      </c>
      <c r="F44" s="9"/>
      <c r="G44" s="9"/>
      <c r="H44" s="8">
        <f>Tabla1[[#This Row],[COMPLETE]]/Tabla1[[#This Row],[WOS]]</f>
        <v>1</v>
      </c>
      <c r="I44" s="8">
        <f>Tabla1[[#This Row],[FAILED]]/Tabla1[[#This Row],[WOS]]</f>
        <v>0</v>
      </c>
      <c r="J44" s="8">
        <f>Tabla1[[#This Row],[TIMEOUT]]/Tabla1[[#This Row],[WOS]]</f>
        <v>0</v>
      </c>
      <c r="L44" s="9"/>
      <c r="N44" s="9"/>
      <c r="O44" s="9"/>
      <c r="P44" s="9"/>
    </row>
    <row r="45" spans="3:16" x14ac:dyDescent="0.3">
      <c r="C45" s="9">
        <v>2</v>
      </c>
      <c r="D45" s="9" t="s">
        <v>59</v>
      </c>
      <c r="E45" s="9">
        <v>2</v>
      </c>
      <c r="F45" s="9"/>
      <c r="G45" s="9"/>
      <c r="H45" s="8">
        <f>Tabla1[[#This Row],[COMPLETE]]/Tabla1[[#This Row],[WOS]]</f>
        <v>1</v>
      </c>
      <c r="I45" s="8">
        <f>Tabla1[[#This Row],[FAILED]]/Tabla1[[#This Row],[WOS]]</f>
        <v>0</v>
      </c>
      <c r="J45" s="8">
        <f>Tabla1[[#This Row],[TIMEOUT]]/Tabla1[[#This Row],[WOS]]</f>
        <v>0</v>
      </c>
      <c r="L45" s="9"/>
      <c r="N45" s="9"/>
      <c r="O45" s="9"/>
      <c r="P45" s="9"/>
    </row>
    <row r="46" spans="3:16" x14ac:dyDescent="0.3">
      <c r="C46" s="9">
        <v>2</v>
      </c>
      <c r="D46" s="9" t="s">
        <v>60</v>
      </c>
      <c r="E46" s="9">
        <v>2</v>
      </c>
      <c r="F46" s="9"/>
      <c r="G46" s="9"/>
      <c r="H46" s="8">
        <f>Tabla1[[#This Row],[COMPLETE]]/Tabla1[[#This Row],[WOS]]</f>
        <v>1</v>
      </c>
      <c r="I46" s="8">
        <f>Tabla1[[#This Row],[FAILED]]/Tabla1[[#This Row],[WOS]]</f>
        <v>0</v>
      </c>
      <c r="J46" s="8">
        <f>Tabla1[[#This Row],[TIMEOUT]]/Tabla1[[#This Row],[WOS]]</f>
        <v>0</v>
      </c>
      <c r="L46" s="9"/>
      <c r="N46" s="9"/>
      <c r="O46" s="9"/>
      <c r="P46" s="9"/>
    </row>
    <row r="47" spans="3:16" x14ac:dyDescent="0.3">
      <c r="C47" s="9">
        <v>2</v>
      </c>
      <c r="D47" s="9" t="s">
        <v>61</v>
      </c>
      <c r="E47" s="9">
        <v>2</v>
      </c>
      <c r="F47" s="9"/>
      <c r="G47" s="9"/>
      <c r="H47" s="8">
        <f>Tabla1[[#This Row],[COMPLETE]]/Tabla1[[#This Row],[WOS]]</f>
        <v>1</v>
      </c>
      <c r="I47" s="8">
        <f>Tabla1[[#This Row],[FAILED]]/Tabla1[[#This Row],[WOS]]</f>
        <v>0</v>
      </c>
      <c r="J47" s="8">
        <f>Tabla1[[#This Row],[TIMEOUT]]/Tabla1[[#This Row],[WOS]]</f>
        <v>0</v>
      </c>
      <c r="L47" s="9"/>
      <c r="N47" s="9"/>
      <c r="O47" s="9"/>
      <c r="P47" s="9"/>
    </row>
    <row r="48" spans="3:16" x14ac:dyDescent="0.3">
      <c r="C48" s="9">
        <v>2</v>
      </c>
      <c r="D48" s="9" t="s">
        <v>62</v>
      </c>
      <c r="E48" s="9">
        <v>2</v>
      </c>
      <c r="F48" s="9"/>
      <c r="G48" s="9"/>
      <c r="H48" s="8">
        <f>Tabla1[[#This Row],[COMPLETE]]/Tabla1[[#This Row],[WOS]]</f>
        <v>1</v>
      </c>
      <c r="I48" s="8">
        <f>Tabla1[[#This Row],[FAILED]]/Tabla1[[#This Row],[WOS]]</f>
        <v>0</v>
      </c>
      <c r="J48" s="8">
        <f>Tabla1[[#This Row],[TIMEOUT]]/Tabla1[[#This Row],[WOS]]</f>
        <v>0</v>
      </c>
      <c r="L48" s="9"/>
      <c r="N48" s="9"/>
      <c r="O48" s="9"/>
      <c r="P48" s="9"/>
    </row>
    <row r="49" spans="3:16" x14ac:dyDescent="0.3">
      <c r="C49" s="9">
        <v>2</v>
      </c>
      <c r="D49" s="9" t="s">
        <v>63</v>
      </c>
      <c r="E49" s="9">
        <v>2</v>
      </c>
      <c r="F49" s="9"/>
      <c r="G49" s="9"/>
      <c r="H49" s="8">
        <f>Tabla1[[#This Row],[COMPLETE]]/Tabla1[[#This Row],[WOS]]</f>
        <v>1</v>
      </c>
      <c r="I49" s="8">
        <f>Tabla1[[#This Row],[FAILED]]/Tabla1[[#This Row],[WOS]]</f>
        <v>0</v>
      </c>
      <c r="J49" s="8">
        <f>Tabla1[[#This Row],[TIMEOUT]]/Tabla1[[#This Row],[WOS]]</f>
        <v>0</v>
      </c>
      <c r="L49" s="9"/>
      <c r="N49" s="9"/>
      <c r="O49" s="9"/>
      <c r="P49" s="9"/>
    </row>
    <row r="50" spans="3:16" x14ac:dyDescent="0.3">
      <c r="C50" s="9">
        <v>2</v>
      </c>
      <c r="D50" s="9" t="s">
        <v>64</v>
      </c>
      <c r="E50" s="9">
        <v>2</v>
      </c>
      <c r="F50" s="9"/>
      <c r="G50" s="9"/>
      <c r="H50" s="8">
        <f>Tabla1[[#This Row],[COMPLETE]]/Tabla1[[#This Row],[WOS]]</f>
        <v>1</v>
      </c>
      <c r="I50" s="8">
        <f>Tabla1[[#This Row],[FAILED]]/Tabla1[[#This Row],[WOS]]</f>
        <v>0</v>
      </c>
      <c r="J50" s="8">
        <f>Tabla1[[#This Row],[TIMEOUT]]/Tabla1[[#This Row],[WOS]]</f>
        <v>0</v>
      </c>
      <c r="L50" s="9"/>
      <c r="N50" s="9"/>
      <c r="O50" s="9"/>
      <c r="P50" s="9"/>
    </row>
    <row r="51" spans="3:16" x14ac:dyDescent="0.3">
      <c r="C51" s="9">
        <v>2</v>
      </c>
      <c r="D51" s="9" t="s">
        <v>65</v>
      </c>
      <c r="E51" s="9">
        <v>2</v>
      </c>
      <c r="F51" s="9"/>
      <c r="G51" s="9"/>
      <c r="H51" s="8">
        <f>Tabla1[[#This Row],[COMPLETE]]/Tabla1[[#This Row],[WOS]]</f>
        <v>1</v>
      </c>
      <c r="I51" s="8">
        <f>Tabla1[[#This Row],[FAILED]]/Tabla1[[#This Row],[WOS]]</f>
        <v>0</v>
      </c>
      <c r="J51" s="8">
        <f>Tabla1[[#This Row],[TIMEOUT]]/Tabla1[[#This Row],[WOS]]</f>
        <v>0</v>
      </c>
      <c r="L51" s="9"/>
      <c r="N51" s="9"/>
      <c r="O51" s="9"/>
      <c r="P51" s="9"/>
    </row>
    <row r="52" spans="3:16" x14ac:dyDescent="0.3">
      <c r="C52" s="9">
        <v>2</v>
      </c>
      <c r="D52" s="9" t="s">
        <v>66</v>
      </c>
      <c r="E52" s="9">
        <v>2</v>
      </c>
      <c r="F52" s="9"/>
      <c r="G52" s="9"/>
      <c r="H52" s="8">
        <f>Tabla1[[#This Row],[COMPLETE]]/Tabla1[[#This Row],[WOS]]</f>
        <v>1</v>
      </c>
      <c r="I52" s="8">
        <f>Tabla1[[#This Row],[FAILED]]/Tabla1[[#This Row],[WOS]]</f>
        <v>0</v>
      </c>
      <c r="J52" s="8">
        <f>Tabla1[[#This Row],[TIMEOUT]]/Tabla1[[#This Row],[WOS]]</f>
        <v>0</v>
      </c>
      <c r="L52" s="9"/>
      <c r="N52" s="9"/>
      <c r="O52" s="9"/>
      <c r="P52" s="9"/>
    </row>
    <row r="53" spans="3:16" x14ac:dyDescent="0.3">
      <c r="C53" s="9">
        <v>2</v>
      </c>
      <c r="D53" s="9" t="s">
        <v>67</v>
      </c>
      <c r="E53" s="9">
        <v>2</v>
      </c>
      <c r="F53" s="9"/>
      <c r="G53" s="9"/>
      <c r="H53" s="8">
        <f>Tabla1[[#This Row],[COMPLETE]]/Tabla1[[#This Row],[WOS]]</f>
        <v>1</v>
      </c>
      <c r="I53" s="8">
        <f>Tabla1[[#This Row],[FAILED]]/Tabla1[[#This Row],[WOS]]</f>
        <v>0</v>
      </c>
      <c r="J53" s="8">
        <f>Tabla1[[#This Row],[TIMEOUT]]/Tabla1[[#This Row],[WOS]]</f>
        <v>0</v>
      </c>
      <c r="L53" s="9"/>
      <c r="N53" s="9"/>
      <c r="O53" s="9"/>
      <c r="P53" s="9"/>
    </row>
    <row r="54" spans="3:16" x14ac:dyDescent="0.3">
      <c r="C54" s="9">
        <v>1</v>
      </c>
      <c r="D54" s="9" t="s">
        <v>44</v>
      </c>
      <c r="E54" s="9"/>
      <c r="F54" s="9">
        <v>1</v>
      </c>
      <c r="G54" s="9"/>
      <c r="H54" s="8">
        <f>Tabla1[[#This Row],[COMPLETE]]/Tabla1[[#This Row],[WOS]]</f>
        <v>0</v>
      </c>
      <c r="I54" s="8">
        <f>Tabla1[[#This Row],[FAILED]]/Tabla1[[#This Row],[WOS]]</f>
        <v>1</v>
      </c>
      <c r="J54" s="8">
        <f>Tabla1[[#This Row],[TIMEOUT]]/Tabla1[[#This Row],[WOS]]</f>
        <v>0</v>
      </c>
      <c r="L54" s="9"/>
      <c r="N54" s="9"/>
      <c r="O54" s="9"/>
    </row>
    <row r="55" spans="3:16" x14ac:dyDescent="0.3">
      <c r="C55" s="9">
        <v>1</v>
      </c>
      <c r="D55" s="9" t="s">
        <v>41</v>
      </c>
      <c r="E55" s="9"/>
      <c r="F55" s="9">
        <v>1</v>
      </c>
      <c r="G55" s="9"/>
      <c r="H55" s="8">
        <f>Tabla1[[#This Row],[COMPLETE]]/Tabla1[[#This Row],[WOS]]</f>
        <v>0</v>
      </c>
      <c r="I55" s="8">
        <f>Tabla1[[#This Row],[FAILED]]/Tabla1[[#This Row],[WOS]]</f>
        <v>1</v>
      </c>
      <c r="J55" s="8">
        <f>Tabla1[[#This Row],[TIMEOUT]]/Tabla1[[#This Row],[WOS]]</f>
        <v>0</v>
      </c>
      <c r="L55" s="9"/>
      <c r="N55" s="9"/>
      <c r="O55" s="9"/>
    </row>
    <row r="56" spans="3:16" x14ac:dyDescent="0.3">
      <c r="C56" s="9">
        <v>1</v>
      </c>
      <c r="D56" s="9" t="s">
        <v>25</v>
      </c>
      <c r="E56" s="9"/>
      <c r="F56" s="9">
        <v>1</v>
      </c>
      <c r="G56" s="9"/>
      <c r="H56" s="8">
        <f>Tabla1[[#This Row],[COMPLETE]]/Tabla1[[#This Row],[WOS]]</f>
        <v>0</v>
      </c>
      <c r="I56" s="8">
        <f>Tabla1[[#This Row],[FAILED]]/Tabla1[[#This Row],[WOS]]</f>
        <v>1</v>
      </c>
      <c r="J56" s="8">
        <f>Tabla1[[#This Row],[TIMEOUT]]/Tabla1[[#This Row],[WOS]]</f>
        <v>0</v>
      </c>
      <c r="L56" s="9"/>
      <c r="N56" s="9"/>
      <c r="O56" s="9"/>
    </row>
    <row r="57" spans="3:16" x14ac:dyDescent="0.3">
      <c r="C57" s="9">
        <v>1</v>
      </c>
      <c r="D57" s="9" t="s">
        <v>40</v>
      </c>
      <c r="E57" s="9">
        <v>1</v>
      </c>
      <c r="F57" s="9"/>
      <c r="G57" s="9"/>
      <c r="H57" s="8">
        <f>Tabla1[[#This Row],[COMPLETE]]/Tabla1[[#This Row],[WOS]]</f>
        <v>1</v>
      </c>
      <c r="I57" s="8">
        <f>Tabla1[[#This Row],[FAILED]]/Tabla1[[#This Row],[WOS]]</f>
        <v>0</v>
      </c>
      <c r="J57" s="8">
        <f>Tabla1[[#This Row],[TIMEOUT]]/Tabla1[[#This Row],[WOS]]</f>
        <v>0</v>
      </c>
      <c r="L57" s="9"/>
      <c r="N57" s="9"/>
      <c r="O57" s="9"/>
    </row>
    <row r="58" spans="3:16" x14ac:dyDescent="0.3">
      <c r="C58" s="9">
        <v>1</v>
      </c>
      <c r="D58" s="9" t="s">
        <v>38</v>
      </c>
      <c r="E58" s="9"/>
      <c r="F58" s="9">
        <v>1</v>
      </c>
      <c r="G58" s="9"/>
      <c r="H58" s="8">
        <f>Tabla1[[#This Row],[COMPLETE]]/Tabla1[[#This Row],[WOS]]</f>
        <v>0</v>
      </c>
      <c r="I58" s="8">
        <f>Tabla1[[#This Row],[FAILED]]/Tabla1[[#This Row],[WOS]]</f>
        <v>1</v>
      </c>
      <c r="J58" s="8">
        <f>Tabla1[[#This Row],[TIMEOUT]]/Tabla1[[#This Row],[WOS]]</f>
        <v>0</v>
      </c>
      <c r="L58" s="9"/>
      <c r="N58" s="9"/>
      <c r="O58" s="9"/>
    </row>
    <row r="59" spans="3:16" x14ac:dyDescent="0.3">
      <c r="C59" s="9">
        <v>1</v>
      </c>
      <c r="D59" s="9" t="s">
        <v>39</v>
      </c>
      <c r="E59" s="9">
        <v>1</v>
      </c>
      <c r="F59" s="9"/>
      <c r="G59" s="9"/>
      <c r="H59" s="8">
        <f>Tabla1[[#This Row],[COMPLETE]]/Tabla1[[#This Row],[WOS]]</f>
        <v>1</v>
      </c>
      <c r="I59" s="8">
        <f>Tabla1[[#This Row],[FAILED]]/Tabla1[[#This Row],[WOS]]</f>
        <v>0</v>
      </c>
      <c r="J59" s="8">
        <f>Tabla1[[#This Row],[TIMEOUT]]/Tabla1[[#This Row],[WOS]]</f>
        <v>0</v>
      </c>
      <c r="L59" s="9"/>
      <c r="N59" s="9"/>
      <c r="O59" s="9"/>
    </row>
    <row r="60" spans="3:16" x14ac:dyDescent="0.3">
      <c r="C60" s="9">
        <v>1</v>
      </c>
      <c r="D60" s="9" t="s">
        <v>35</v>
      </c>
      <c r="E60" s="9">
        <v>1</v>
      </c>
      <c r="F60" s="9"/>
      <c r="G60" s="9"/>
      <c r="H60" s="8">
        <f>Tabla1[[#This Row],[COMPLETE]]/Tabla1[[#This Row],[WOS]]</f>
        <v>1</v>
      </c>
      <c r="I60" s="8">
        <f>Tabla1[[#This Row],[FAILED]]/Tabla1[[#This Row],[WOS]]</f>
        <v>0</v>
      </c>
      <c r="J60" s="8">
        <f>Tabla1[[#This Row],[TIMEOUT]]/Tabla1[[#This Row],[WOS]]</f>
        <v>0</v>
      </c>
      <c r="L60" s="9"/>
      <c r="N60" s="9"/>
      <c r="O60" s="9"/>
    </row>
    <row r="61" spans="3:16" x14ac:dyDescent="0.3">
      <c r="C61" s="9">
        <v>1</v>
      </c>
      <c r="D61" s="9" t="s">
        <v>42</v>
      </c>
      <c r="E61" s="9"/>
      <c r="F61" s="9">
        <v>1</v>
      </c>
      <c r="G61" s="9"/>
      <c r="H61" s="8">
        <f>Tabla1[[#This Row],[COMPLETE]]/Tabla1[[#This Row],[WOS]]</f>
        <v>0</v>
      </c>
      <c r="I61" s="8">
        <f>Tabla1[[#This Row],[FAILED]]/Tabla1[[#This Row],[WOS]]</f>
        <v>1</v>
      </c>
      <c r="J61" s="8">
        <f>Tabla1[[#This Row],[TIMEOUT]]/Tabla1[[#This Row],[WOS]]</f>
        <v>0</v>
      </c>
      <c r="L61" s="9"/>
      <c r="N61" s="9"/>
      <c r="O61" s="9"/>
    </row>
    <row r="62" spans="3:16" x14ac:dyDescent="0.3">
      <c r="L62" s="9"/>
      <c r="O62" s="9"/>
    </row>
    <row r="63" spans="3:16" x14ac:dyDescent="0.3">
      <c r="L63" s="9"/>
    </row>
    <row r="64" spans="3:16" x14ac:dyDescent="0.3">
      <c r="L64" s="9"/>
    </row>
  </sheetData>
  <conditionalFormatting sqref="I9:J6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6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6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5"/>
  <sheetViews>
    <sheetView workbookViewId="0">
      <selection activeCell="E7" sqref="E7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2</v>
      </c>
      <c r="C3" s="9" t="s">
        <v>43</v>
      </c>
      <c r="D3" s="9"/>
      <c r="E3" s="9"/>
      <c r="F3" s="9">
        <v>2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2</v>
      </c>
      <c r="C4" s="9" t="s">
        <v>45</v>
      </c>
      <c r="D4" s="9"/>
      <c r="E4" s="9"/>
      <c r="F4" s="9">
        <v>2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3">
      <c r="B5" s="9">
        <v>2</v>
      </c>
      <c r="C5" s="9" t="s">
        <v>46</v>
      </c>
      <c r="D5" s="9"/>
      <c r="E5" s="9"/>
      <c r="F5" s="9">
        <v>2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3">
      <c r="B6" s="9">
        <v>2</v>
      </c>
      <c r="C6" s="9" t="s">
        <v>47</v>
      </c>
      <c r="D6" s="9"/>
      <c r="E6" s="9"/>
      <c r="F6" s="9">
        <v>2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2</v>
      </c>
      <c r="C7" s="9" t="s">
        <v>48</v>
      </c>
      <c r="D7" s="9"/>
      <c r="E7" s="9"/>
      <c r="F7" s="9">
        <v>2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3">
      <c r="B8" s="9">
        <v>3</v>
      </c>
      <c r="C8" s="9" t="s">
        <v>49</v>
      </c>
      <c r="D8" s="9"/>
      <c r="E8" s="9"/>
      <c r="F8" s="9">
        <v>3</v>
      </c>
      <c r="G8" s="10">
        <f>Tabla13[[#This Row],[COMPLETE]]/Tabla13[[#This Row],[WOS]]</f>
        <v>0</v>
      </c>
      <c r="H8" s="10">
        <f>Tabla13[[#This Row],[FAILED]]/Tabla13[[#This Row],[WOS]]</f>
        <v>0</v>
      </c>
      <c r="I8" s="10">
        <f>Tabla13[[#This Row],[TIMEOUT]]/Tabla13[[#This Row],[WOS]]</f>
        <v>1</v>
      </c>
    </row>
    <row r="9" spans="2:9" x14ac:dyDescent="0.3">
      <c r="B9" s="9">
        <v>36</v>
      </c>
      <c r="C9" s="9" t="s">
        <v>23</v>
      </c>
      <c r="D9" s="9">
        <v>17</v>
      </c>
      <c r="E9" s="9">
        <v>12</v>
      </c>
      <c r="F9" s="9">
        <v>7</v>
      </c>
      <c r="G9" s="8">
        <f>Tabla13[[#This Row],[COMPLETE]]/Tabla13[[#This Row],[WOS]]</f>
        <v>0.47222222222222221</v>
      </c>
      <c r="H9" s="8">
        <f>Tabla13[[#This Row],[FAILED]]/Tabla13[[#This Row],[WOS]]</f>
        <v>0.33333333333333331</v>
      </c>
      <c r="I9" s="8">
        <f>Tabla13[[#This Row],[TIMEOUT]]/Tabla13[[#This Row],[WOS]]</f>
        <v>0.19444444444444445</v>
      </c>
    </row>
    <row r="10" spans="2:9" x14ac:dyDescent="0.3">
      <c r="B10" s="9">
        <v>24</v>
      </c>
      <c r="C10" s="9" t="s">
        <v>14</v>
      </c>
      <c r="D10" s="9"/>
      <c r="E10" s="9"/>
      <c r="F10" s="9">
        <v>24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3">
      <c r="B11" s="9">
        <v>2457</v>
      </c>
      <c r="C11" s="9" t="s">
        <v>20</v>
      </c>
      <c r="D11" s="9">
        <v>2252</v>
      </c>
      <c r="E11" s="9">
        <v>205</v>
      </c>
      <c r="F11" s="9"/>
      <c r="G11" s="8">
        <f>Tabla13[[#This Row],[COMPLETE]]/Tabla13[[#This Row],[WOS]]</f>
        <v>0.91656491656491657</v>
      </c>
      <c r="H11" s="8">
        <f>Tabla13[[#This Row],[FAILED]]/Tabla13[[#This Row],[WOS]]</f>
        <v>8.3435083435083435E-2</v>
      </c>
      <c r="I11" s="8">
        <f>Tabla13[[#This Row],[TIMEOUT]]/Tabla13[[#This Row],[WOS]]</f>
        <v>0</v>
      </c>
    </row>
    <row r="12" spans="2:9" x14ac:dyDescent="0.3">
      <c r="B12" s="9">
        <v>2249</v>
      </c>
      <c r="C12" s="9" t="s">
        <v>13</v>
      </c>
      <c r="D12" s="9">
        <v>2245</v>
      </c>
      <c r="E12" s="9">
        <v>4</v>
      </c>
      <c r="F12" s="9"/>
      <c r="G12" s="8">
        <f>Tabla13[[#This Row],[COMPLETE]]/Tabla13[[#This Row],[WOS]]</f>
        <v>0.99822143174744327</v>
      </c>
      <c r="H12" s="8">
        <f>Tabla13[[#This Row],[FAILED]]/Tabla13[[#This Row],[WOS]]</f>
        <v>1.7785682525566918E-3</v>
      </c>
      <c r="I12" s="8">
        <f>Tabla13[[#This Row],[TIMEOUT]]/Tabla13[[#This Row],[WOS]]</f>
        <v>0</v>
      </c>
    </row>
    <row r="13" spans="2:9" x14ac:dyDescent="0.3">
      <c r="B13" s="9">
        <v>636</v>
      </c>
      <c r="C13" s="9" t="s">
        <v>34</v>
      </c>
      <c r="D13" s="9">
        <v>578</v>
      </c>
      <c r="E13" s="9">
        <v>58</v>
      </c>
      <c r="F13" s="9"/>
      <c r="G13" s="8">
        <f>Tabla13[[#This Row],[COMPLETE]]/Tabla13[[#This Row],[WOS]]</f>
        <v>0.9088050314465409</v>
      </c>
      <c r="H13" s="8">
        <f>Tabla13[[#This Row],[FAILED]]/Tabla13[[#This Row],[WOS]]</f>
        <v>9.1194968553459113E-2</v>
      </c>
      <c r="I13" s="8">
        <f>Tabla13[[#This Row],[TIMEOUT]]/Tabla13[[#This Row],[WOS]]</f>
        <v>0</v>
      </c>
    </row>
    <row r="14" spans="2:9" x14ac:dyDescent="0.3">
      <c r="B14" s="9">
        <v>572</v>
      </c>
      <c r="C14" s="9" t="s">
        <v>26</v>
      </c>
      <c r="D14" s="9">
        <v>521</v>
      </c>
      <c r="E14" s="9">
        <v>51</v>
      </c>
      <c r="F14" s="9"/>
      <c r="G14" s="8">
        <f>Tabla13[[#This Row],[COMPLETE]]/Tabla13[[#This Row],[WOS]]</f>
        <v>0.91083916083916083</v>
      </c>
      <c r="H14" s="8">
        <f>Tabla13[[#This Row],[FAILED]]/Tabla13[[#This Row],[WOS]]</f>
        <v>8.9160839160839167E-2</v>
      </c>
      <c r="I14" s="8">
        <f>Tabla13[[#This Row],[TIMEOUT]]/Tabla13[[#This Row],[WOS]]</f>
        <v>0</v>
      </c>
    </row>
    <row r="15" spans="2:9" x14ac:dyDescent="0.3">
      <c r="B15" s="9">
        <v>507</v>
      </c>
      <c r="C15" s="9" t="s">
        <v>15</v>
      </c>
      <c r="D15" s="9">
        <v>503</v>
      </c>
      <c r="E15" s="9">
        <v>4</v>
      </c>
      <c r="F15" s="9"/>
      <c r="G15" s="8">
        <f>Tabla13[[#This Row],[COMPLETE]]/Tabla13[[#This Row],[WOS]]</f>
        <v>0.99211045364891515</v>
      </c>
      <c r="H15" s="8">
        <f>Tabla13[[#This Row],[FAILED]]/Tabla13[[#This Row],[WOS]]</f>
        <v>7.889546351084813E-3</v>
      </c>
      <c r="I15" s="8">
        <f>Tabla13[[#This Row],[TIMEOUT]]/Tabla13[[#This Row],[WOS]]</f>
        <v>0</v>
      </c>
    </row>
    <row r="16" spans="2:9" x14ac:dyDescent="0.3">
      <c r="B16" s="9">
        <v>473</v>
      </c>
      <c r="C16" s="9" t="s">
        <v>30</v>
      </c>
      <c r="D16" s="9">
        <v>439</v>
      </c>
      <c r="E16" s="9">
        <v>34</v>
      </c>
      <c r="F16" s="9"/>
      <c r="G16" s="8">
        <f>Tabla13[[#This Row],[COMPLETE]]/Tabla13[[#This Row],[WOS]]</f>
        <v>0.92811839323467227</v>
      </c>
      <c r="H16" s="8">
        <f>Tabla13[[#This Row],[FAILED]]/Tabla13[[#This Row],[WOS]]</f>
        <v>7.1881606765327691E-2</v>
      </c>
      <c r="I16" s="8">
        <f>Tabla13[[#This Row],[TIMEOUT]]/Tabla13[[#This Row],[WOS]]</f>
        <v>0</v>
      </c>
    </row>
    <row r="17" spans="2:9" x14ac:dyDescent="0.3">
      <c r="B17" s="9">
        <v>340</v>
      </c>
      <c r="C17" s="9" t="s">
        <v>32</v>
      </c>
      <c r="D17" s="9">
        <v>311</v>
      </c>
      <c r="E17" s="9">
        <v>29</v>
      </c>
      <c r="F17" s="9"/>
      <c r="G17" s="8">
        <f>Tabla13[[#This Row],[COMPLETE]]/Tabla13[[#This Row],[WOS]]</f>
        <v>0.91470588235294115</v>
      </c>
      <c r="H17" s="8">
        <f>Tabla13[[#This Row],[FAILED]]/Tabla13[[#This Row],[WOS]]</f>
        <v>8.5294117647058826E-2</v>
      </c>
      <c r="I17" s="8">
        <f>Tabla13[[#This Row],[TIMEOUT]]/Tabla13[[#This Row],[WOS]]</f>
        <v>0</v>
      </c>
    </row>
    <row r="18" spans="2:9" x14ac:dyDescent="0.3">
      <c r="B18" s="9">
        <v>199</v>
      </c>
      <c r="C18" s="9" t="s">
        <v>33</v>
      </c>
      <c r="D18" s="9">
        <v>159</v>
      </c>
      <c r="E18" s="9">
        <v>40</v>
      </c>
      <c r="F18" s="9"/>
      <c r="G18" s="8">
        <f>Tabla13[[#This Row],[COMPLETE]]/Tabla13[[#This Row],[WOS]]</f>
        <v>0.79899497487437188</v>
      </c>
      <c r="H18" s="8">
        <f>Tabla13[[#This Row],[FAILED]]/Tabla13[[#This Row],[WOS]]</f>
        <v>0.20100502512562815</v>
      </c>
      <c r="I18" s="8">
        <f>Tabla13[[#This Row],[TIMEOUT]]/Tabla13[[#This Row],[WOS]]</f>
        <v>0</v>
      </c>
    </row>
    <row r="19" spans="2:9" x14ac:dyDescent="0.3">
      <c r="B19" s="9">
        <v>100</v>
      </c>
      <c r="C19" s="9" t="s">
        <v>16</v>
      </c>
      <c r="D19" s="9">
        <v>1</v>
      </c>
      <c r="E19" s="9">
        <v>99</v>
      </c>
      <c r="F19" s="9"/>
      <c r="G19" s="8">
        <f>Tabla13[[#This Row],[COMPLETE]]/Tabla13[[#This Row],[WOS]]</f>
        <v>0.01</v>
      </c>
      <c r="H19" s="8">
        <f>Tabla13[[#This Row],[FAILED]]/Tabla13[[#This Row],[WOS]]</f>
        <v>0.99</v>
      </c>
      <c r="I19" s="8">
        <f>Tabla13[[#This Row],[TIMEOUT]]/Tabla13[[#This Row],[WOS]]</f>
        <v>0</v>
      </c>
    </row>
    <row r="20" spans="2:9" x14ac:dyDescent="0.3">
      <c r="B20" s="9">
        <v>100</v>
      </c>
      <c r="C20" s="9" t="s">
        <v>24</v>
      </c>
      <c r="D20" s="9">
        <v>66</v>
      </c>
      <c r="E20" s="9">
        <v>34</v>
      </c>
      <c r="F20" s="9"/>
      <c r="G20" s="8">
        <f>Tabla13[[#This Row],[COMPLETE]]/Tabla13[[#This Row],[WOS]]</f>
        <v>0.66</v>
      </c>
      <c r="H20" s="8">
        <f>Tabla13[[#This Row],[FAILED]]/Tabla13[[#This Row],[WOS]]</f>
        <v>0.34</v>
      </c>
      <c r="I20" s="8">
        <f>Tabla13[[#This Row],[TIMEOUT]]/Tabla13[[#This Row],[WOS]]</f>
        <v>0</v>
      </c>
    </row>
    <row r="21" spans="2:9" x14ac:dyDescent="0.3">
      <c r="B21" s="9">
        <v>71</v>
      </c>
      <c r="C21" s="9" t="s">
        <v>22</v>
      </c>
      <c r="D21" s="9">
        <v>16</v>
      </c>
      <c r="E21" s="9">
        <v>55</v>
      </c>
      <c r="F21" s="9"/>
      <c r="G21" s="8">
        <f>Tabla13[[#This Row],[COMPLETE]]/Tabla13[[#This Row],[WOS]]</f>
        <v>0.22535211267605634</v>
      </c>
      <c r="H21" s="8">
        <f>Tabla13[[#This Row],[FAILED]]/Tabla13[[#This Row],[WOS]]</f>
        <v>0.77464788732394363</v>
      </c>
      <c r="I21" s="8">
        <f>Tabla13[[#This Row],[TIMEOUT]]/Tabla13[[#This Row],[WOS]]</f>
        <v>0</v>
      </c>
    </row>
    <row r="22" spans="2:9" x14ac:dyDescent="0.3">
      <c r="B22" s="9">
        <v>35</v>
      </c>
      <c r="C22" s="9" t="s">
        <v>21</v>
      </c>
      <c r="D22" s="9">
        <v>33</v>
      </c>
      <c r="E22" s="9">
        <v>2</v>
      </c>
      <c r="F22" s="9"/>
      <c r="G22" s="8">
        <f>Tabla13[[#This Row],[COMPLETE]]/Tabla13[[#This Row],[WOS]]</f>
        <v>0.94285714285714284</v>
      </c>
      <c r="H22" s="8">
        <f>Tabla13[[#This Row],[FAILED]]/Tabla13[[#This Row],[WOS]]</f>
        <v>5.7142857142857141E-2</v>
      </c>
      <c r="I22" s="8">
        <f>Tabla13[[#This Row],[TIMEOUT]]/Tabla13[[#This Row],[WOS]]</f>
        <v>0</v>
      </c>
    </row>
    <row r="23" spans="2:9" x14ac:dyDescent="0.3">
      <c r="B23" s="9">
        <v>34</v>
      </c>
      <c r="C23" s="9" t="s">
        <v>29</v>
      </c>
      <c r="D23" s="9">
        <v>18</v>
      </c>
      <c r="E23" s="9">
        <v>16</v>
      </c>
      <c r="F23" s="9"/>
      <c r="G23" s="8">
        <f>Tabla13[[#This Row],[COMPLETE]]/Tabla13[[#This Row],[WOS]]</f>
        <v>0.52941176470588236</v>
      </c>
      <c r="H23" s="8">
        <f>Tabla13[[#This Row],[FAILED]]/Tabla13[[#This Row],[WOS]]</f>
        <v>0.47058823529411764</v>
      </c>
      <c r="I23" s="8">
        <f>Tabla13[[#This Row],[TIMEOUT]]/Tabla13[[#This Row],[WOS]]</f>
        <v>0</v>
      </c>
    </row>
    <row r="24" spans="2:9" x14ac:dyDescent="0.3">
      <c r="B24" s="9">
        <v>31</v>
      </c>
      <c r="C24" s="9" t="s">
        <v>19</v>
      </c>
      <c r="D24" s="9">
        <v>14</v>
      </c>
      <c r="E24" s="9">
        <v>17</v>
      </c>
      <c r="F24" s="9"/>
      <c r="G24" s="8">
        <f>Tabla13[[#This Row],[COMPLETE]]/Tabla13[[#This Row],[WOS]]</f>
        <v>0.45161290322580644</v>
      </c>
      <c r="H24" s="8">
        <f>Tabla13[[#This Row],[FAILED]]/Tabla13[[#This Row],[WOS]]</f>
        <v>0.54838709677419351</v>
      </c>
      <c r="I24" s="8">
        <f>Tabla13[[#This Row],[TIMEOUT]]/Tabla13[[#This Row],[WOS]]</f>
        <v>0</v>
      </c>
    </row>
    <row r="25" spans="2:9" x14ac:dyDescent="0.3">
      <c r="B25" s="9">
        <v>24</v>
      </c>
      <c r="C25" s="9" t="s">
        <v>28</v>
      </c>
      <c r="D25" s="9">
        <v>23</v>
      </c>
      <c r="E25" s="9">
        <v>1</v>
      </c>
      <c r="F25" s="9"/>
      <c r="G25" s="8">
        <f>Tabla13[[#This Row],[COMPLETE]]/Tabla13[[#This Row],[WOS]]</f>
        <v>0.95833333333333337</v>
      </c>
      <c r="H25" s="8">
        <f>Tabla13[[#This Row],[FAILED]]/Tabla13[[#This Row],[WOS]]</f>
        <v>4.1666666666666664E-2</v>
      </c>
      <c r="I25" s="8">
        <f>Tabla13[[#This Row],[TIMEOUT]]/Tabla13[[#This Row],[WOS]]</f>
        <v>0</v>
      </c>
    </row>
    <row r="26" spans="2:9" x14ac:dyDescent="0.3">
      <c r="B26" s="9">
        <v>16</v>
      </c>
      <c r="C26" s="9" t="s">
        <v>27</v>
      </c>
      <c r="D26" s="9">
        <v>11</v>
      </c>
      <c r="E26" s="9">
        <v>5</v>
      </c>
      <c r="F26" s="9"/>
      <c r="G26" s="8">
        <f>Tabla13[[#This Row],[COMPLETE]]/Tabla13[[#This Row],[WOS]]</f>
        <v>0.6875</v>
      </c>
      <c r="H26" s="8">
        <f>Tabla13[[#This Row],[FAILED]]/Tabla13[[#This Row],[WOS]]</f>
        <v>0.3125</v>
      </c>
      <c r="I26" s="8">
        <f>Tabla13[[#This Row],[TIMEOUT]]/Tabla13[[#This Row],[WOS]]</f>
        <v>0</v>
      </c>
    </row>
    <row r="27" spans="2:9" x14ac:dyDescent="0.3">
      <c r="B27" s="9">
        <v>13</v>
      </c>
      <c r="C27" s="9" t="s">
        <v>17</v>
      </c>
      <c r="D27" s="9"/>
      <c r="E27" s="9">
        <v>13</v>
      </c>
      <c r="F27" s="9"/>
      <c r="G27" s="8">
        <f>Tabla13[[#This Row],[COMPLETE]]/Tabla13[[#This Row],[WOS]]</f>
        <v>0</v>
      </c>
      <c r="H27" s="8">
        <f>Tabla13[[#This Row],[FAILED]]/Tabla13[[#This Row],[WOS]]</f>
        <v>1</v>
      </c>
      <c r="I27" s="8">
        <f>Tabla13[[#This Row],[TIMEOUT]]/Tabla13[[#This Row],[WOS]]</f>
        <v>0</v>
      </c>
    </row>
    <row r="28" spans="2:9" x14ac:dyDescent="0.3">
      <c r="B28" s="9">
        <v>11</v>
      </c>
      <c r="C28" s="9" t="s">
        <v>18</v>
      </c>
      <c r="D28" s="9">
        <v>11</v>
      </c>
      <c r="E28" s="9"/>
      <c r="F28" s="9"/>
      <c r="G28" s="8">
        <f>Tabla13[[#This Row],[COMPLETE]]/Tabla13[[#This Row],[WOS]]</f>
        <v>1</v>
      </c>
      <c r="H28" s="8">
        <f>Tabla13[[#This Row],[FAILED]]/Tabla13[[#This Row],[WOS]]</f>
        <v>0</v>
      </c>
      <c r="I28" s="8">
        <f>Tabla13[[#This Row],[TIMEOUT]]/Tabla13[[#This Row],[WOS]]</f>
        <v>0</v>
      </c>
    </row>
    <row r="29" spans="2:9" x14ac:dyDescent="0.3">
      <c r="B29" s="9">
        <v>3</v>
      </c>
      <c r="C29" s="9" t="s">
        <v>50</v>
      </c>
      <c r="D29" s="9"/>
      <c r="E29" s="9">
        <v>3</v>
      </c>
      <c r="F29" s="9"/>
      <c r="G29" s="8">
        <f>Tabla13[[#This Row],[COMPLETE]]/Tabla13[[#This Row],[WOS]]</f>
        <v>0</v>
      </c>
      <c r="H29" s="8">
        <f>Tabla13[[#This Row],[FAILED]]/Tabla13[[#This Row],[WOS]]</f>
        <v>1</v>
      </c>
      <c r="I29" s="8">
        <f>Tabla13[[#This Row],[TIMEOUT]]/Tabla13[[#This Row],[WOS]]</f>
        <v>0</v>
      </c>
    </row>
    <row r="30" spans="2:9" x14ac:dyDescent="0.3">
      <c r="B30" s="9">
        <v>3</v>
      </c>
      <c r="C30" s="9" t="s">
        <v>31</v>
      </c>
      <c r="D30" s="9"/>
      <c r="E30" s="9">
        <v>3</v>
      </c>
      <c r="F30" s="9"/>
      <c r="G30" s="8">
        <f>Tabla13[[#This Row],[COMPLETE]]/Tabla13[[#This Row],[WOS]]</f>
        <v>0</v>
      </c>
      <c r="H30" s="8">
        <f>Tabla13[[#This Row],[FAILED]]/Tabla13[[#This Row],[WOS]]</f>
        <v>1</v>
      </c>
      <c r="I30" s="8">
        <f>Tabla13[[#This Row],[TIMEOUT]]/Tabla13[[#This Row],[WOS]]</f>
        <v>0</v>
      </c>
    </row>
    <row r="31" spans="2:9" x14ac:dyDescent="0.3">
      <c r="B31" s="9">
        <v>2</v>
      </c>
      <c r="C31" s="9" t="s">
        <v>51</v>
      </c>
      <c r="D31" s="9">
        <v>2</v>
      </c>
      <c r="E31" s="9"/>
      <c r="F31" s="9"/>
      <c r="G31" s="8">
        <f>Tabla13[[#This Row],[COMPLETE]]/Tabla13[[#This Row],[WOS]]</f>
        <v>1</v>
      </c>
      <c r="H31" s="8">
        <f>Tabla13[[#This Row],[FAILED]]/Tabla13[[#This Row],[WOS]]</f>
        <v>0</v>
      </c>
      <c r="I31" s="8">
        <f>Tabla13[[#This Row],[TIMEOUT]]/Tabla13[[#This Row],[WOS]]</f>
        <v>0</v>
      </c>
    </row>
    <row r="32" spans="2:9" x14ac:dyDescent="0.3">
      <c r="B32" s="9">
        <v>2</v>
      </c>
      <c r="C32" s="9" t="s">
        <v>52</v>
      </c>
      <c r="D32" s="9">
        <v>2</v>
      </c>
      <c r="E32" s="9"/>
      <c r="F32" s="9"/>
      <c r="G32" s="8">
        <f>Tabla13[[#This Row],[COMPLETE]]/Tabla13[[#This Row],[WOS]]</f>
        <v>1</v>
      </c>
      <c r="H32" s="8">
        <f>Tabla13[[#This Row],[FAILED]]/Tabla13[[#This Row],[WOS]]</f>
        <v>0</v>
      </c>
      <c r="I32" s="8">
        <f>Tabla13[[#This Row],[TIMEOUT]]/Tabla13[[#This Row],[WOS]]</f>
        <v>0</v>
      </c>
    </row>
    <row r="33" spans="2:9" x14ac:dyDescent="0.3">
      <c r="B33" s="9">
        <v>2</v>
      </c>
      <c r="C33" s="9" t="s">
        <v>53</v>
      </c>
      <c r="D33" s="9">
        <v>2</v>
      </c>
      <c r="E33" s="9"/>
      <c r="F33" s="9"/>
      <c r="G33" s="8">
        <f>Tabla13[[#This Row],[COMPLETE]]/Tabla13[[#This Row],[WOS]]</f>
        <v>1</v>
      </c>
      <c r="H33" s="8">
        <f>Tabla13[[#This Row],[FAILED]]/Tabla13[[#This Row],[WOS]]</f>
        <v>0</v>
      </c>
      <c r="I33" s="8">
        <f>Tabla13[[#This Row],[TIMEOUT]]/Tabla13[[#This Row],[WOS]]</f>
        <v>0</v>
      </c>
    </row>
    <row r="34" spans="2:9" x14ac:dyDescent="0.3">
      <c r="B34" s="9">
        <v>2</v>
      </c>
      <c r="C34" s="9" t="s">
        <v>54</v>
      </c>
      <c r="D34" s="9">
        <v>2</v>
      </c>
      <c r="E34" s="9"/>
      <c r="F34" s="9"/>
      <c r="G34" s="8">
        <f>Tabla13[[#This Row],[COMPLETE]]/Tabla13[[#This Row],[WOS]]</f>
        <v>1</v>
      </c>
      <c r="H34" s="8">
        <f>Tabla13[[#This Row],[FAILED]]/Tabla13[[#This Row],[WOS]]</f>
        <v>0</v>
      </c>
      <c r="I34" s="8">
        <f>Tabla13[[#This Row],[TIMEOUT]]/Tabla13[[#This Row],[WOS]]</f>
        <v>0</v>
      </c>
    </row>
    <row r="35" spans="2:9" x14ac:dyDescent="0.3">
      <c r="B35" s="9">
        <v>2</v>
      </c>
      <c r="C35" s="9" t="s">
        <v>55</v>
      </c>
      <c r="D35" s="9">
        <v>2</v>
      </c>
      <c r="E35" s="9"/>
      <c r="F35" s="9"/>
      <c r="G35" s="8">
        <f>Tabla13[[#This Row],[COMPLETE]]/Tabla13[[#This Row],[WOS]]</f>
        <v>1</v>
      </c>
      <c r="H35" s="8">
        <f>Tabla13[[#This Row],[FAILED]]/Tabla13[[#This Row],[WOS]]</f>
        <v>0</v>
      </c>
      <c r="I35" s="8">
        <f>Tabla13[[#This Row],[TIMEOUT]]/Tabla13[[#This Row],[WOS]]</f>
        <v>0</v>
      </c>
    </row>
    <row r="36" spans="2:9" x14ac:dyDescent="0.3">
      <c r="B36" s="9">
        <v>2</v>
      </c>
      <c r="C36" s="9" t="s">
        <v>56</v>
      </c>
      <c r="D36" s="9">
        <v>2</v>
      </c>
      <c r="E36" s="9"/>
      <c r="F36" s="9"/>
      <c r="G36" s="8">
        <f>Tabla13[[#This Row],[COMPLETE]]/Tabla13[[#This Row],[WOS]]</f>
        <v>1</v>
      </c>
      <c r="H36" s="8">
        <f>Tabla13[[#This Row],[FAILED]]/Tabla13[[#This Row],[WOS]]</f>
        <v>0</v>
      </c>
      <c r="I36" s="8">
        <f>Tabla13[[#This Row],[TIMEOUT]]/Tabla13[[#This Row],[WOS]]</f>
        <v>0</v>
      </c>
    </row>
    <row r="37" spans="2:9" x14ac:dyDescent="0.3">
      <c r="B37" s="9">
        <v>2</v>
      </c>
      <c r="C37" s="9" t="s">
        <v>57</v>
      </c>
      <c r="D37" s="9">
        <v>2</v>
      </c>
      <c r="E37" s="9"/>
      <c r="F37" s="9"/>
      <c r="G37" s="8">
        <f>Tabla13[[#This Row],[COMPLETE]]/Tabla13[[#This Row],[WOS]]</f>
        <v>1</v>
      </c>
      <c r="H37" s="8">
        <f>Tabla13[[#This Row],[FAILED]]/Tabla13[[#This Row],[WOS]]</f>
        <v>0</v>
      </c>
      <c r="I37" s="8">
        <f>Tabla13[[#This Row],[TIMEOUT]]/Tabla13[[#This Row],[WOS]]</f>
        <v>0</v>
      </c>
    </row>
    <row r="38" spans="2:9" x14ac:dyDescent="0.3">
      <c r="B38" s="9">
        <v>2</v>
      </c>
      <c r="C38" s="9" t="s">
        <v>58</v>
      </c>
      <c r="D38" s="9">
        <v>2</v>
      </c>
      <c r="E38" s="9"/>
      <c r="F38" s="9"/>
      <c r="G38" s="8">
        <f>Tabla13[[#This Row],[COMPLETE]]/Tabla13[[#This Row],[WOS]]</f>
        <v>1</v>
      </c>
      <c r="H38" s="8">
        <f>Tabla13[[#This Row],[FAILED]]/Tabla13[[#This Row],[WOS]]</f>
        <v>0</v>
      </c>
      <c r="I38" s="8">
        <f>Tabla13[[#This Row],[TIMEOUT]]/Tabla13[[#This Row],[WOS]]</f>
        <v>0</v>
      </c>
    </row>
    <row r="39" spans="2:9" x14ac:dyDescent="0.3">
      <c r="B39" s="9">
        <v>2</v>
      </c>
      <c r="C39" s="9" t="s">
        <v>59</v>
      </c>
      <c r="D39" s="9">
        <v>2</v>
      </c>
      <c r="E39" s="9"/>
      <c r="F39" s="9"/>
      <c r="G39" s="8">
        <f>Tabla13[[#This Row],[COMPLETE]]/Tabla13[[#This Row],[WOS]]</f>
        <v>1</v>
      </c>
      <c r="H39" s="8">
        <f>Tabla13[[#This Row],[FAILED]]/Tabla13[[#This Row],[WOS]]</f>
        <v>0</v>
      </c>
      <c r="I39" s="8">
        <f>Tabla13[[#This Row],[TIMEOUT]]/Tabla13[[#This Row],[WOS]]</f>
        <v>0</v>
      </c>
    </row>
    <row r="40" spans="2:9" x14ac:dyDescent="0.3">
      <c r="B40" s="9">
        <v>2</v>
      </c>
      <c r="C40" s="9" t="s">
        <v>60</v>
      </c>
      <c r="D40" s="9">
        <v>2</v>
      </c>
      <c r="E40" s="9"/>
      <c r="F40" s="9"/>
      <c r="G40" s="8">
        <f>Tabla13[[#This Row],[COMPLETE]]/Tabla13[[#This Row],[WOS]]</f>
        <v>1</v>
      </c>
      <c r="H40" s="8">
        <f>Tabla13[[#This Row],[FAILED]]/Tabla13[[#This Row],[WOS]]</f>
        <v>0</v>
      </c>
      <c r="I40" s="8">
        <f>Tabla13[[#This Row],[TIMEOUT]]/Tabla13[[#This Row],[WOS]]</f>
        <v>0</v>
      </c>
    </row>
    <row r="41" spans="2:9" x14ac:dyDescent="0.3">
      <c r="B41" s="9">
        <v>2</v>
      </c>
      <c r="C41" s="9" t="s">
        <v>61</v>
      </c>
      <c r="D41" s="9">
        <v>2</v>
      </c>
      <c r="E41" s="9"/>
      <c r="F41" s="9"/>
      <c r="G41" s="8">
        <f>Tabla13[[#This Row],[COMPLETE]]/Tabla13[[#This Row],[WOS]]</f>
        <v>1</v>
      </c>
      <c r="H41" s="8">
        <f>Tabla13[[#This Row],[FAILED]]/Tabla13[[#This Row],[WOS]]</f>
        <v>0</v>
      </c>
      <c r="I41" s="8">
        <f>Tabla13[[#This Row],[TIMEOUT]]/Tabla13[[#This Row],[WOS]]</f>
        <v>0</v>
      </c>
    </row>
    <row r="42" spans="2:9" x14ac:dyDescent="0.3">
      <c r="B42" s="9">
        <v>2</v>
      </c>
      <c r="C42" s="9" t="s">
        <v>62</v>
      </c>
      <c r="D42" s="9">
        <v>2</v>
      </c>
      <c r="E42" s="9"/>
      <c r="F42" s="9"/>
      <c r="G42" s="8">
        <f>Tabla13[[#This Row],[COMPLETE]]/Tabla13[[#This Row],[WOS]]</f>
        <v>1</v>
      </c>
      <c r="H42" s="8">
        <f>Tabla13[[#This Row],[FAILED]]/Tabla13[[#This Row],[WOS]]</f>
        <v>0</v>
      </c>
      <c r="I42" s="8">
        <f>Tabla13[[#This Row],[TIMEOUT]]/Tabla13[[#This Row],[WOS]]</f>
        <v>0</v>
      </c>
    </row>
    <row r="43" spans="2:9" x14ac:dyDescent="0.3">
      <c r="B43" s="9">
        <v>2</v>
      </c>
      <c r="C43" s="9" t="s">
        <v>63</v>
      </c>
      <c r="D43" s="9">
        <v>2</v>
      </c>
      <c r="E43" s="9"/>
      <c r="F43" s="9"/>
      <c r="G43" s="8">
        <f>Tabla13[[#This Row],[COMPLETE]]/Tabla13[[#This Row],[WOS]]</f>
        <v>1</v>
      </c>
      <c r="H43" s="8">
        <f>Tabla13[[#This Row],[FAILED]]/Tabla13[[#This Row],[WOS]]</f>
        <v>0</v>
      </c>
      <c r="I43" s="8">
        <f>Tabla13[[#This Row],[TIMEOUT]]/Tabla13[[#This Row],[WOS]]</f>
        <v>0</v>
      </c>
    </row>
    <row r="44" spans="2:9" x14ac:dyDescent="0.3">
      <c r="B44" s="9">
        <v>2</v>
      </c>
      <c r="C44" s="9" t="s">
        <v>64</v>
      </c>
      <c r="D44" s="9">
        <v>2</v>
      </c>
      <c r="E44" s="9"/>
      <c r="F44" s="9"/>
      <c r="G44" s="8">
        <f>Tabla13[[#This Row],[COMPLETE]]/Tabla13[[#This Row],[WOS]]</f>
        <v>1</v>
      </c>
      <c r="H44" s="8">
        <f>Tabla13[[#This Row],[FAILED]]/Tabla13[[#This Row],[WOS]]</f>
        <v>0</v>
      </c>
      <c r="I44" s="8">
        <f>Tabla13[[#This Row],[TIMEOUT]]/Tabla13[[#This Row],[WOS]]</f>
        <v>0</v>
      </c>
    </row>
    <row r="45" spans="2:9" x14ac:dyDescent="0.3">
      <c r="B45" s="9">
        <v>2</v>
      </c>
      <c r="C45" s="9" t="s">
        <v>65</v>
      </c>
      <c r="D45" s="9">
        <v>2</v>
      </c>
      <c r="E45" s="9"/>
      <c r="F45" s="9"/>
      <c r="G45" s="8">
        <f>Tabla13[[#This Row],[COMPLETE]]/Tabla13[[#This Row],[WOS]]</f>
        <v>1</v>
      </c>
      <c r="H45" s="8">
        <f>Tabla13[[#This Row],[FAILED]]/Tabla13[[#This Row],[WOS]]</f>
        <v>0</v>
      </c>
      <c r="I45" s="8">
        <f>Tabla13[[#This Row],[TIMEOUT]]/Tabla13[[#This Row],[WOS]]</f>
        <v>0</v>
      </c>
    </row>
    <row r="46" spans="2:9" x14ac:dyDescent="0.3">
      <c r="B46" s="9">
        <v>2</v>
      </c>
      <c r="C46" s="9" t="s">
        <v>66</v>
      </c>
      <c r="D46" s="9">
        <v>2</v>
      </c>
      <c r="E46" s="9"/>
      <c r="F46" s="9"/>
      <c r="G46" s="8">
        <f>Tabla13[[#This Row],[COMPLETE]]/Tabla13[[#This Row],[WOS]]</f>
        <v>1</v>
      </c>
      <c r="H46" s="8">
        <f>Tabla13[[#This Row],[FAILED]]/Tabla13[[#This Row],[WOS]]</f>
        <v>0</v>
      </c>
      <c r="I46" s="8">
        <f>Tabla13[[#This Row],[TIMEOUT]]/Tabla13[[#This Row],[WOS]]</f>
        <v>0</v>
      </c>
    </row>
    <row r="47" spans="2:9" x14ac:dyDescent="0.3">
      <c r="B47" s="9">
        <v>2</v>
      </c>
      <c r="C47" s="9" t="s">
        <v>67</v>
      </c>
      <c r="D47" s="9">
        <v>2</v>
      </c>
      <c r="E47" s="9"/>
      <c r="F47" s="9"/>
      <c r="G47" s="8">
        <f>Tabla13[[#This Row],[COMPLETE]]/Tabla13[[#This Row],[WOS]]</f>
        <v>1</v>
      </c>
      <c r="H47" s="8">
        <f>Tabla13[[#This Row],[FAILED]]/Tabla13[[#This Row],[WOS]]</f>
        <v>0</v>
      </c>
      <c r="I47" s="8">
        <f>Tabla13[[#This Row],[TIMEOUT]]/Tabla13[[#This Row],[WOS]]</f>
        <v>0</v>
      </c>
    </row>
    <row r="48" spans="2:9" x14ac:dyDescent="0.3">
      <c r="B48" s="9">
        <v>1</v>
      </c>
      <c r="C48" s="9" t="s">
        <v>44</v>
      </c>
      <c r="D48" s="9"/>
      <c r="E48" s="9">
        <v>1</v>
      </c>
      <c r="F48" s="9"/>
      <c r="G48" s="8">
        <f>Tabla13[[#This Row],[COMPLETE]]/Tabla13[[#This Row],[WOS]]</f>
        <v>0</v>
      </c>
      <c r="H48" s="8">
        <f>Tabla13[[#This Row],[FAILED]]/Tabla13[[#This Row],[WOS]]</f>
        <v>1</v>
      </c>
      <c r="I48" s="8">
        <f>Tabla13[[#This Row],[TIMEOUT]]/Tabla13[[#This Row],[WOS]]</f>
        <v>0</v>
      </c>
    </row>
    <row r="49" spans="2:9" x14ac:dyDescent="0.3">
      <c r="B49" s="9">
        <v>1</v>
      </c>
      <c r="C49" s="9" t="s">
        <v>41</v>
      </c>
      <c r="D49" s="9"/>
      <c r="E49" s="9">
        <v>1</v>
      </c>
      <c r="F49" s="9"/>
      <c r="G49" s="8">
        <f>Tabla13[[#This Row],[COMPLETE]]/Tabla13[[#This Row],[WOS]]</f>
        <v>0</v>
      </c>
      <c r="H49" s="8">
        <f>Tabla13[[#This Row],[FAILED]]/Tabla13[[#This Row],[WOS]]</f>
        <v>1</v>
      </c>
      <c r="I49" s="8">
        <f>Tabla13[[#This Row],[TIMEOUT]]/Tabla13[[#This Row],[WOS]]</f>
        <v>0</v>
      </c>
    </row>
    <row r="50" spans="2:9" x14ac:dyDescent="0.3">
      <c r="B50" s="9">
        <v>1</v>
      </c>
      <c r="C50" s="9" t="s">
        <v>25</v>
      </c>
      <c r="D50" s="9"/>
      <c r="E50" s="9">
        <v>1</v>
      </c>
      <c r="F50" s="9"/>
      <c r="G50" s="8">
        <f>Tabla13[[#This Row],[COMPLETE]]/Tabla13[[#This Row],[WOS]]</f>
        <v>0</v>
      </c>
      <c r="H50" s="8">
        <f>Tabla13[[#This Row],[FAILED]]/Tabla13[[#This Row],[WOS]]</f>
        <v>1</v>
      </c>
      <c r="I50" s="8">
        <f>Tabla13[[#This Row],[TIMEOUT]]/Tabla13[[#This Row],[WOS]]</f>
        <v>0</v>
      </c>
    </row>
    <row r="51" spans="2:9" x14ac:dyDescent="0.3">
      <c r="B51" s="9">
        <v>1</v>
      </c>
      <c r="C51" s="9" t="s">
        <v>40</v>
      </c>
      <c r="D51" s="9">
        <v>1</v>
      </c>
      <c r="E51" s="9"/>
      <c r="F51" s="9"/>
      <c r="G51" s="8">
        <f>Tabla13[[#This Row],[COMPLETE]]/Tabla13[[#This Row],[WOS]]</f>
        <v>1</v>
      </c>
      <c r="H51" s="8">
        <f>Tabla13[[#This Row],[FAILED]]/Tabla13[[#This Row],[WOS]]</f>
        <v>0</v>
      </c>
      <c r="I51" s="8">
        <f>Tabla13[[#This Row],[TIMEOUT]]/Tabla13[[#This Row],[WOS]]</f>
        <v>0</v>
      </c>
    </row>
    <row r="52" spans="2:9" x14ac:dyDescent="0.3">
      <c r="B52" s="9">
        <v>1</v>
      </c>
      <c r="C52" s="9" t="s">
        <v>38</v>
      </c>
      <c r="D52" s="9"/>
      <c r="E52" s="9">
        <v>1</v>
      </c>
      <c r="F52" s="9"/>
      <c r="G52" s="8">
        <f>Tabla13[[#This Row],[COMPLETE]]/Tabla13[[#This Row],[WOS]]</f>
        <v>0</v>
      </c>
      <c r="H52" s="8">
        <f>Tabla13[[#This Row],[FAILED]]/Tabla13[[#This Row],[WOS]]</f>
        <v>1</v>
      </c>
      <c r="I52" s="8">
        <f>Tabla13[[#This Row],[TIMEOUT]]/Tabla13[[#This Row],[WOS]]</f>
        <v>0</v>
      </c>
    </row>
    <row r="53" spans="2:9" x14ac:dyDescent="0.3">
      <c r="B53" s="9">
        <v>1</v>
      </c>
      <c r="C53" s="9" t="s">
        <v>39</v>
      </c>
      <c r="D53" s="9">
        <v>1</v>
      </c>
      <c r="E53" s="9"/>
      <c r="F53" s="9"/>
      <c r="G53" s="8">
        <f>Tabla13[[#This Row],[COMPLETE]]/Tabla13[[#This Row],[WOS]]</f>
        <v>1</v>
      </c>
      <c r="H53" s="8">
        <f>Tabla13[[#This Row],[FAILED]]/Tabla13[[#This Row],[WOS]]</f>
        <v>0</v>
      </c>
      <c r="I53" s="8">
        <f>Tabla13[[#This Row],[TIMEOUT]]/Tabla13[[#This Row],[WOS]]</f>
        <v>0</v>
      </c>
    </row>
    <row r="54" spans="2:9" x14ac:dyDescent="0.3">
      <c r="B54" s="9">
        <v>1</v>
      </c>
      <c r="C54" s="9" t="s">
        <v>35</v>
      </c>
      <c r="D54" s="9">
        <v>1</v>
      </c>
      <c r="E54" s="9"/>
      <c r="F54" s="9"/>
      <c r="G54" s="8">
        <f>Tabla13[[#This Row],[COMPLETE]]/Tabla13[[#This Row],[WOS]]</f>
        <v>1</v>
      </c>
      <c r="H54" s="8">
        <f>Tabla13[[#This Row],[FAILED]]/Tabla13[[#This Row],[WOS]]</f>
        <v>0</v>
      </c>
      <c r="I54" s="8">
        <f>Tabla13[[#This Row],[TIMEOUT]]/Tabla13[[#This Row],[WOS]]</f>
        <v>0</v>
      </c>
    </row>
    <row r="55" spans="2:9" x14ac:dyDescent="0.3">
      <c r="B55" s="9">
        <v>1</v>
      </c>
      <c r="C55" s="9" t="s">
        <v>42</v>
      </c>
      <c r="D55" s="9"/>
      <c r="E55" s="9">
        <v>1</v>
      </c>
      <c r="F55" s="9"/>
      <c r="G55" s="8">
        <f>Tabla13[[#This Row],[COMPLETE]]/Tabla13[[#This Row],[WOS]]</f>
        <v>0</v>
      </c>
      <c r="H55" s="8">
        <f>Tabla13[[#This Row],[FAILED]]/Tabla13[[#This Row],[WOS]]</f>
        <v>1</v>
      </c>
      <c r="I55" s="8">
        <f>Tabla13[[#This Row],[TIMEOUT]]/Tabla13[[#This Row],[WOS]]</f>
        <v>0</v>
      </c>
    </row>
  </sheetData>
  <conditionalFormatting sqref="H3:I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55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554687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2457</v>
      </c>
      <c r="C3" s="9" t="s">
        <v>20</v>
      </c>
      <c r="D3" s="9">
        <v>2252</v>
      </c>
      <c r="E3" s="9">
        <v>205</v>
      </c>
      <c r="F3" s="9"/>
      <c r="G3" s="8">
        <f>Tabla16[[#This Row],[COMPLETE]]/Tabla16[[#This Row],[WOS]]</f>
        <v>0.91656491656491657</v>
      </c>
      <c r="H3" s="8">
        <f>Tabla16[[#This Row],[FAILED]]/Tabla16[[#This Row],[WOS]]</f>
        <v>8.3435083435083435E-2</v>
      </c>
      <c r="I3" s="8">
        <f>Tabla16[[#This Row],[TIMEOUT]]/Tabla16[[#This Row],[WOS]]</f>
        <v>0</v>
      </c>
    </row>
    <row r="4" spans="2:11" x14ac:dyDescent="0.3">
      <c r="B4" s="9">
        <v>100</v>
      </c>
      <c r="C4" s="9" t="s">
        <v>16</v>
      </c>
      <c r="D4" s="9">
        <v>1</v>
      </c>
      <c r="E4" s="9">
        <v>99</v>
      </c>
      <c r="F4" s="9"/>
      <c r="G4" s="8">
        <f>Tabla16[[#This Row],[COMPLETE]]/Tabla16[[#This Row],[WOS]]</f>
        <v>0.01</v>
      </c>
      <c r="H4" s="8">
        <f>Tabla16[[#This Row],[FAILED]]/Tabla16[[#This Row],[WOS]]</f>
        <v>0.99</v>
      </c>
      <c r="I4" s="8">
        <f>Tabla16[[#This Row],[TIMEOUT]]/Tabla16[[#This Row],[WOS]]</f>
        <v>0</v>
      </c>
      <c r="K4" s="9"/>
    </row>
    <row r="5" spans="2:11" x14ac:dyDescent="0.3">
      <c r="B5" s="9">
        <v>636</v>
      </c>
      <c r="C5" s="9" t="s">
        <v>34</v>
      </c>
      <c r="D5" s="9">
        <v>578</v>
      </c>
      <c r="E5" s="9">
        <v>58</v>
      </c>
      <c r="F5" s="9"/>
      <c r="G5" s="8">
        <f>Tabla16[[#This Row],[COMPLETE]]/Tabla16[[#This Row],[WOS]]</f>
        <v>0.9088050314465409</v>
      </c>
      <c r="H5" s="8">
        <f>Tabla16[[#This Row],[FAILED]]/Tabla16[[#This Row],[WOS]]</f>
        <v>9.1194968553459113E-2</v>
      </c>
      <c r="I5" s="8">
        <f>Tabla16[[#This Row],[TIMEOUT]]/Tabla16[[#This Row],[WOS]]</f>
        <v>0</v>
      </c>
      <c r="K5" s="9"/>
    </row>
    <row r="6" spans="2:11" x14ac:dyDescent="0.3">
      <c r="B6" s="9">
        <v>71</v>
      </c>
      <c r="C6" s="9" t="s">
        <v>22</v>
      </c>
      <c r="D6" s="9">
        <v>16</v>
      </c>
      <c r="E6" s="9">
        <v>55</v>
      </c>
      <c r="F6" s="9"/>
      <c r="G6" s="8">
        <f>Tabla16[[#This Row],[COMPLETE]]/Tabla16[[#This Row],[WOS]]</f>
        <v>0.22535211267605634</v>
      </c>
      <c r="H6" s="8">
        <f>Tabla16[[#This Row],[FAILED]]/Tabla16[[#This Row],[WOS]]</f>
        <v>0.77464788732394363</v>
      </c>
      <c r="I6" s="8">
        <f>Tabla16[[#This Row],[TIMEOUT]]/Tabla16[[#This Row],[WOS]]</f>
        <v>0</v>
      </c>
      <c r="K6" s="9"/>
    </row>
    <row r="7" spans="2:11" x14ac:dyDescent="0.3">
      <c r="B7" s="9">
        <v>572</v>
      </c>
      <c r="C7" s="9" t="s">
        <v>26</v>
      </c>
      <c r="D7" s="9">
        <v>521</v>
      </c>
      <c r="E7" s="9">
        <v>51</v>
      </c>
      <c r="F7" s="9"/>
      <c r="G7" s="8">
        <f>Tabla16[[#This Row],[COMPLETE]]/Tabla16[[#This Row],[WOS]]</f>
        <v>0.91083916083916083</v>
      </c>
      <c r="H7" s="8">
        <f>Tabla16[[#This Row],[FAILED]]/Tabla16[[#This Row],[WOS]]</f>
        <v>8.9160839160839167E-2</v>
      </c>
      <c r="I7" s="8">
        <f>Tabla16[[#This Row],[TIMEOUT]]/Tabla16[[#This Row],[WOS]]</f>
        <v>0</v>
      </c>
      <c r="K7" s="9"/>
    </row>
    <row r="8" spans="2:11" x14ac:dyDescent="0.3">
      <c r="B8" s="9">
        <v>199</v>
      </c>
      <c r="C8" s="9" t="s">
        <v>33</v>
      </c>
      <c r="D8" s="9">
        <v>159</v>
      </c>
      <c r="E8" s="9">
        <v>40</v>
      </c>
      <c r="F8" s="9"/>
      <c r="G8" s="8">
        <f>Tabla16[[#This Row],[COMPLETE]]/Tabla16[[#This Row],[WOS]]</f>
        <v>0.79899497487437188</v>
      </c>
      <c r="H8" s="8">
        <f>Tabla16[[#This Row],[FAILED]]/Tabla16[[#This Row],[WOS]]</f>
        <v>0.20100502512562815</v>
      </c>
      <c r="I8" s="8">
        <f>Tabla16[[#This Row],[TIMEOUT]]/Tabla16[[#This Row],[WOS]]</f>
        <v>0</v>
      </c>
      <c r="K8" s="9"/>
    </row>
    <row r="9" spans="2:11" x14ac:dyDescent="0.3">
      <c r="B9" s="9">
        <v>473</v>
      </c>
      <c r="C9" s="9" t="s">
        <v>30</v>
      </c>
      <c r="D9" s="9">
        <v>439</v>
      </c>
      <c r="E9" s="9">
        <v>34</v>
      </c>
      <c r="F9" s="9"/>
      <c r="G9" s="8">
        <f>Tabla16[[#This Row],[COMPLETE]]/Tabla16[[#This Row],[WOS]]</f>
        <v>0.92811839323467227</v>
      </c>
      <c r="H9" s="8">
        <f>Tabla16[[#This Row],[FAILED]]/Tabla16[[#This Row],[WOS]]</f>
        <v>7.1881606765327691E-2</v>
      </c>
      <c r="I9" s="8">
        <f>Tabla16[[#This Row],[TIMEOUT]]/Tabla16[[#This Row],[WOS]]</f>
        <v>0</v>
      </c>
      <c r="K9" s="9"/>
    </row>
    <row r="10" spans="2:11" x14ac:dyDescent="0.3">
      <c r="B10" s="9">
        <v>100</v>
      </c>
      <c r="C10" s="9" t="s">
        <v>24</v>
      </c>
      <c r="D10" s="9">
        <v>66</v>
      </c>
      <c r="E10" s="9">
        <v>34</v>
      </c>
      <c r="F10" s="9"/>
      <c r="G10" s="8">
        <f>Tabla16[[#This Row],[COMPLETE]]/Tabla16[[#This Row],[WOS]]</f>
        <v>0.66</v>
      </c>
      <c r="H10" s="8">
        <f>Tabla16[[#This Row],[FAILED]]/Tabla16[[#This Row],[WOS]]</f>
        <v>0.34</v>
      </c>
      <c r="I10" s="8">
        <f>Tabla16[[#This Row],[TIMEOUT]]/Tabla16[[#This Row],[WOS]]</f>
        <v>0</v>
      </c>
      <c r="K10" s="9"/>
    </row>
    <row r="11" spans="2:11" x14ac:dyDescent="0.3">
      <c r="B11" s="9">
        <v>340</v>
      </c>
      <c r="C11" s="9" t="s">
        <v>32</v>
      </c>
      <c r="D11" s="9">
        <v>311</v>
      </c>
      <c r="E11" s="9">
        <v>29</v>
      </c>
      <c r="F11" s="9"/>
      <c r="G11" s="8">
        <f>Tabla16[[#This Row],[COMPLETE]]/Tabla16[[#This Row],[WOS]]</f>
        <v>0.91470588235294115</v>
      </c>
      <c r="H11" s="8">
        <f>Tabla16[[#This Row],[FAILED]]/Tabla16[[#This Row],[WOS]]</f>
        <v>8.5294117647058826E-2</v>
      </c>
      <c r="I11" s="8">
        <f>Tabla16[[#This Row],[TIMEOUT]]/Tabla16[[#This Row],[WOS]]</f>
        <v>0</v>
      </c>
      <c r="K11" s="9"/>
    </row>
    <row r="12" spans="2:11" x14ac:dyDescent="0.3">
      <c r="B12" s="9">
        <v>31</v>
      </c>
      <c r="C12" s="9" t="s">
        <v>19</v>
      </c>
      <c r="D12" s="9">
        <v>14</v>
      </c>
      <c r="E12" s="9">
        <v>17</v>
      </c>
      <c r="F12" s="9"/>
      <c r="G12" s="8">
        <f>Tabla16[[#This Row],[COMPLETE]]/Tabla16[[#This Row],[WOS]]</f>
        <v>0.45161290322580644</v>
      </c>
      <c r="H12" s="8">
        <f>Tabla16[[#This Row],[FAILED]]/Tabla16[[#This Row],[WOS]]</f>
        <v>0.54838709677419351</v>
      </c>
      <c r="I12" s="8">
        <f>Tabla16[[#This Row],[TIMEOUT]]/Tabla16[[#This Row],[WOS]]</f>
        <v>0</v>
      </c>
      <c r="K12" s="9"/>
    </row>
    <row r="13" spans="2:11" x14ac:dyDescent="0.3">
      <c r="B13" s="9">
        <v>34</v>
      </c>
      <c r="C13" s="9" t="s">
        <v>29</v>
      </c>
      <c r="D13" s="9">
        <v>18</v>
      </c>
      <c r="E13" s="9">
        <v>16</v>
      </c>
      <c r="F13" s="9"/>
      <c r="G13" s="8">
        <f>Tabla16[[#This Row],[COMPLETE]]/Tabla16[[#This Row],[WOS]]</f>
        <v>0.52941176470588236</v>
      </c>
      <c r="H13" s="8">
        <f>Tabla16[[#This Row],[FAILED]]/Tabla16[[#This Row],[WOS]]</f>
        <v>0.47058823529411764</v>
      </c>
      <c r="I13" s="8">
        <f>Tabla16[[#This Row],[TIMEOUT]]/Tabla16[[#This Row],[WOS]]</f>
        <v>0</v>
      </c>
      <c r="K13" s="9"/>
    </row>
    <row r="14" spans="2:11" x14ac:dyDescent="0.3">
      <c r="B14" s="9">
        <v>13</v>
      </c>
      <c r="C14" s="9" t="s">
        <v>17</v>
      </c>
      <c r="D14" s="9"/>
      <c r="E14" s="9">
        <v>13</v>
      </c>
      <c r="F14" s="9"/>
      <c r="G14" s="8">
        <f>Tabla16[[#This Row],[COMPLETE]]/Tabla16[[#This Row],[WOS]]</f>
        <v>0</v>
      </c>
      <c r="H14" s="8">
        <f>Tabla16[[#This Row],[FAILED]]/Tabla16[[#This Row],[WOS]]</f>
        <v>1</v>
      </c>
      <c r="I14" s="8">
        <f>Tabla16[[#This Row],[TIMEOUT]]/Tabla16[[#This Row],[WOS]]</f>
        <v>0</v>
      </c>
      <c r="K14" s="9"/>
    </row>
    <row r="15" spans="2:11" x14ac:dyDescent="0.3">
      <c r="B15" s="9">
        <v>36</v>
      </c>
      <c r="C15" s="9" t="s">
        <v>23</v>
      </c>
      <c r="D15" s="9">
        <v>17</v>
      </c>
      <c r="E15" s="9">
        <v>12</v>
      </c>
      <c r="F15" s="9">
        <v>7</v>
      </c>
      <c r="G15" s="8">
        <f>Tabla16[[#This Row],[COMPLETE]]/Tabla16[[#This Row],[WOS]]</f>
        <v>0.47222222222222221</v>
      </c>
      <c r="H15" s="8">
        <f>Tabla16[[#This Row],[FAILED]]/Tabla16[[#This Row],[WOS]]</f>
        <v>0.33333333333333331</v>
      </c>
      <c r="I15" s="8">
        <f>Tabla16[[#This Row],[TIMEOUT]]/Tabla16[[#This Row],[WOS]]</f>
        <v>0.19444444444444445</v>
      </c>
      <c r="K15" s="9"/>
    </row>
    <row r="16" spans="2:11" x14ac:dyDescent="0.3">
      <c r="B16" s="9">
        <v>16</v>
      </c>
      <c r="C16" s="9" t="s">
        <v>27</v>
      </c>
      <c r="D16" s="9">
        <v>11</v>
      </c>
      <c r="E16" s="9">
        <v>5</v>
      </c>
      <c r="F16" s="9"/>
      <c r="G16" s="8">
        <f>Tabla16[[#This Row],[COMPLETE]]/Tabla16[[#This Row],[WOS]]</f>
        <v>0.6875</v>
      </c>
      <c r="H16" s="8">
        <f>Tabla16[[#This Row],[FAILED]]/Tabla16[[#This Row],[WOS]]</f>
        <v>0.3125</v>
      </c>
      <c r="I16" s="8">
        <f>Tabla16[[#This Row],[TIMEOUT]]/Tabla16[[#This Row],[WOS]]</f>
        <v>0</v>
      </c>
      <c r="K16" s="9"/>
    </row>
    <row r="17" spans="2:11" x14ac:dyDescent="0.3">
      <c r="B17" s="9">
        <v>2249</v>
      </c>
      <c r="C17" s="9" t="s">
        <v>13</v>
      </c>
      <c r="D17" s="9">
        <v>2245</v>
      </c>
      <c r="E17" s="9">
        <v>4</v>
      </c>
      <c r="F17" s="9"/>
      <c r="G17" s="8">
        <f>Tabla16[[#This Row],[COMPLETE]]/Tabla16[[#This Row],[WOS]]</f>
        <v>0.99822143174744327</v>
      </c>
      <c r="H17" s="8">
        <f>Tabla16[[#This Row],[FAILED]]/Tabla16[[#This Row],[WOS]]</f>
        <v>1.7785682525566918E-3</v>
      </c>
      <c r="I17" s="8">
        <f>Tabla16[[#This Row],[TIMEOUT]]/Tabla16[[#This Row],[WOS]]</f>
        <v>0</v>
      </c>
      <c r="K17" s="9"/>
    </row>
    <row r="18" spans="2:11" x14ac:dyDescent="0.3">
      <c r="B18" s="9">
        <v>507</v>
      </c>
      <c r="C18" s="9" t="s">
        <v>15</v>
      </c>
      <c r="D18" s="9">
        <v>503</v>
      </c>
      <c r="E18" s="9">
        <v>4</v>
      </c>
      <c r="F18" s="9"/>
      <c r="G18" s="8">
        <f>Tabla16[[#This Row],[COMPLETE]]/Tabla16[[#This Row],[WOS]]</f>
        <v>0.99211045364891515</v>
      </c>
      <c r="H18" s="8">
        <f>Tabla16[[#This Row],[FAILED]]/Tabla16[[#This Row],[WOS]]</f>
        <v>7.889546351084813E-3</v>
      </c>
      <c r="I18" s="8">
        <f>Tabla16[[#This Row],[TIMEOUT]]/Tabla16[[#This Row],[WOS]]</f>
        <v>0</v>
      </c>
      <c r="K18" s="9"/>
    </row>
    <row r="19" spans="2:11" x14ac:dyDescent="0.3">
      <c r="B19" s="9">
        <v>3</v>
      </c>
      <c r="C19" s="9" t="s">
        <v>50</v>
      </c>
      <c r="D19" s="9"/>
      <c r="E19" s="9">
        <v>3</v>
      </c>
      <c r="F19" s="9"/>
      <c r="G19" s="8">
        <f>Tabla16[[#This Row],[COMPLETE]]/Tabla16[[#This Row],[WOS]]</f>
        <v>0</v>
      </c>
      <c r="H19" s="8">
        <f>Tabla16[[#This Row],[FAILED]]/Tabla16[[#This Row],[WOS]]</f>
        <v>1</v>
      </c>
      <c r="I19" s="8">
        <f>Tabla16[[#This Row],[TIMEOUT]]/Tabla16[[#This Row],[WOS]]</f>
        <v>0</v>
      </c>
      <c r="K19" s="9"/>
    </row>
    <row r="20" spans="2:11" x14ac:dyDescent="0.3">
      <c r="B20" s="9">
        <v>3</v>
      </c>
      <c r="C20" s="9" t="s">
        <v>31</v>
      </c>
      <c r="D20" s="9"/>
      <c r="E20" s="9">
        <v>3</v>
      </c>
      <c r="F20" s="9"/>
      <c r="G20" s="8">
        <f>Tabla16[[#This Row],[COMPLETE]]/Tabla16[[#This Row],[WOS]]</f>
        <v>0</v>
      </c>
      <c r="H20" s="8">
        <f>Tabla16[[#This Row],[FAILED]]/Tabla16[[#This Row],[WOS]]</f>
        <v>1</v>
      </c>
      <c r="I20" s="8">
        <f>Tabla16[[#This Row],[TIMEOUT]]/Tabla16[[#This Row],[WOS]]</f>
        <v>0</v>
      </c>
      <c r="K20" s="9"/>
    </row>
    <row r="21" spans="2:11" x14ac:dyDescent="0.3">
      <c r="B21" s="9">
        <v>35</v>
      </c>
      <c r="C21" s="9" t="s">
        <v>21</v>
      </c>
      <c r="D21" s="9">
        <v>33</v>
      </c>
      <c r="E21" s="9">
        <v>2</v>
      </c>
      <c r="F21" s="9"/>
      <c r="G21" s="8">
        <f>Tabla16[[#This Row],[COMPLETE]]/Tabla16[[#This Row],[WOS]]</f>
        <v>0.94285714285714284</v>
      </c>
      <c r="H21" s="8">
        <f>Tabla16[[#This Row],[FAILED]]/Tabla16[[#This Row],[WOS]]</f>
        <v>5.7142857142857141E-2</v>
      </c>
      <c r="I21" s="8">
        <f>Tabla16[[#This Row],[TIMEOUT]]/Tabla16[[#This Row],[WOS]]</f>
        <v>0</v>
      </c>
      <c r="K21" s="9"/>
    </row>
    <row r="22" spans="2:11" x14ac:dyDescent="0.3">
      <c r="B22" s="9">
        <v>24</v>
      </c>
      <c r="C22" s="9" t="s">
        <v>28</v>
      </c>
      <c r="D22" s="9">
        <v>23</v>
      </c>
      <c r="E22" s="9">
        <v>1</v>
      </c>
      <c r="F22" s="9"/>
      <c r="G22" s="8">
        <f>Tabla16[[#This Row],[COMPLETE]]/Tabla16[[#This Row],[WOS]]</f>
        <v>0.95833333333333337</v>
      </c>
      <c r="H22" s="8">
        <f>Tabla16[[#This Row],[FAILED]]/Tabla16[[#This Row],[WOS]]</f>
        <v>4.1666666666666664E-2</v>
      </c>
      <c r="I22" s="8">
        <f>Tabla16[[#This Row],[TIMEOUT]]/Tabla16[[#This Row],[WOS]]</f>
        <v>0</v>
      </c>
      <c r="K22" s="9"/>
    </row>
    <row r="23" spans="2:11" x14ac:dyDescent="0.3">
      <c r="B23" s="9">
        <v>1</v>
      </c>
      <c r="C23" s="9" t="s">
        <v>44</v>
      </c>
      <c r="D23" s="9"/>
      <c r="E23" s="9">
        <v>1</v>
      </c>
      <c r="F23" s="9"/>
      <c r="G23" s="8">
        <f>Tabla16[[#This Row],[COMPLETE]]/Tabla16[[#This Row],[WOS]]</f>
        <v>0</v>
      </c>
      <c r="H23" s="8">
        <f>Tabla16[[#This Row],[FAILED]]/Tabla16[[#This Row],[WOS]]</f>
        <v>1</v>
      </c>
      <c r="I23" s="8">
        <f>Tabla16[[#This Row],[TIMEOUT]]/Tabla16[[#This Row],[WOS]]</f>
        <v>0</v>
      </c>
      <c r="K23" s="9"/>
    </row>
    <row r="24" spans="2:11" x14ac:dyDescent="0.3">
      <c r="B24" s="9">
        <v>1</v>
      </c>
      <c r="C24" s="9" t="s">
        <v>41</v>
      </c>
      <c r="D24" s="9"/>
      <c r="E24" s="9">
        <v>1</v>
      </c>
      <c r="F24" s="9"/>
      <c r="G24" s="8">
        <f>Tabla16[[#This Row],[COMPLETE]]/Tabla16[[#This Row],[WOS]]</f>
        <v>0</v>
      </c>
      <c r="H24" s="8">
        <f>Tabla16[[#This Row],[FAILED]]/Tabla16[[#This Row],[WOS]]</f>
        <v>1</v>
      </c>
      <c r="I24" s="8">
        <f>Tabla16[[#This Row],[TIMEOUT]]/Tabla16[[#This Row],[WOS]]</f>
        <v>0</v>
      </c>
      <c r="K24" s="9"/>
    </row>
    <row r="25" spans="2:11" x14ac:dyDescent="0.3">
      <c r="B25" s="9">
        <v>1</v>
      </c>
      <c r="C25" s="9" t="s">
        <v>25</v>
      </c>
      <c r="D25" s="9"/>
      <c r="E25" s="9">
        <v>1</v>
      </c>
      <c r="F25" s="9"/>
      <c r="G25" s="8">
        <f>Tabla16[[#This Row],[COMPLETE]]/Tabla16[[#This Row],[WOS]]</f>
        <v>0</v>
      </c>
      <c r="H25" s="8">
        <f>Tabla16[[#This Row],[FAILED]]/Tabla16[[#This Row],[WOS]]</f>
        <v>1</v>
      </c>
      <c r="I25" s="8">
        <f>Tabla16[[#This Row],[TIMEOUT]]/Tabla16[[#This Row],[WOS]]</f>
        <v>0</v>
      </c>
      <c r="K25" s="9"/>
    </row>
    <row r="26" spans="2:11" x14ac:dyDescent="0.3">
      <c r="B26" s="9">
        <v>1</v>
      </c>
      <c r="C26" s="9" t="s">
        <v>38</v>
      </c>
      <c r="D26" s="9"/>
      <c r="E26" s="9">
        <v>1</v>
      </c>
      <c r="F26" s="9"/>
      <c r="G26" s="8">
        <f>Tabla16[[#This Row],[COMPLETE]]/Tabla16[[#This Row],[WOS]]</f>
        <v>0</v>
      </c>
      <c r="H26" s="8">
        <f>Tabla16[[#This Row],[FAILED]]/Tabla16[[#This Row],[WOS]]</f>
        <v>1</v>
      </c>
      <c r="I26" s="8">
        <f>Tabla16[[#This Row],[TIMEOUT]]/Tabla16[[#This Row],[WOS]]</f>
        <v>0</v>
      </c>
      <c r="K26" s="9"/>
    </row>
    <row r="27" spans="2:11" x14ac:dyDescent="0.3">
      <c r="B27" s="9">
        <v>1</v>
      </c>
      <c r="C27" s="9" t="s">
        <v>42</v>
      </c>
      <c r="D27" s="9"/>
      <c r="E27" s="9">
        <v>1</v>
      </c>
      <c r="F27" s="9"/>
      <c r="G27" s="8">
        <f>Tabla16[[#This Row],[COMPLETE]]/Tabla16[[#This Row],[WOS]]</f>
        <v>0</v>
      </c>
      <c r="H27" s="8">
        <f>Tabla16[[#This Row],[FAILED]]/Tabla16[[#This Row],[WOS]]</f>
        <v>1</v>
      </c>
      <c r="I27" s="8">
        <f>Tabla16[[#This Row],[TIMEOUT]]/Tabla16[[#This Row],[WOS]]</f>
        <v>0</v>
      </c>
      <c r="K27" s="9"/>
    </row>
    <row r="28" spans="2:11" x14ac:dyDescent="0.3">
      <c r="B28" s="9">
        <v>24</v>
      </c>
      <c r="C28" s="9" t="s">
        <v>14</v>
      </c>
      <c r="D28" s="9"/>
      <c r="E28" s="9"/>
      <c r="F28" s="9">
        <v>24</v>
      </c>
      <c r="G28" s="8">
        <f>Tabla16[[#This Row],[COMPLETE]]/Tabla16[[#This Row],[WOS]]</f>
        <v>0</v>
      </c>
      <c r="H28" s="8">
        <f>Tabla16[[#This Row],[FAILED]]/Tabla16[[#This Row],[WOS]]</f>
        <v>0</v>
      </c>
      <c r="I28" s="8">
        <f>Tabla16[[#This Row],[TIMEOUT]]/Tabla16[[#This Row],[WOS]]</f>
        <v>1</v>
      </c>
      <c r="K28" s="9"/>
    </row>
    <row r="29" spans="2:11" x14ac:dyDescent="0.3">
      <c r="B29" s="9">
        <v>11</v>
      </c>
      <c r="C29" s="9" t="s">
        <v>18</v>
      </c>
      <c r="D29" s="9">
        <v>11</v>
      </c>
      <c r="E29" s="9"/>
      <c r="F29" s="9"/>
      <c r="G29" s="8">
        <f>Tabla16[[#This Row],[COMPLETE]]/Tabla16[[#This Row],[WOS]]</f>
        <v>1</v>
      </c>
      <c r="H29" s="8">
        <f>Tabla16[[#This Row],[FAILED]]/Tabla16[[#This Row],[WOS]]</f>
        <v>0</v>
      </c>
      <c r="I29" s="8">
        <f>Tabla16[[#This Row],[TIMEOUT]]/Tabla16[[#This Row],[WOS]]</f>
        <v>0</v>
      </c>
      <c r="K29" s="9"/>
    </row>
    <row r="30" spans="2:11" x14ac:dyDescent="0.3">
      <c r="B30" s="9">
        <v>3</v>
      </c>
      <c r="C30" s="9" t="s">
        <v>49</v>
      </c>
      <c r="D30" s="9"/>
      <c r="E30" s="9"/>
      <c r="F30" s="9">
        <v>3</v>
      </c>
      <c r="G30" s="10">
        <f>Tabla16[[#This Row],[COMPLETE]]/Tabla16[[#This Row],[WOS]]</f>
        <v>0</v>
      </c>
      <c r="H30" s="10">
        <f>Tabla16[[#This Row],[FAILED]]/Tabla16[[#This Row],[WOS]]</f>
        <v>0</v>
      </c>
      <c r="I30" s="10">
        <f>Tabla16[[#This Row],[TIMEOUT]]/Tabla16[[#This Row],[WOS]]</f>
        <v>1</v>
      </c>
      <c r="K30" s="9"/>
    </row>
    <row r="31" spans="2:11" x14ac:dyDescent="0.3">
      <c r="B31" s="9">
        <v>2</v>
      </c>
      <c r="C31" s="9" t="s">
        <v>43</v>
      </c>
      <c r="D31" s="9"/>
      <c r="E31" s="9"/>
      <c r="F31" s="9">
        <v>2</v>
      </c>
      <c r="G31" s="8">
        <f>Tabla16[[#This Row],[COMPLETE]]/Tabla16[[#This Row],[WOS]]</f>
        <v>0</v>
      </c>
      <c r="H31" s="8">
        <f>Tabla16[[#This Row],[FAILED]]/Tabla16[[#This Row],[WOS]]</f>
        <v>0</v>
      </c>
      <c r="I31" s="8">
        <f>Tabla16[[#This Row],[TIMEOUT]]/Tabla16[[#This Row],[WOS]]</f>
        <v>1</v>
      </c>
      <c r="K31" s="9"/>
    </row>
    <row r="32" spans="2:11" x14ac:dyDescent="0.3">
      <c r="B32" s="9">
        <v>2</v>
      </c>
      <c r="C32" s="9" t="s">
        <v>45</v>
      </c>
      <c r="D32" s="9"/>
      <c r="E32" s="9"/>
      <c r="F32" s="9">
        <v>2</v>
      </c>
      <c r="G32" s="8">
        <f>Tabla16[[#This Row],[COMPLETE]]/Tabla16[[#This Row],[WOS]]</f>
        <v>0</v>
      </c>
      <c r="H32" s="8">
        <f>Tabla16[[#This Row],[FAILED]]/Tabla16[[#This Row],[WOS]]</f>
        <v>0</v>
      </c>
      <c r="I32" s="8">
        <f>Tabla16[[#This Row],[TIMEOUT]]/Tabla16[[#This Row],[WOS]]</f>
        <v>1</v>
      </c>
      <c r="K32" s="9"/>
    </row>
    <row r="33" spans="2:11" x14ac:dyDescent="0.3">
      <c r="B33" s="9">
        <v>2</v>
      </c>
      <c r="C33" s="9" t="s">
        <v>46</v>
      </c>
      <c r="D33" s="9"/>
      <c r="E33" s="9"/>
      <c r="F33" s="9">
        <v>2</v>
      </c>
      <c r="G33" s="8">
        <f>Tabla16[[#This Row],[COMPLETE]]/Tabla16[[#This Row],[WOS]]</f>
        <v>0</v>
      </c>
      <c r="H33" s="8">
        <f>Tabla16[[#This Row],[FAILED]]/Tabla16[[#This Row],[WOS]]</f>
        <v>0</v>
      </c>
      <c r="I33" s="8">
        <f>Tabla16[[#This Row],[TIMEOUT]]/Tabla16[[#This Row],[WOS]]</f>
        <v>1</v>
      </c>
      <c r="K33" s="9"/>
    </row>
    <row r="34" spans="2:11" x14ac:dyDescent="0.3">
      <c r="B34" s="9">
        <v>2</v>
      </c>
      <c r="C34" s="9" t="s">
        <v>47</v>
      </c>
      <c r="D34" s="9"/>
      <c r="E34" s="9"/>
      <c r="F34" s="9">
        <v>2</v>
      </c>
      <c r="G34" s="8">
        <f>Tabla16[[#This Row],[COMPLETE]]/Tabla16[[#This Row],[WOS]]</f>
        <v>0</v>
      </c>
      <c r="H34" s="8">
        <f>Tabla16[[#This Row],[FAILED]]/Tabla16[[#This Row],[WOS]]</f>
        <v>0</v>
      </c>
      <c r="I34" s="8">
        <f>Tabla16[[#This Row],[TIMEOUT]]/Tabla16[[#This Row],[WOS]]</f>
        <v>1</v>
      </c>
      <c r="K34" s="9"/>
    </row>
    <row r="35" spans="2:11" x14ac:dyDescent="0.3">
      <c r="B35" s="9">
        <v>2</v>
      </c>
      <c r="C35" s="9" t="s">
        <v>48</v>
      </c>
      <c r="D35" s="9"/>
      <c r="E35" s="9"/>
      <c r="F35" s="9">
        <v>2</v>
      </c>
      <c r="G35" s="8">
        <f>Tabla16[[#This Row],[COMPLETE]]/Tabla16[[#This Row],[WOS]]</f>
        <v>0</v>
      </c>
      <c r="H35" s="8">
        <f>Tabla16[[#This Row],[FAILED]]/Tabla16[[#This Row],[WOS]]</f>
        <v>0</v>
      </c>
      <c r="I35" s="8">
        <f>Tabla16[[#This Row],[TIMEOUT]]/Tabla16[[#This Row],[WOS]]</f>
        <v>1</v>
      </c>
      <c r="K35" s="9"/>
    </row>
    <row r="36" spans="2:11" x14ac:dyDescent="0.3">
      <c r="B36" s="9">
        <v>2</v>
      </c>
      <c r="C36" s="9" t="s">
        <v>51</v>
      </c>
      <c r="D36" s="9">
        <v>2</v>
      </c>
      <c r="E36" s="9"/>
      <c r="F36" s="9"/>
      <c r="G36" s="8">
        <f>Tabla16[[#This Row],[COMPLETE]]/Tabla16[[#This Row],[WOS]]</f>
        <v>1</v>
      </c>
      <c r="H36" s="8">
        <f>Tabla16[[#This Row],[FAILED]]/Tabla16[[#This Row],[WOS]]</f>
        <v>0</v>
      </c>
      <c r="I36" s="8">
        <f>Tabla16[[#This Row],[TIMEOUT]]/Tabla16[[#This Row],[WOS]]</f>
        <v>0</v>
      </c>
      <c r="K36" s="9"/>
    </row>
    <row r="37" spans="2:11" x14ac:dyDescent="0.3">
      <c r="B37" s="9">
        <v>2</v>
      </c>
      <c r="C37" s="9" t="s">
        <v>52</v>
      </c>
      <c r="D37" s="9">
        <v>2</v>
      </c>
      <c r="E37" s="9"/>
      <c r="F37" s="9"/>
      <c r="G37" s="8">
        <f>Tabla16[[#This Row],[COMPLETE]]/Tabla16[[#This Row],[WOS]]</f>
        <v>1</v>
      </c>
      <c r="H37" s="8">
        <f>Tabla16[[#This Row],[FAILED]]/Tabla16[[#This Row],[WOS]]</f>
        <v>0</v>
      </c>
      <c r="I37" s="8">
        <f>Tabla16[[#This Row],[TIMEOUT]]/Tabla16[[#This Row],[WOS]]</f>
        <v>0</v>
      </c>
      <c r="K37" s="9"/>
    </row>
    <row r="38" spans="2:11" x14ac:dyDescent="0.3">
      <c r="B38" s="9">
        <v>2</v>
      </c>
      <c r="C38" s="9" t="s">
        <v>53</v>
      </c>
      <c r="D38" s="9">
        <v>2</v>
      </c>
      <c r="E38" s="9"/>
      <c r="F38" s="9"/>
      <c r="G38" s="8">
        <f>Tabla16[[#This Row],[COMPLETE]]/Tabla16[[#This Row],[WOS]]</f>
        <v>1</v>
      </c>
      <c r="H38" s="8">
        <f>Tabla16[[#This Row],[FAILED]]/Tabla16[[#This Row],[WOS]]</f>
        <v>0</v>
      </c>
      <c r="I38" s="8">
        <f>Tabla16[[#This Row],[TIMEOUT]]/Tabla16[[#This Row],[WOS]]</f>
        <v>0</v>
      </c>
    </row>
    <row r="39" spans="2:11" x14ac:dyDescent="0.3">
      <c r="B39" s="9">
        <v>2</v>
      </c>
      <c r="C39" s="9" t="s">
        <v>54</v>
      </c>
      <c r="D39" s="9">
        <v>2</v>
      </c>
      <c r="E39" s="9"/>
      <c r="F39" s="9"/>
      <c r="G39" s="8">
        <f>Tabla16[[#This Row],[COMPLETE]]/Tabla16[[#This Row],[WOS]]</f>
        <v>1</v>
      </c>
      <c r="H39" s="8">
        <f>Tabla16[[#This Row],[FAILED]]/Tabla16[[#This Row],[WOS]]</f>
        <v>0</v>
      </c>
      <c r="I39" s="8">
        <f>Tabla16[[#This Row],[TIMEOUT]]/Tabla16[[#This Row],[WOS]]</f>
        <v>0</v>
      </c>
    </row>
    <row r="40" spans="2:11" x14ac:dyDescent="0.3">
      <c r="B40" s="9">
        <v>2</v>
      </c>
      <c r="C40" s="9" t="s">
        <v>55</v>
      </c>
      <c r="D40" s="9">
        <v>2</v>
      </c>
      <c r="E40" s="9"/>
      <c r="F40" s="9"/>
      <c r="G40" s="8">
        <f>Tabla16[[#This Row],[COMPLETE]]/Tabla16[[#This Row],[WOS]]</f>
        <v>1</v>
      </c>
      <c r="H40" s="8">
        <f>Tabla16[[#This Row],[FAILED]]/Tabla16[[#This Row],[WOS]]</f>
        <v>0</v>
      </c>
      <c r="I40" s="8">
        <f>Tabla16[[#This Row],[TIMEOUT]]/Tabla16[[#This Row],[WOS]]</f>
        <v>0</v>
      </c>
    </row>
    <row r="41" spans="2:11" x14ac:dyDescent="0.3">
      <c r="B41" s="9">
        <v>2</v>
      </c>
      <c r="C41" s="9" t="s">
        <v>56</v>
      </c>
      <c r="D41" s="9">
        <v>2</v>
      </c>
      <c r="E41" s="9"/>
      <c r="F41" s="9"/>
      <c r="G41" s="8">
        <f>Tabla16[[#This Row],[COMPLETE]]/Tabla16[[#This Row],[WOS]]</f>
        <v>1</v>
      </c>
      <c r="H41" s="8">
        <f>Tabla16[[#This Row],[FAILED]]/Tabla16[[#This Row],[WOS]]</f>
        <v>0</v>
      </c>
      <c r="I41" s="8">
        <f>Tabla16[[#This Row],[TIMEOUT]]/Tabla16[[#This Row],[WOS]]</f>
        <v>0</v>
      </c>
    </row>
    <row r="42" spans="2:11" x14ac:dyDescent="0.3">
      <c r="B42" s="9">
        <v>2</v>
      </c>
      <c r="C42" s="9" t="s">
        <v>57</v>
      </c>
      <c r="D42" s="9">
        <v>2</v>
      </c>
      <c r="E42" s="9"/>
      <c r="F42" s="9"/>
      <c r="G42" s="8">
        <f>Tabla16[[#This Row],[COMPLETE]]/Tabla16[[#This Row],[WOS]]</f>
        <v>1</v>
      </c>
      <c r="H42" s="8">
        <f>Tabla16[[#This Row],[FAILED]]/Tabla16[[#This Row],[WOS]]</f>
        <v>0</v>
      </c>
      <c r="I42" s="8">
        <f>Tabla16[[#This Row],[TIMEOUT]]/Tabla16[[#This Row],[WOS]]</f>
        <v>0</v>
      </c>
    </row>
    <row r="43" spans="2:11" x14ac:dyDescent="0.3">
      <c r="B43" s="9">
        <v>2</v>
      </c>
      <c r="C43" s="9" t="s">
        <v>58</v>
      </c>
      <c r="D43" s="9">
        <v>2</v>
      </c>
      <c r="E43" s="9"/>
      <c r="F43" s="9"/>
      <c r="G43" s="8">
        <f>Tabla16[[#This Row],[COMPLETE]]/Tabla16[[#This Row],[WOS]]</f>
        <v>1</v>
      </c>
      <c r="H43" s="8">
        <f>Tabla16[[#This Row],[FAILED]]/Tabla16[[#This Row],[WOS]]</f>
        <v>0</v>
      </c>
      <c r="I43" s="8">
        <f>Tabla16[[#This Row],[TIMEOUT]]/Tabla16[[#This Row],[WOS]]</f>
        <v>0</v>
      </c>
    </row>
    <row r="44" spans="2:11" x14ac:dyDescent="0.3">
      <c r="B44" s="9">
        <v>2</v>
      </c>
      <c r="C44" s="9" t="s">
        <v>59</v>
      </c>
      <c r="D44" s="9">
        <v>2</v>
      </c>
      <c r="E44" s="9"/>
      <c r="F44" s="9"/>
      <c r="G44" s="8">
        <f>Tabla16[[#This Row],[COMPLETE]]/Tabla16[[#This Row],[WOS]]</f>
        <v>1</v>
      </c>
      <c r="H44" s="8">
        <f>Tabla16[[#This Row],[FAILED]]/Tabla16[[#This Row],[WOS]]</f>
        <v>0</v>
      </c>
      <c r="I44" s="8">
        <f>Tabla16[[#This Row],[TIMEOUT]]/Tabla16[[#This Row],[WOS]]</f>
        <v>0</v>
      </c>
    </row>
    <row r="45" spans="2:11" x14ac:dyDescent="0.3">
      <c r="B45" s="9">
        <v>2</v>
      </c>
      <c r="C45" s="9" t="s">
        <v>60</v>
      </c>
      <c r="D45" s="9">
        <v>2</v>
      </c>
      <c r="E45" s="9"/>
      <c r="F45" s="9"/>
      <c r="G45" s="8">
        <f>Tabla16[[#This Row],[COMPLETE]]/Tabla16[[#This Row],[WOS]]</f>
        <v>1</v>
      </c>
      <c r="H45" s="8">
        <f>Tabla16[[#This Row],[FAILED]]/Tabla16[[#This Row],[WOS]]</f>
        <v>0</v>
      </c>
      <c r="I45" s="8">
        <f>Tabla16[[#This Row],[TIMEOUT]]/Tabla16[[#This Row],[WOS]]</f>
        <v>0</v>
      </c>
    </row>
    <row r="46" spans="2:11" x14ac:dyDescent="0.3">
      <c r="B46" s="9">
        <v>2</v>
      </c>
      <c r="C46" s="9" t="s">
        <v>61</v>
      </c>
      <c r="D46" s="9">
        <v>2</v>
      </c>
      <c r="E46" s="9"/>
      <c r="F46" s="9"/>
      <c r="G46" s="8">
        <f>Tabla16[[#This Row],[COMPLETE]]/Tabla16[[#This Row],[WOS]]</f>
        <v>1</v>
      </c>
      <c r="H46" s="8">
        <f>Tabla16[[#This Row],[FAILED]]/Tabla16[[#This Row],[WOS]]</f>
        <v>0</v>
      </c>
      <c r="I46" s="8">
        <f>Tabla16[[#This Row],[TIMEOUT]]/Tabla16[[#This Row],[WOS]]</f>
        <v>0</v>
      </c>
    </row>
    <row r="47" spans="2:11" x14ac:dyDescent="0.3">
      <c r="B47" s="9">
        <v>2</v>
      </c>
      <c r="C47" s="9" t="s">
        <v>62</v>
      </c>
      <c r="D47" s="9">
        <v>2</v>
      </c>
      <c r="E47" s="9"/>
      <c r="F47" s="9"/>
      <c r="G47" s="8">
        <f>Tabla16[[#This Row],[COMPLETE]]/Tabla16[[#This Row],[WOS]]</f>
        <v>1</v>
      </c>
      <c r="H47" s="8">
        <f>Tabla16[[#This Row],[FAILED]]/Tabla16[[#This Row],[WOS]]</f>
        <v>0</v>
      </c>
      <c r="I47" s="8">
        <f>Tabla16[[#This Row],[TIMEOUT]]/Tabla16[[#This Row],[WOS]]</f>
        <v>0</v>
      </c>
    </row>
    <row r="48" spans="2:11" x14ac:dyDescent="0.3">
      <c r="B48" s="9">
        <v>2</v>
      </c>
      <c r="C48" s="9" t="s">
        <v>63</v>
      </c>
      <c r="D48" s="9">
        <v>2</v>
      </c>
      <c r="E48" s="9"/>
      <c r="F48" s="9"/>
      <c r="G48" s="8">
        <f>Tabla16[[#This Row],[COMPLETE]]/Tabla16[[#This Row],[WOS]]</f>
        <v>1</v>
      </c>
      <c r="H48" s="8">
        <f>Tabla16[[#This Row],[FAILED]]/Tabla16[[#This Row],[WOS]]</f>
        <v>0</v>
      </c>
      <c r="I48" s="8">
        <f>Tabla16[[#This Row],[TIMEOUT]]/Tabla16[[#This Row],[WOS]]</f>
        <v>0</v>
      </c>
    </row>
    <row r="49" spans="2:9" x14ac:dyDescent="0.3">
      <c r="B49" s="9">
        <v>2</v>
      </c>
      <c r="C49" s="9" t="s">
        <v>64</v>
      </c>
      <c r="D49" s="9">
        <v>2</v>
      </c>
      <c r="E49" s="9"/>
      <c r="F49" s="9"/>
      <c r="G49" s="8">
        <f>Tabla16[[#This Row],[COMPLETE]]/Tabla16[[#This Row],[WOS]]</f>
        <v>1</v>
      </c>
      <c r="H49" s="8">
        <f>Tabla16[[#This Row],[FAILED]]/Tabla16[[#This Row],[WOS]]</f>
        <v>0</v>
      </c>
      <c r="I49" s="8">
        <f>Tabla16[[#This Row],[TIMEOUT]]/Tabla16[[#This Row],[WOS]]</f>
        <v>0</v>
      </c>
    </row>
    <row r="50" spans="2:9" x14ac:dyDescent="0.3">
      <c r="B50" s="9">
        <v>2</v>
      </c>
      <c r="C50" s="9" t="s">
        <v>65</v>
      </c>
      <c r="D50" s="9">
        <v>2</v>
      </c>
      <c r="E50" s="9"/>
      <c r="F50" s="9"/>
      <c r="G50" s="8">
        <f>Tabla16[[#This Row],[COMPLETE]]/Tabla16[[#This Row],[WOS]]</f>
        <v>1</v>
      </c>
      <c r="H50" s="8">
        <f>Tabla16[[#This Row],[FAILED]]/Tabla16[[#This Row],[WOS]]</f>
        <v>0</v>
      </c>
      <c r="I50" s="8">
        <f>Tabla16[[#This Row],[TIMEOUT]]/Tabla16[[#This Row],[WOS]]</f>
        <v>0</v>
      </c>
    </row>
    <row r="51" spans="2:9" x14ac:dyDescent="0.3">
      <c r="B51" s="9">
        <v>2</v>
      </c>
      <c r="C51" s="9" t="s">
        <v>66</v>
      </c>
      <c r="D51" s="9">
        <v>2</v>
      </c>
      <c r="E51" s="9"/>
      <c r="F51" s="9"/>
      <c r="G51" s="8">
        <f>Tabla16[[#This Row],[COMPLETE]]/Tabla16[[#This Row],[WOS]]</f>
        <v>1</v>
      </c>
      <c r="H51" s="8">
        <f>Tabla16[[#This Row],[FAILED]]/Tabla16[[#This Row],[WOS]]</f>
        <v>0</v>
      </c>
      <c r="I51" s="8">
        <f>Tabla16[[#This Row],[TIMEOUT]]/Tabla16[[#This Row],[WOS]]</f>
        <v>0</v>
      </c>
    </row>
    <row r="52" spans="2:9" x14ac:dyDescent="0.3">
      <c r="B52" s="9">
        <v>2</v>
      </c>
      <c r="C52" s="9" t="s">
        <v>67</v>
      </c>
      <c r="D52" s="9">
        <v>2</v>
      </c>
      <c r="E52" s="9"/>
      <c r="F52" s="9"/>
      <c r="G52" s="8">
        <f>Tabla16[[#This Row],[COMPLETE]]/Tabla16[[#This Row],[WOS]]</f>
        <v>1</v>
      </c>
      <c r="H52" s="8">
        <f>Tabla16[[#This Row],[FAILED]]/Tabla16[[#This Row],[WOS]]</f>
        <v>0</v>
      </c>
      <c r="I52" s="8">
        <f>Tabla16[[#This Row],[TIMEOUT]]/Tabla16[[#This Row],[WOS]]</f>
        <v>0</v>
      </c>
    </row>
    <row r="53" spans="2:9" x14ac:dyDescent="0.3">
      <c r="B53" s="9">
        <v>1</v>
      </c>
      <c r="C53" s="9" t="s">
        <v>40</v>
      </c>
      <c r="D53" s="9">
        <v>1</v>
      </c>
      <c r="E53" s="9"/>
      <c r="F53" s="9"/>
      <c r="G53" s="8">
        <f>Tabla16[[#This Row],[COMPLETE]]/Tabla16[[#This Row],[WOS]]</f>
        <v>1</v>
      </c>
      <c r="H53" s="8">
        <f>Tabla16[[#This Row],[FAILED]]/Tabla16[[#This Row],[WOS]]</f>
        <v>0</v>
      </c>
      <c r="I53" s="8">
        <f>Tabla16[[#This Row],[TIMEOUT]]/Tabla16[[#This Row],[WOS]]</f>
        <v>0</v>
      </c>
    </row>
    <row r="54" spans="2:9" x14ac:dyDescent="0.3">
      <c r="B54" s="9">
        <v>1</v>
      </c>
      <c r="C54" s="9" t="s">
        <v>39</v>
      </c>
      <c r="D54" s="9">
        <v>1</v>
      </c>
      <c r="E54" s="9"/>
      <c r="F54" s="9"/>
      <c r="G54" s="8">
        <f>Tabla16[[#This Row],[COMPLETE]]/Tabla16[[#This Row],[WOS]]</f>
        <v>1</v>
      </c>
      <c r="H54" s="8">
        <f>Tabla16[[#This Row],[FAILED]]/Tabla16[[#This Row],[WOS]]</f>
        <v>0</v>
      </c>
      <c r="I54" s="8">
        <f>Tabla16[[#This Row],[TIMEOUT]]/Tabla16[[#This Row],[WOS]]</f>
        <v>0</v>
      </c>
    </row>
    <row r="55" spans="2:9" x14ac:dyDescent="0.3">
      <c r="B55" s="9">
        <v>1</v>
      </c>
      <c r="C55" s="9" t="s">
        <v>35</v>
      </c>
      <c r="D55" s="9">
        <v>1</v>
      </c>
      <c r="E55" s="9"/>
      <c r="F55" s="9"/>
      <c r="G55" s="8">
        <f>Tabla16[[#This Row],[COMPLETE]]/Tabla16[[#This Row],[WOS]]</f>
        <v>1</v>
      </c>
      <c r="H55" s="8">
        <f>Tabla16[[#This Row],[FAILED]]/Tabla16[[#This Row],[WOS]]</f>
        <v>0</v>
      </c>
      <c r="I55" s="8">
        <f>Tabla16[[#This Row],[TIMEOUT]]/Tabla16[[#This Row],[WOS]]</f>
        <v>0</v>
      </c>
    </row>
  </sheetData>
  <conditionalFormatting sqref="H3:I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C10" sqref="C10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" thickBot="1" x14ac:dyDescent="0.35">
      <c r="B3" s="11">
        <v>116</v>
      </c>
      <c r="C3" s="12" t="s">
        <v>37</v>
      </c>
    </row>
    <row r="4" spans="2:3" ht="15" thickBot="1" x14ac:dyDescent="0.35">
      <c r="B4" s="13">
        <v>63</v>
      </c>
      <c r="C4" s="14" t="s">
        <v>36</v>
      </c>
    </row>
    <row r="5" spans="2:3" ht="15" thickBot="1" x14ac:dyDescent="0.35">
      <c r="B5" s="13">
        <v>24</v>
      </c>
      <c r="C5" s="14" t="s">
        <v>68</v>
      </c>
    </row>
    <row r="6" spans="2:3" ht="15" thickBot="1" x14ac:dyDescent="0.35">
      <c r="B6" s="13">
        <v>2</v>
      </c>
      <c r="C6" s="14" t="s">
        <v>69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"/>
  <sheetViews>
    <sheetView workbookViewId="0">
      <selection activeCell="C11" sqref="C11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" thickBot="1" x14ac:dyDescent="0.35">
      <c r="B3" s="15">
        <v>99</v>
      </c>
      <c r="C3" s="16" t="s">
        <v>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5"/>
  <sheetViews>
    <sheetView workbookViewId="0">
      <selection activeCell="C8" sqref="C8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" thickBot="1" x14ac:dyDescent="0.35">
      <c r="B3" s="17">
        <v>43</v>
      </c>
      <c r="C3" s="18" t="s">
        <v>71</v>
      </c>
    </row>
    <row r="4" spans="2:3" ht="15" thickBot="1" x14ac:dyDescent="0.35">
      <c r="B4" s="19">
        <v>13</v>
      </c>
      <c r="C4" s="20" t="s">
        <v>72</v>
      </c>
    </row>
    <row r="5" spans="2:3" ht="15" thickBot="1" x14ac:dyDescent="0.35">
      <c r="B5" s="19">
        <v>2</v>
      </c>
      <c r="C5" s="20" t="s">
        <v>73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BAR_COMG</vt:lpstr>
      <vt:lpstr>ANU_BWTA</vt:lpstr>
      <vt:lpstr>TKI_HUAW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2018-07-10T01:25:30Z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