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/>
  <xr:revisionPtr revIDLastSave="0" documentId="8_{5480B698-579B-4D61-9AD6-FF544BBE1925}" xr6:coauthVersionLast="34" xr6:coauthVersionMax="34" xr10:uidLastSave="{00000000-0000-0000-0000-000000000000}"/>
  <bookViews>
    <workbookView xWindow="0" yWindow="0" windowWidth="25596" windowHeight="15996" xr2:uid="{00000000-000D-0000-FFFF-FFFF00000000}"/>
  </bookViews>
  <sheets>
    <sheet name="FULL REPORT" sheetId="1" r:id="rId1"/>
    <sheet name="%TIMEOUT" sheetId="2" r:id="rId2"/>
    <sheet name="%FAILED" sheetId="3" r:id="rId3"/>
    <sheet name="JAM_DSLAM" sheetId="11" r:id="rId4"/>
    <sheet name="AXA_VALL" sheetId="13" r:id="rId5"/>
    <sheet name="DOM_ROSE" sheetId="14" r:id="rId6"/>
  </sheets>
  <calcPr calcId="179021"/>
</workbook>
</file>

<file path=xl/calcChain.xml><?xml version="1.0" encoding="utf-8"?>
<calcChain xmlns="http://schemas.openxmlformats.org/spreadsheetml/2006/main">
  <c r="J82" i="1" l="1"/>
  <c r="I82" i="1"/>
  <c r="H82" i="1"/>
  <c r="L82" i="1" s="1"/>
  <c r="J81" i="1"/>
  <c r="I81" i="1"/>
  <c r="H81" i="1"/>
  <c r="L81" i="1" s="1"/>
  <c r="J80" i="1"/>
  <c r="I80" i="1"/>
  <c r="H80" i="1"/>
  <c r="L80" i="1" s="1"/>
  <c r="J79" i="1"/>
  <c r="I79" i="1"/>
  <c r="H79" i="1"/>
  <c r="L79" i="1" s="1"/>
  <c r="J78" i="1"/>
  <c r="I78" i="1"/>
  <c r="H78" i="1"/>
  <c r="L78" i="1" s="1"/>
  <c r="J77" i="1"/>
  <c r="I77" i="1"/>
  <c r="H77" i="1"/>
  <c r="L77" i="1" s="1"/>
  <c r="J76" i="1"/>
  <c r="I76" i="1"/>
  <c r="H76" i="1"/>
  <c r="L76" i="1" s="1"/>
  <c r="J75" i="1"/>
  <c r="I75" i="1"/>
  <c r="H75" i="1"/>
  <c r="L75" i="1" s="1"/>
  <c r="J74" i="1"/>
  <c r="I74" i="1"/>
  <c r="H74" i="1"/>
  <c r="L74" i="1" s="1"/>
  <c r="J73" i="1"/>
  <c r="I73" i="1"/>
  <c r="H73" i="1"/>
  <c r="L73" i="1" s="1"/>
  <c r="J72" i="1"/>
  <c r="I72" i="1"/>
  <c r="H72" i="1"/>
  <c r="L72" i="1" s="1"/>
  <c r="J71" i="1"/>
  <c r="I71" i="1"/>
  <c r="H71" i="1"/>
  <c r="L71" i="1" s="1"/>
  <c r="J70" i="1"/>
  <c r="I70" i="1"/>
  <c r="H70" i="1"/>
  <c r="L70" i="1" s="1"/>
  <c r="J69" i="1"/>
  <c r="I69" i="1"/>
  <c r="H69" i="1"/>
  <c r="L69" i="1" s="1"/>
  <c r="J68" i="1"/>
  <c r="I68" i="1"/>
  <c r="H68" i="1"/>
  <c r="L68" i="1" s="1"/>
  <c r="J67" i="1"/>
  <c r="I67" i="1"/>
  <c r="H67" i="1"/>
  <c r="L67" i="1" s="1"/>
  <c r="J66" i="1"/>
  <c r="I66" i="1"/>
  <c r="H66" i="1"/>
  <c r="L66" i="1" s="1"/>
  <c r="J65" i="1"/>
  <c r="I65" i="1"/>
  <c r="H65" i="1"/>
  <c r="L65" i="1" s="1"/>
  <c r="J64" i="1"/>
  <c r="I64" i="1"/>
  <c r="H64" i="1"/>
  <c r="L64" i="1" s="1"/>
  <c r="J63" i="1"/>
  <c r="I63" i="1"/>
  <c r="H63" i="1"/>
  <c r="L63" i="1" s="1"/>
  <c r="J62" i="1"/>
  <c r="I62" i="1"/>
  <c r="H62" i="1"/>
  <c r="L62" i="1" s="1"/>
  <c r="J61" i="1"/>
  <c r="I61" i="1"/>
  <c r="H61" i="1"/>
  <c r="L61" i="1" s="1"/>
  <c r="J60" i="1"/>
  <c r="I60" i="1"/>
  <c r="H60" i="1"/>
  <c r="L60" i="1" s="1"/>
  <c r="J59" i="1"/>
  <c r="I59" i="1"/>
  <c r="H59" i="1"/>
  <c r="L59" i="1" s="1"/>
  <c r="J58" i="1"/>
  <c r="I58" i="1"/>
  <c r="H58" i="1"/>
  <c r="L58" i="1" s="1"/>
  <c r="J57" i="1"/>
  <c r="I57" i="1"/>
  <c r="H57" i="1"/>
  <c r="L57" i="1" s="1"/>
  <c r="J56" i="1"/>
  <c r="I56" i="1"/>
  <c r="H56" i="1"/>
  <c r="L56" i="1" s="1"/>
  <c r="J55" i="1"/>
  <c r="I55" i="1"/>
  <c r="H55" i="1"/>
  <c r="L55" i="1" s="1"/>
  <c r="J54" i="1"/>
  <c r="I54" i="1"/>
  <c r="H54" i="1"/>
  <c r="L54" i="1" s="1"/>
  <c r="J53" i="1"/>
  <c r="I53" i="1"/>
  <c r="H53" i="1"/>
  <c r="L53" i="1" s="1"/>
  <c r="J52" i="1"/>
  <c r="I52" i="1"/>
  <c r="H52" i="1"/>
  <c r="L52" i="1" s="1"/>
  <c r="J51" i="1"/>
  <c r="I51" i="1"/>
  <c r="H51" i="1"/>
  <c r="L51" i="1" s="1"/>
  <c r="J50" i="1"/>
  <c r="I50" i="1"/>
  <c r="H50" i="1"/>
  <c r="L50" i="1" s="1"/>
  <c r="J49" i="1"/>
  <c r="I49" i="1"/>
  <c r="H49" i="1"/>
  <c r="L49" i="1" s="1"/>
  <c r="J48" i="1"/>
  <c r="I48" i="1"/>
  <c r="H48" i="1"/>
  <c r="L48" i="1" s="1"/>
  <c r="J47" i="1"/>
  <c r="I47" i="1"/>
  <c r="H47" i="1"/>
  <c r="L47" i="1" s="1"/>
  <c r="J46" i="1"/>
  <c r="I46" i="1"/>
  <c r="H46" i="1"/>
  <c r="L46" i="1" s="1"/>
  <c r="J45" i="1"/>
  <c r="I45" i="1"/>
  <c r="H45" i="1"/>
  <c r="L45" i="1" s="1"/>
  <c r="J44" i="1"/>
  <c r="I44" i="1"/>
  <c r="H44" i="1"/>
  <c r="L44" i="1" s="1"/>
  <c r="J43" i="1"/>
  <c r="I43" i="1"/>
  <c r="H43" i="1"/>
  <c r="L43" i="1" s="1"/>
  <c r="J42" i="1"/>
  <c r="I42" i="1"/>
  <c r="H42" i="1"/>
  <c r="L42" i="1" s="1"/>
  <c r="J41" i="1"/>
  <c r="I41" i="1"/>
  <c r="H41" i="1"/>
  <c r="L41" i="1" s="1"/>
  <c r="J40" i="1"/>
  <c r="I40" i="1"/>
  <c r="H40" i="1"/>
  <c r="L40" i="1" s="1"/>
  <c r="J39" i="1"/>
  <c r="I39" i="1"/>
  <c r="H39" i="1"/>
  <c r="L39" i="1" s="1"/>
  <c r="J38" i="1"/>
  <c r="I38" i="1"/>
  <c r="H38" i="1"/>
  <c r="L38" i="1" s="1"/>
  <c r="J37" i="1"/>
  <c r="I37" i="1"/>
  <c r="H37" i="1"/>
  <c r="L37" i="1" s="1"/>
  <c r="J36" i="1"/>
  <c r="I36" i="1"/>
  <c r="H36" i="1"/>
  <c r="L36" i="1" s="1"/>
  <c r="J35" i="1"/>
  <c r="I35" i="1"/>
  <c r="H35" i="1"/>
  <c r="L35" i="1" s="1"/>
  <c r="J34" i="1"/>
  <c r="I34" i="1"/>
  <c r="H34" i="1"/>
  <c r="L34" i="1" s="1"/>
  <c r="J33" i="1"/>
  <c r="I33" i="1"/>
  <c r="H33" i="1"/>
  <c r="L33" i="1" s="1"/>
  <c r="J32" i="1"/>
  <c r="I32" i="1"/>
  <c r="H32" i="1"/>
  <c r="L32" i="1" s="1"/>
  <c r="J31" i="1"/>
  <c r="I31" i="1"/>
  <c r="H31" i="1"/>
  <c r="L31" i="1" s="1"/>
  <c r="J30" i="1"/>
  <c r="I30" i="1"/>
  <c r="H30" i="1"/>
  <c r="L30" i="1" s="1"/>
  <c r="J29" i="1"/>
  <c r="I29" i="1"/>
  <c r="H29" i="1"/>
  <c r="L29" i="1" s="1"/>
  <c r="J28" i="1"/>
  <c r="I28" i="1"/>
  <c r="H28" i="1"/>
  <c r="L28" i="1" s="1"/>
  <c r="J27" i="1"/>
  <c r="I27" i="1"/>
  <c r="H27" i="1"/>
  <c r="L27" i="1" s="1"/>
  <c r="J26" i="1"/>
  <c r="I26" i="1"/>
  <c r="H26" i="1"/>
  <c r="L26" i="1" s="1"/>
  <c r="J25" i="1"/>
  <c r="I25" i="1"/>
  <c r="H25" i="1"/>
  <c r="L25" i="1" s="1"/>
  <c r="J24" i="1"/>
  <c r="I24" i="1"/>
  <c r="H24" i="1"/>
  <c r="L24" i="1" s="1"/>
  <c r="J23" i="1"/>
  <c r="I23" i="1"/>
  <c r="H23" i="1"/>
  <c r="L23" i="1" s="1"/>
  <c r="J22" i="1"/>
  <c r="I22" i="1"/>
  <c r="H22" i="1"/>
  <c r="L22" i="1" s="1"/>
  <c r="J21" i="1"/>
  <c r="I21" i="1"/>
  <c r="H21" i="1"/>
  <c r="L21" i="1" s="1"/>
  <c r="J20" i="1"/>
  <c r="I20" i="1"/>
  <c r="H20" i="1"/>
  <c r="L20" i="1" s="1"/>
  <c r="J19" i="1"/>
  <c r="I19" i="1"/>
  <c r="H19" i="1"/>
  <c r="L19" i="1" s="1"/>
  <c r="J18" i="1"/>
  <c r="I18" i="1"/>
  <c r="H18" i="1"/>
  <c r="L18" i="1" s="1"/>
  <c r="J17" i="1"/>
  <c r="I17" i="1"/>
  <c r="H17" i="1"/>
  <c r="L17" i="1" s="1"/>
  <c r="J16" i="1"/>
  <c r="I16" i="1"/>
  <c r="H16" i="1"/>
  <c r="L16" i="1" s="1"/>
  <c r="J15" i="1"/>
  <c r="I15" i="1"/>
  <c r="H15" i="1"/>
  <c r="L15" i="1" s="1"/>
  <c r="J14" i="1"/>
  <c r="I14" i="1"/>
  <c r="H14" i="1"/>
  <c r="L14" i="1" s="1"/>
  <c r="J13" i="1"/>
  <c r="I13" i="1"/>
  <c r="H13" i="1"/>
  <c r="L13" i="1" s="1"/>
  <c r="J12" i="1"/>
  <c r="I12" i="1"/>
  <c r="H12" i="1"/>
  <c r="L12" i="1" s="1"/>
  <c r="J11" i="1"/>
  <c r="I11" i="1"/>
  <c r="H11" i="1"/>
  <c r="L11" i="1" s="1"/>
  <c r="J10" i="1"/>
  <c r="I10" i="1"/>
  <c r="H10" i="1"/>
  <c r="L10" i="1" s="1"/>
  <c r="J9" i="1"/>
  <c r="I9" i="1"/>
  <c r="H9" i="1"/>
  <c r="L9" i="1" s="1"/>
  <c r="B5" i="1"/>
  <c r="B4" i="1"/>
  <c r="B3" i="1"/>
  <c r="B2" i="1"/>
</calcChain>
</file>

<file path=xl/sharedStrings.xml><?xml version="1.0" encoding="utf-8"?>
<sst xmlns="http://schemas.openxmlformats.org/spreadsheetml/2006/main" count="269" uniqueCount="96">
  <si>
    <t>TOTAL</t>
  </si>
  <si>
    <t>COMPLETE</t>
  </si>
  <si>
    <t>FAILED</t>
  </si>
  <si>
    <t>TIMEOUT</t>
  </si>
  <si>
    <t>WOS</t>
  </si>
  <si>
    <t>HOST</t>
  </si>
  <si>
    <t>%COMPLETE</t>
  </si>
  <si>
    <t>%FAILED</t>
  </si>
  <si>
    <t>%TIMEOUT</t>
  </si>
  <si>
    <t xml:space="preserve">DATABASE INITIAL QUERY TIME       </t>
  </si>
  <si>
    <t xml:space="preserve">DATABASE FINAL QUERY TIME       </t>
  </si>
  <si>
    <t>COUNT</t>
  </si>
  <si>
    <t>UDET</t>
  </si>
  <si>
    <t>SLU_CEN</t>
  </si>
  <si>
    <t>SLU_CVML</t>
  </si>
  <si>
    <t>SLU_UVF</t>
  </si>
  <si>
    <t>MNI_PLYM</t>
  </si>
  <si>
    <t>SKB_BAST</t>
  </si>
  <si>
    <t>SKB_HUAW</t>
  </si>
  <si>
    <t>SLU_ZBRA</t>
  </si>
  <si>
    <t>SVD_HUAW</t>
  </si>
  <si>
    <t>TCI_RMHL</t>
  </si>
  <si>
    <t>NOR_CVVM</t>
  </si>
  <si>
    <t>TKI_ZBRA</t>
  </si>
  <si>
    <t>SKB_ZBRA</t>
  </si>
  <si>
    <t>JAM_DGPT</t>
  </si>
  <si>
    <t>JAM_MDVL</t>
  </si>
  <si>
    <t>JAM_MOBY</t>
  </si>
  <si>
    <t>JAM_MONA</t>
  </si>
  <si>
    <t>JAM_MONT</t>
  </si>
  <si>
    <t>JAM_MYPN</t>
  </si>
  <si>
    <t>JAM_OCHO</t>
  </si>
  <si>
    <t>JAM_PMBK</t>
  </si>
  <si>
    <t>JAM_PTMR</t>
  </si>
  <si>
    <t>JAM_ROSE</t>
  </si>
  <si>
    <t>JAM_SABY</t>
  </si>
  <si>
    <t>JAM_WST2</t>
  </si>
  <si>
    <t>JM-PBK-TX-</t>
  </si>
  <si>
    <t>JAM_DSLAM</t>
  </si>
  <si>
    <t>JAM_SNS1</t>
  </si>
  <si>
    <t>JAM_PROG</t>
  </si>
  <si>
    <t>JAM_SNS2</t>
  </si>
  <si>
    <t>JAM_LDAP</t>
  </si>
  <si>
    <t>JAM_SPTN</t>
  </si>
  <si>
    <t>JAM_STHL</t>
  </si>
  <si>
    <t>JAM_N2P</t>
  </si>
  <si>
    <t>JAM_NRTH</t>
  </si>
  <si>
    <t>JAM_OLHB</t>
  </si>
  <si>
    <t>JAM_SJON</t>
  </si>
  <si>
    <t>JAM_HBVW</t>
  </si>
  <si>
    <t>JAM_PTAN</t>
  </si>
  <si>
    <t>DSLAM_TIME_OUT:THE REQUEST TO THE DSLAM HAS TIMED OUT.  PLEASE CHECK WHETHER THE DSLAM IS CONNECTED TO THE GRAND VIEW SERVER.</t>
  </si>
  <si>
    <t>DSLAM10_NO_UDET_MATC:No User Defined Exit Type Found</t>
  </si>
  <si>
    <t>DSLAM10_PORTINSERVIC:The port is already in service.</t>
  </si>
  <si>
    <t>DSLAM_EXHAUSTEDRSET:Exhausted Resulset</t>
  </si>
  <si>
    <t>ANU_BWTA</t>
  </si>
  <si>
    <t>AXA_HUAW</t>
  </si>
  <si>
    <t>AXA_VALL</t>
  </si>
  <si>
    <t>AXA_ZBRA</t>
  </si>
  <si>
    <t>BAR_COMG</t>
  </si>
  <si>
    <t>BVI_HUAW</t>
  </si>
  <si>
    <t>BVI_MSAN</t>
  </si>
  <si>
    <t>BVI_RTN</t>
  </si>
  <si>
    <t>CMV_CARL</t>
  </si>
  <si>
    <t>CMV_MOBY</t>
  </si>
  <si>
    <t>CMV_PMBK</t>
  </si>
  <si>
    <t>DOM_ROSE</t>
  </si>
  <si>
    <t>DOM_RVML</t>
  </si>
  <si>
    <t>GND_HART</t>
  </si>
  <si>
    <t>GND_HVML</t>
  </si>
  <si>
    <t>GND_ZBRA</t>
  </si>
  <si>
    <t>JAM_BRA4</t>
  </si>
  <si>
    <t>JAM_CALIX</t>
  </si>
  <si>
    <t>JAM_CAR3</t>
  </si>
  <si>
    <t>JAM_CARL</t>
  </si>
  <si>
    <t>JAM_CENT</t>
  </si>
  <si>
    <t>JAM_HUA2</t>
  </si>
  <si>
    <t>SOU_CVVM</t>
  </si>
  <si>
    <t>SVD_SNS</t>
  </si>
  <si>
    <t>JAM_OCBR</t>
  </si>
  <si>
    <t>JAM_WEST</t>
  </si>
  <si>
    <t>DOM_ZBRA</t>
  </si>
  <si>
    <t>ANU_ZBRA</t>
  </si>
  <si>
    <t>EST_GSAT</t>
  </si>
  <si>
    <t>EST_GSAT1</t>
  </si>
  <si>
    <t>BAR_CVVM</t>
  </si>
  <si>
    <t>BAR_EMA</t>
  </si>
  <si>
    <t>BAR_SC14B</t>
  </si>
  <si>
    <t>JAM_CVVM</t>
  </si>
  <si>
    <t>SVD_SNS1</t>
  </si>
  <si>
    <t>DMS100_NO_UDETMATCH:No User Defined Exit Type Found</t>
  </si>
  <si>
    <t>DMS100_LENNOBEASSDN:The LEN is either invalid or not assigned, Please check the LEN</t>
  </si>
  <si>
    <t>DMS100_DNNOBEASSLEN:The Directory Number is either invalid or not assigned, Please check the Number</t>
  </si>
  <si>
    <t>DMS100_INVALID_LEN:The Entered DN Does not Map to the Entered Len</t>
  </si>
  <si>
    <t>DMS100_NOREPSWITCH:The DMS100 Switch didn't return a response</t>
  </si>
  <si>
    <t>DMS100_IMPROPLINEST:Improper Line State. Please contact the switch administrator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</si>
</sst>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8" tint="0.39997558519241921"/>
      </left>
      <right/>
      <top/>
      <bottom/>
      <diagonal/>
    </border>
    <border>
      <left/>
      <right style="thin">
        <color theme="8" tint="0.3999755851924192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5" fontId="1" fillId="0" borderId="0" xfId="0" applyNumberFormat="1" applyFont="1"/>
    <xf numFmtId="0" fontId="2" fillId="0" borderId="1" xfId="0" applyFont="1" applyFill="1" applyBorder="1"/>
    <xf numFmtId="0" fontId="2" fillId="0" borderId="2" xfId="0" applyFont="1" applyFill="1" applyBorder="1"/>
    <xf numFmtId="22" fontId="0" fillId="0" borderId="0" xfId="0" applyNumberFormat="1"/>
    <xf numFmtId="22" fontId="0" fillId="0" borderId="0" xfId="0" applyNumberFormat="1"/>
    <xf numFmtId="9" fontId="0" fillId="0" borderId="0" xfId="0" applyNumberFormat="1"/>
    <xf numFmtId="0" fontId="0" fillId="0" borderId="0" xfId="0"/>
    <xf numFmtId="0" fontId="0" fillId="0" borderId="0" xfId="0" applyNumberFormat="1" applyFill="1"/>
    <xf numFmtId="0" fontId="0" fillId="0" borderId="0" xfId="0" applyFill="1"/>
    <xf numFmtId="0" fontId="3" fillId="0" borderId="0" xfId="0" applyNumberFormat="1" applyFont="1" applyFill="1" applyAlignment="1">
      <alignment horizontal="right" vertical="center"/>
    </xf>
  </cellXfs>
  <cellStyles count="1">
    <cellStyle name="Normal" xfId="0" builtinId="0"/>
  </cellStyles>
  <dxfs count="35"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fill>
        <patternFill patternType="none">
          <fgColor indexed="64"/>
          <bgColor auto="1"/>
        </patternFill>
      </fill>
    </dxf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fill>
        <patternFill patternType="none">
          <fgColor indexed="64"/>
          <bgColor auto="1"/>
        </patternFill>
      </fill>
    </dxf>
    <dxf>
      <border outline="0">
        <top style="thin">
          <color theme="8" tint="0.39997558519241921"/>
        </top>
      </border>
    </dxf>
    <dxf>
      <border outline="0">
        <bottom style="thin">
          <color theme="8" tint="0.39997558519241921"/>
        </bottom>
      </border>
    </dxf>
    <dxf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4"/>
      <tableStyleElement type="headerRow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C8:J82" totalsRowShown="0">
  <autoFilter ref="C8:J82" xr:uid="{00000000-0009-0000-0100-000001000000}"/>
  <sortState ref="C9:J82">
    <sortCondition descending="1" ref="C8:C82"/>
  </sortState>
  <tableColumns count="8">
    <tableColumn id="1" xr3:uid="{00000000-0010-0000-0000-000001000000}" name="WOS" dataDxfId="32"/>
    <tableColumn id="2" xr3:uid="{00000000-0010-0000-0000-000002000000}" name="HOST" dataDxfId="31"/>
    <tableColumn id="3" xr3:uid="{00000000-0010-0000-0000-000003000000}" name="COMPLETE" dataDxfId="30"/>
    <tableColumn id="5" xr3:uid="{00000000-0010-0000-0000-000005000000}" name="FAILED" dataDxfId="29"/>
    <tableColumn id="7" xr3:uid="{00000000-0010-0000-0000-000007000000}" name="TIMEOUT" dataDxfId="28"/>
    <tableColumn id="9" xr3:uid="{00000000-0010-0000-0000-000009000000}" name="%COMPLETE" dataDxfId="27">
      <calculatedColumnFormula>Tabla1[[#This Row],[COMPLETE]]/Tabla1[[#This Row],[WOS]]</calculatedColumnFormula>
    </tableColumn>
    <tableColumn id="10" xr3:uid="{00000000-0010-0000-0000-00000A000000}" name="%FAILED" dataDxfId="26">
      <calculatedColumnFormula>Tabla1[[#This Row],[FAILED]]/Tabla1[[#This Row],[WOS]]</calculatedColumnFormula>
    </tableColumn>
    <tableColumn id="11" xr3:uid="{00000000-0010-0000-0000-00000B000000}" name="%TIMEOUT" dataDxfId="25">
      <calculatedColumnFormula>Tabla1[[#This Row],[TIMEOUT]]/Tabla1[[#This Row],[WOS]]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3" displayName="Tabla13" ref="B2:I76" totalsRowShown="0">
  <autoFilter ref="B2:I76" xr:uid="{00000000-0009-0000-0100-000002000000}"/>
  <sortState ref="B3:I76">
    <sortCondition descending="1" ref="I2:I76"/>
  </sortState>
  <tableColumns count="8">
    <tableColumn id="1" xr3:uid="{00000000-0010-0000-0100-000001000000}" name="WOS" dataDxfId="24"/>
    <tableColumn id="2" xr3:uid="{00000000-0010-0000-0100-000002000000}" name="HOST" dataDxfId="23"/>
    <tableColumn id="3" xr3:uid="{00000000-0010-0000-0100-000003000000}" name="COMPLETE" dataDxfId="22"/>
    <tableColumn id="5" xr3:uid="{00000000-0010-0000-0100-000005000000}" name="FAILED" dataDxfId="21"/>
    <tableColumn id="7" xr3:uid="{00000000-0010-0000-0100-000007000000}" name="TIMEOUT" dataDxfId="20"/>
    <tableColumn id="9" xr3:uid="{00000000-0010-0000-0100-000009000000}" name="%COMPLETE" dataDxfId="19"/>
    <tableColumn id="10" xr3:uid="{00000000-0010-0000-0100-00000A000000}" name="%FAILED" dataDxfId="18"/>
    <tableColumn id="11" xr3:uid="{00000000-0010-0000-0100-00000B000000}" name="%TIMEOUT" dataDxfId="1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a16" displayName="Tabla16" ref="B2:I76" totalsRowShown="0">
  <autoFilter ref="B2:I76" xr:uid="{00000000-0009-0000-0100-000005000000}"/>
  <sortState ref="B3:I76">
    <sortCondition descending="1" ref="E2:E76"/>
  </sortState>
  <tableColumns count="8">
    <tableColumn id="1" xr3:uid="{00000000-0010-0000-0200-000001000000}" name="WOS" dataDxfId="16"/>
    <tableColumn id="2" xr3:uid="{00000000-0010-0000-0200-000002000000}" name="HOST" dataDxfId="15"/>
    <tableColumn id="3" xr3:uid="{00000000-0010-0000-0200-000003000000}" name="COMPLETE" dataDxfId="14"/>
    <tableColumn id="5" xr3:uid="{00000000-0010-0000-0200-000005000000}" name="FAILED" dataDxfId="13"/>
    <tableColumn id="7" xr3:uid="{00000000-0010-0000-0200-000007000000}" name="TIMEOUT" dataDxfId="12"/>
    <tableColumn id="9" xr3:uid="{00000000-0010-0000-0200-000009000000}" name="%COMPLETE" dataDxfId="11"/>
    <tableColumn id="10" xr3:uid="{00000000-0010-0000-0200-00000A000000}" name="%FAILED" dataDxfId="10"/>
    <tableColumn id="11" xr3:uid="{00000000-0010-0000-0200-00000B000000}" name="%TIMEOUT" dataDxf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a3" displayName="Tabla3" ref="B2:C6" totalsRowShown="0" headerRowDxfId="8" headerRowBorderDxfId="7" tableBorderDxfId="6">
  <autoFilter ref="B2:C6" xr:uid="{00000000-0009-0000-0100-000003000000}"/>
  <sortState ref="B3:C3">
    <sortCondition descending="1" ref="B2:B3"/>
  </sortState>
  <tableColumns count="2">
    <tableColumn id="1" xr3:uid="{00000000-0010-0000-0300-000001000000}" name="COUNT"/>
    <tableColumn id="3" xr3:uid="{00000000-0010-0000-0300-000003000000}" name="UDET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a35" displayName="Tabla35" ref="B2:C6" totalsRowShown="0" headerRowDxfId="5" headerRowBorderDxfId="4" tableBorderDxfId="3">
  <autoFilter ref="B2:C6" xr:uid="{00000000-0009-0000-0100-000004000000}"/>
  <sortState ref="B3:C3">
    <sortCondition descending="1" ref="B2:B3"/>
  </sortState>
  <tableColumns count="2">
    <tableColumn id="1" xr3:uid="{00000000-0010-0000-0400-000001000000}" name="COUNT"/>
    <tableColumn id="3" xr3:uid="{00000000-0010-0000-0400-000003000000}" name="UDET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357" displayName="Tabla357" ref="B2:C8" totalsRowShown="0" headerRowDxfId="2" headerRowBorderDxfId="1" tableBorderDxfId="0">
  <autoFilter ref="B2:C8" xr:uid="{00000000-0009-0000-0100-000006000000}"/>
  <sortState ref="B3:C3">
    <sortCondition descending="1" ref="B2:B3"/>
  </sortState>
  <tableColumns count="2">
    <tableColumn id="1" xr3:uid="{00000000-0010-0000-0500-000001000000}" name="COUNT"/>
    <tableColumn id="3" xr3:uid="{00000000-0010-0000-0500-000003000000}" name="UDE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2"/>
  <sheetViews>
    <sheetView tabSelected="1" workbookViewId="0">
      <selection activeCell="C9" sqref="C9:J82"/>
    </sheetView>
  </sheetViews>
  <sheetFormatPr baseColWidth="10" defaultColWidth="11.44140625" defaultRowHeight="14.4" x14ac:dyDescent="0.3"/>
  <cols>
    <col min="1" max="1" width="32.109375" bestFit="1" customWidth="1"/>
    <col min="2" max="2" width="18.109375" bestFit="1" customWidth="1"/>
    <col min="3" max="3" width="7.44140625" customWidth="1"/>
    <col min="4" max="4" width="12" bestFit="1" customWidth="1"/>
    <col min="5" max="5" width="11.109375" bestFit="1" customWidth="1"/>
    <col min="6" max="6" width="11.44140625" bestFit="1" customWidth="1"/>
  </cols>
  <sheetData>
    <row r="1" spans="1:12" x14ac:dyDescent="0.3">
      <c r="A1" s="1" t="s">
        <v>9</v>
      </c>
      <c r="B1" s="5">
        <v>43360</v>
      </c>
    </row>
    <row r="2" spans="1:12" x14ac:dyDescent="0.3">
      <c r="A2" s="1" t="s">
        <v>0</v>
      </c>
      <c r="B2">
        <f>SUM(Tabla1[WOS])</f>
        <v>23632</v>
      </c>
    </row>
    <row r="3" spans="1:12" x14ac:dyDescent="0.3">
      <c r="A3" s="1" t="s">
        <v>1</v>
      </c>
      <c r="B3">
        <f>SUM(Tabla1[COMPLETE])</f>
        <v>18087</v>
      </c>
    </row>
    <row r="4" spans="1:12" x14ac:dyDescent="0.3">
      <c r="A4" s="1" t="s">
        <v>2</v>
      </c>
      <c r="B4">
        <f>SUM(Tabla1[FAILED])</f>
        <v>3091</v>
      </c>
    </row>
    <row r="5" spans="1:12" x14ac:dyDescent="0.3">
      <c r="A5" s="1" t="s">
        <v>3</v>
      </c>
      <c r="B5">
        <f>SUM(Tabla1[TIMEOUT])</f>
        <v>2454</v>
      </c>
    </row>
    <row r="6" spans="1:12" x14ac:dyDescent="0.3">
      <c r="A6" s="1" t="s">
        <v>10</v>
      </c>
      <c r="B6" s="6">
        <v>43366.999988425923</v>
      </c>
    </row>
    <row r="7" spans="1:12" x14ac:dyDescent="0.3">
      <c r="A7" s="2"/>
    </row>
    <row r="8" spans="1:12" x14ac:dyDescent="0.3">
      <c r="C8" t="s">
        <v>4</v>
      </c>
      <c r="D8" t="s">
        <v>5</v>
      </c>
      <c r="E8" t="s">
        <v>1</v>
      </c>
      <c r="F8" t="s">
        <v>2</v>
      </c>
      <c r="G8" t="s">
        <v>3</v>
      </c>
      <c r="H8" t="s">
        <v>6</v>
      </c>
      <c r="I8" t="s">
        <v>7</v>
      </c>
      <c r="J8" t="s">
        <v>8</v>
      </c>
    </row>
    <row r="9" spans="1:12" x14ac:dyDescent="0.3">
      <c r="C9" s="9">
        <v>2972</v>
      </c>
      <c r="D9" s="10" t="s">
        <v>37</v>
      </c>
      <c r="E9" s="9">
        <v>2835</v>
      </c>
      <c r="F9" s="11">
        <v>137</v>
      </c>
      <c r="G9" s="10"/>
      <c r="H9" s="7">
        <f>Tabla1[[#This Row],[COMPLETE]]/Tabla1[[#This Row],[WOS]]</f>
        <v>0.95390309555854647</v>
      </c>
      <c r="I9" s="7">
        <f>Tabla1[[#This Row],[FAILED]]/Tabla1[[#This Row],[WOS]]</f>
        <v>4.6096904441453569E-2</v>
      </c>
      <c r="J9" s="7">
        <f>Tabla1[[#This Row],[TIMEOUT]]/Tabla1[[#This Row],[WOS]]</f>
        <v>0</v>
      </c>
      <c r="L9">
        <f>Tabla1[[#This Row],[%COMPLETE]]+Tabla1[[#This Row],[%FAILED]]+Tabla1[[#This Row],[%TIMEOUT]]</f>
        <v>1</v>
      </c>
    </row>
    <row r="10" spans="1:12" x14ac:dyDescent="0.3">
      <c r="C10" s="9">
        <v>2012</v>
      </c>
      <c r="D10" s="10" t="s">
        <v>38</v>
      </c>
      <c r="E10" s="9">
        <v>1385</v>
      </c>
      <c r="F10" s="11">
        <v>627</v>
      </c>
      <c r="G10" s="10"/>
      <c r="H10" s="7">
        <f>Tabla1[[#This Row],[COMPLETE]]/Tabla1[[#This Row],[WOS]]</f>
        <v>0.68836978131212723</v>
      </c>
      <c r="I10" s="7">
        <f>Tabla1[[#This Row],[FAILED]]/Tabla1[[#This Row],[WOS]]</f>
        <v>0.31163021868787277</v>
      </c>
      <c r="J10" s="7">
        <f>Tabla1[[#This Row],[TIMEOUT]]/Tabla1[[#This Row],[WOS]]</f>
        <v>0</v>
      </c>
      <c r="L10" s="8">
        <f>Tabla1[[#This Row],[%COMPLETE]]+Tabla1[[#This Row],[%FAILED]]+Tabla1[[#This Row],[%TIMEOUT]]</f>
        <v>1</v>
      </c>
    </row>
    <row r="11" spans="1:12" x14ac:dyDescent="0.3">
      <c r="C11" s="9">
        <v>1800</v>
      </c>
      <c r="D11" s="10" t="s">
        <v>59</v>
      </c>
      <c r="E11" s="9">
        <v>1682</v>
      </c>
      <c r="F11" s="11">
        <v>118</v>
      </c>
      <c r="G11" s="10"/>
      <c r="H11" s="7">
        <f>Tabla1[[#This Row],[COMPLETE]]/Tabla1[[#This Row],[WOS]]</f>
        <v>0.93444444444444441</v>
      </c>
      <c r="I11" s="7">
        <f>Tabla1[[#This Row],[FAILED]]/Tabla1[[#This Row],[WOS]]</f>
        <v>6.5555555555555561E-2</v>
      </c>
      <c r="J11" s="7">
        <f>Tabla1[[#This Row],[TIMEOUT]]/Tabla1[[#This Row],[WOS]]</f>
        <v>0</v>
      </c>
      <c r="L11" s="8">
        <f>Tabla1[[#This Row],[%COMPLETE]]+Tabla1[[#This Row],[%FAILED]]+Tabla1[[#This Row],[%TIMEOUT]]</f>
        <v>1</v>
      </c>
    </row>
    <row r="12" spans="1:12" x14ac:dyDescent="0.3">
      <c r="C12" s="9">
        <v>1525</v>
      </c>
      <c r="D12" s="10" t="s">
        <v>68</v>
      </c>
      <c r="E12" s="9">
        <v>1460</v>
      </c>
      <c r="F12" s="11">
        <v>65</v>
      </c>
      <c r="G12" s="10"/>
      <c r="H12" s="7">
        <f>Tabla1[[#This Row],[COMPLETE]]/Tabla1[[#This Row],[WOS]]</f>
        <v>0.95737704918032784</v>
      </c>
      <c r="I12" s="7">
        <f>Tabla1[[#This Row],[FAILED]]/Tabla1[[#This Row],[WOS]]</f>
        <v>4.2622950819672129E-2</v>
      </c>
      <c r="J12" s="7">
        <f>Tabla1[[#This Row],[TIMEOUT]]/Tabla1[[#This Row],[WOS]]</f>
        <v>0</v>
      </c>
      <c r="L12" s="8">
        <f>Tabla1[[#This Row],[%COMPLETE]]+Tabla1[[#This Row],[%FAILED]]+Tabla1[[#This Row],[%TIMEOUT]]</f>
        <v>1</v>
      </c>
    </row>
    <row r="13" spans="1:12" x14ac:dyDescent="0.3">
      <c r="C13" s="9">
        <v>1325</v>
      </c>
      <c r="D13" s="10" t="s">
        <v>40</v>
      </c>
      <c r="E13" s="9"/>
      <c r="F13" s="11"/>
      <c r="G13" s="10">
        <v>1325</v>
      </c>
      <c r="H13" s="7">
        <f>Tabla1[[#This Row],[COMPLETE]]/Tabla1[[#This Row],[WOS]]</f>
        <v>0</v>
      </c>
      <c r="I13" s="7">
        <f>Tabla1[[#This Row],[FAILED]]/Tabla1[[#This Row],[WOS]]</f>
        <v>0</v>
      </c>
      <c r="J13" s="7">
        <f>Tabla1[[#This Row],[TIMEOUT]]/Tabla1[[#This Row],[WOS]]</f>
        <v>1</v>
      </c>
      <c r="L13" s="8">
        <f>Tabla1[[#This Row],[%COMPLETE]]+Tabla1[[#This Row],[%FAILED]]+Tabla1[[#This Row],[%TIMEOUT]]</f>
        <v>1</v>
      </c>
    </row>
    <row r="14" spans="1:12" x14ac:dyDescent="0.3">
      <c r="C14" s="9">
        <v>1147</v>
      </c>
      <c r="D14" s="10" t="s">
        <v>32</v>
      </c>
      <c r="E14" s="9">
        <v>1099</v>
      </c>
      <c r="F14" s="11">
        <v>48</v>
      </c>
      <c r="G14" s="10"/>
      <c r="H14" s="7">
        <f>Tabla1[[#This Row],[COMPLETE]]/Tabla1[[#This Row],[WOS]]</f>
        <v>0.95815170008718398</v>
      </c>
      <c r="I14" s="7">
        <f>Tabla1[[#This Row],[FAILED]]/Tabla1[[#This Row],[WOS]]</f>
        <v>4.1848299912816043E-2</v>
      </c>
      <c r="J14" s="7">
        <f>Tabla1[[#This Row],[TIMEOUT]]/Tabla1[[#This Row],[WOS]]</f>
        <v>0</v>
      </c>
      <c r="L14" s="8">
        <f>Tabla1[[#This Row],[%COMPLETE]]+Tabla1[[#This Row],[%FAILED]]+Tabla1[[#This Row],[%TIMEOUT]]</f>
        <v>1</v>
      </c>
    </row>
    <row r="15" spans="1:12" x14ac:dyDescent="0.3">
      <c r="C15" s="9">
        <v>1097</v>
      </c>
      <c r="D15" s="10" t="s">
        <v>36</v>
      </c>
      <c r="E15" s="9">
        <v>994</v>
      </c>
      <c r="F15" s="11">
        <v>103</v>
      </c>
      <c r="G15" s="10"/>
      <c r="H15" s="7">
        <f>Tabla1[[#This Row],[COMPLETE]]/Tabla1[[#This Row],[WOS]]</f>
        <v>0.90610756608933452</v>
      </c>
      <c r="I15" s="7">
        <f>Tabla1[[#This Row],[FAILED]]/Tabla1[[#This Row],[WOS]]</f>
        <v>9.3892433910665457E-2</v>
      </c>
      <c r="J15" s="7">
        <f>Tabla1[[#This Row],[TIMEOUT]]/Tabla1[[#This Row],[WOS]]</f>
        <v>0</v>
      </c>
      <c r="L15" s="8">
        <f>Tabla1[[#This Row],[%COMPLETE]]+Tabla1[[#This Row],[%FAILED]]+Tabla1[[#This Row],[%TIMEOUT]]</f>
        <v>1</v>
      </c>
    </row>
    <row r="16" spans="1:12" x14ac:dyDescent="0.3">
      <c r="C16" s="9">
        <v>1034</v>
      </c>
      <c r="D16" s="10" t="s">
        <v>27</v>
      </c>
      <c r="E16" s="9">
        <v>925</v>
      </c>
      <c r="F16" s="11">
        <v>109</v>
      </c>
      <c r="G16" s="10"/>
      <c r="H16" s="7">
        <f>Tabla1[[#This Row],[COMPLETE]]/Tabla1[[#This Row],[WOS]]</f>
        <v>0.89458413926499036</v>
      </c>
      <c r="I16" s="7">
        <f>Tabla1[[#This Row],[FAILED]]/Tabla1[[#This Row],[WOS]]</f>
        <v>0.10541586073500966</v>
      </c>
      <c r="J16" s="7">
        <f>Tabla1[[#This Row],[TIMEOUT]]/Tabla1[[#This Row],[WOS]]</f>
        <v>0</v>
      </c>
      <c r="L16" s="8">
        <f>Tabla1[[#This Row],[%COMPLETE]]+Tabla1[[#This Row],[%FAILED]]+Tabla1[[#This Row],[%TIMEOUT]]</f>
        <v>1</v>
      </c>
    </row>
    <row r="17" spans="3:12" x14ac:dyDescent="0.3">
      <c r="C17" s="9">
        <v>814</v>
      </c>
      <c r="D17" s="10" t="s">
        <v>20</v>
      </c>
      <c r="E17" s="9">
        <v>755</v>
      </c>
      <c r="F17" s="11">
        <v>59</v>
      </c>
      <c r="G17" s="10"/>
      <c r="H17" s="7">
        <f>Tabla1[[#This Row],[COMPLETE]]/Tabla1[[#This Row],[WOS]]</f>
        <v>0.9275184275184275</v>
      </c>
      <c r="I17" s="7">
        <f>Tabla1[[#This Row],[FAILED]]/Tabla1[[#This Row],[WOS]]</f>
        <v>7.2481572481572484E-2</v>
      </c>
      <c r="J17" s="7">
        <f>Tabla1[[#This Row],[TIMEOUT]]/Tabla1[[#This Row],[WOS]]</f>
        <v>0</v>
      </c>
      <c r="L17" s="8">
        <f>Tabla1[[#This Row],[%COMPLETE]]+Tabla1[[#This Row],[%FAILED]]+Tabla1[[#This Row],[%TIMEOUT]]</f>
        <v>1</v>
      </c>
    </row>
    <row r="18" spans="3:12" x14ac:dyDescent="0.3">
      <c r="C18" s="9">
        <v>793</v>
      </c>
      <c r="D18" s="10" t="s">
        <v>75</v>
      </c>
      <c r="E18" s="9">
        <v>716</v>
      </c>
      <c r="F18" s="11">
        <v>77</v>
      </c>
      <c r="G18" s="10"/>
      <c r="H18" s="7">
        <f>Tabla1[[#This Row],[COMPLETE]]/Tabla1[[#This Row],[WOS]]</f>
        <v>0.90290037831021441</v>
      </c>
      <c r="I18" s="7">
        <f>Tabla1[[#This Row],[FAILED]]/Tabla1[[#This Row],[WOS]]</f>
        <v>9.7099621689785628E-2</v>
      </c>
      <c r="J18" s="7">
        <f>Tabla1[[#This Row],[TIMEOUT]]/Tabla1[[#This Row],[WOS]]</f>
        <v>0</v>
      </c>
      <c r="L18" s="8">
        <f>Tabla1[[#This Row],[%COMPLETE]]+Tabla1[[#This Row],[%FAILED]]+Tabla1[[#This Row],[%TIMEOUT]]</f>
        <v>1</v>
      </c>
    </row>
    <row r="19" spans="3:12" x14ac:dyDescent="0.3">
      <c r="C19" s="9">
        <v>753</v>
      </c>
      <c r="D19" s="10" t="s">
        <v>66</v>
      </c>
      <c r="E19" s="9">
        <v>325</v>
      </c>
      <c r="F19" s="11">
        <v>428</v>
      </c>
      <c r="G19" s="10"/>
      <c r="H19" s="7">
        <f>Tabla1[[#This Row],[COMPLETE]]/Tabla1[[#This Row],[WOS]]</f>
        <v>0.43160690571049137</v>
      </c>
      <c r="I19" s="7">
        <f>Tabla1[[#This Row],[FAILED]]/Tabla1[[#This Row],[WOS]]</f>
        <v>0.56839309428950868</v>
      </c>
      <c r="J19" s="7">
        <f>Tabla1[[#This Row],[TIMEOUT]]/Tabla1[[#This Row],[WOS]]</f>
        <v>0</v>
      </c>
      <c r="L19" s="8">
        <f>Tabla1[[#This Row],[%COMPLETE]]+Tabla1[[#This Row],[%FAILED]]+Tabla1[[#This Row],[%TIMEOUT]]</f>
        <v>1</v>
      </c>
    </row>
    <row r="20" spans="3:12" x14ac:dyDescent="0.3">
      <c r="C20" s="9">
        <v>741</v>
      </c>
      <c r="D20" s="10" t="s">
        <v>39</v>
      </c>
      <c r="E20" s="9">
        <v>724</v>
      </c>
      <c r="F20" s="11">
        <v>17</v>
      </c>
      <c r="G20" s="10"/>
      <c r="H20" s="7">
        <f>Tabla1[[#This Row],[COMPLETE]]/Tabla1[[#This Row],[WOS]]</f>
        <v>0.97705802968960864</v>
      </c>
      <c r="I20" s="7">
        <f>Tabla1[[#This Row],[FAILED]]/Tabla1[[#This Row],[WOS]]</f>
        <v>2.2941970310391364E-2</v>
      </c>
      <c r="J20" s="7">
        <f>Tabla1[[#This Row],[TIMEOUT]]/Tabla1[[#This Row],[WOS]]</f>
        <v>0</v>
      </c>
      <c r="L20" s="8">
        <f>Tabla1[[#This Row],[%COMPLETE]]+Tabla1[[#This Row],[%FAILED]]+Tabla1[[#This Row],[%TIMEOUT]]</f>
        <v>1</v>
      </c>
    </row>
    <row r="21" spans="3:12" x14ac:dyDescent="0.3">
      <c r="C21" s="9">
        <v>718</v>
      </c>
      <c r="D21" s="10" t="s">
        <v>13</v>
      </c>
      <c r="E21" s="9">
        <v>711</v>
      </c>
      <c r="F21" s="11">
        <v>7</v>
      </c>
      <c r="G21" s="10"/>
      <c r="H21" s="7">
        <f>Tabla1[[#This Row],[COMPLETE]]/Tabla1[[#This Row],[WOS]]</f>
        <v>0.99025069637883012</v>
      </c>
      <c r="I21" s="7">
        <f>Tabla1[[#This Row],[FAILED]]/Tabla1[[#This Row],[WOS]]</f>
        <v>9.7493036211699167E-3</v>
      </c>
      <c r="J21" s="7">
        <f>Tabla1[[#This Row],[TIMEOUT]]/Tabla1[[#This Row],[WOS]]</f>
        <v>0</v>
      </c>
      <c r="L21" s="8">
        <f>Tabla1[[#This Row],[%COMPLETE]]+Tabla1[[#This Row],[%FAILED]]+Tabla1[[#This Row],[%TIMEOUT]]</f>
        <v>1</v>
      </c>
    </row>
    <row r="22" spans="3:12" x14ac:dyDescent="0.3">
      <c r="C22" s="9">
        <v>632</v>
      </c>
      <c r="D22" s="10" t="s">
        <v>29</v>
      </c>
      <c r="E22" s="9">
        <v>581</v>
      </c>
      <c r="F22" s="11">
        <v>51</v>
      </c>
      <c r="G22" s="10"/>
      <c r="H22" s="7">
        <f>Tabla1[[#This Row],[COMPLETE]]/Tabla1[[#This Row],[WOS]]</f>
        <v>0.91930379746835444</v>
      </c>
      <c r="I22" s="7">
        <f>Tabla1[[#This Row],[FAILED]]/Tabla1[[#This Row],[WOS]]</f>
        <v>8.0696202531645569E-2</v>
      </c>
      <c r="J22" s="7">
        <f>Tabla1[[#This Row],[TIMEOUT]]/Tabla1[[#This Row],[WOS]]</f>
        <v>0</v>
      </c>
      <c r="L22" s="8">
        <f>Tabla1[[#This Row],[%COMPLETE]]+Tabla1[[#This Row],[%FAILED]]+Tabla1[[#This Row],[%TIMEOUT]]</f>
        <v>1</v>
      </c>
    </row>
    <row r="23" spans="3:12" x14ac:dyDescent="0.3">
      <c r="C23" s="9">
        <v>442</v>
      </c>
      <c r="D23" s="10" t="s">
        <v>33</v>
      </c>
      <c r="E23" s="9">
        <v>432</v>
      </c>
      <c r="F23" s="11">
        <v>10</v>
      </c>
      <c r="G23" s="10"/>
      <c r="H23" s="7">
        <f>Tabla1[[#This Row],[COMPLETE]]/Tabla1[[#This Row],[WOS]]</f>
        <v>0.9773755656108597</v>
      </c>
      <c r="I23" s="7">
        <f>Tabla1[[#This Row],[FAILED]]/Tabla1[[#This Row],[WOS]]</f>
        <v>2.2624434389140271E-2</v>
      </c>
      <c r="J23" s="7">
        <f>Tabla1[[#This Row],[TIMEOUT]]/Tabla1[[#This Row],[WOS]]</f>
        <v>0</v>
      </c>
      <c r="L23" s="8">
        <f>Tabla1[[#This Row],[%COMPLETE]]+Tabla1[[#This Row],[%FAILED]]+Tabla1[[#This Row],[%TIMEOUT]]</f>
        <v>1</v>
      </c>
    </row>
    <row r="24" spans="3:12" x14ac:dyDescent="0.3">
      <c r="C24" s="9">
        <v>441</v>
      </c>
      <c r="D24" s="10" t="s">
        <v>57</v>
      </c>
      <c r="E24" s="9">
        <v>132</v>
      </c>
      <c r="F24" s="11">
        <v>309</v>
      </c>
      <c r="G24" s="10"/>
      <c r="H24" s="7">
        <f>Tabla1[[#This Row],[COMPLETE]]/Tabla1[[#This Row],[WOS]]</f>
        <v>0.29931972789115646</v>
      </c>
      <c r="I24" s="7">
        <f>Tabla1[[#This Row],[FAILED]]/Tabla1[[#This Row],[WOS]]</f>
        <v>0.70068027210884354</v>
      </c>
      <c r="J24" s="7">
        <f>Tabla1[[#This Row],[TIMEOUT]]/Tabla1[[#This Row],[WOS]]</f>
        <v>0</v>
      </c>
      <c r="L24" s="8">
        <f>Tabla1[[#This Row],[%COMPLETE]]+Tabla1[[#This Row],[%FAILED]]+Tabla1[[#This Row],[%TIMEOUT]]</f>
        <v>1</v>
      </c>
    </row>
    <row r="25" spans="3:12" x14ac:dyDescent="0.3">
      <c r="C25" s="9">
        <v>441</v>
      </c>
      <c r="D25" s="10" t="s">
        <v>62</v>
      </c>
      <c r="E25" s="9">
        <v>300</v>
      </c>
      <c r="F25" s="11">
        <v>141</v>
      </c>
      <c r="G25" s="10"/>
      <c r="H25" s="7">
        <f>Tabla1[[#This Row],[COMPLETE]]/Tabla1[[#This Row],[WOS]]</f>
        <v>0.68027210884353739</v>
      </c>
      <c r="I25" s="7">
        <f>Tabla1[[#This Row],[FAILED]]/Tabla1[[#This Row],[WOS]]</f>
        <v>0.31972789115646261</v>
      </c>
      <c r="J25" s="7">
        <f>Tabla1[[#This Row],[TIMEOUT]]/Tabla1[[#This Row],[WOS]]</f>
        <v>0</v>
      </c>
      <c r="L25" s="8">
        <f>Tabla1[[#This Row],[%COMPLETE]]+Tabla1[[#This Row],[%FAILED]]+Tabla1[[#This Row],[%TIMEOUT]]</f>
        <v>1</v>
      </c>
    </row>
    <row r="26" spans="3:12" x14ac:dyDescent="0.3">
      <c r="C26" s="9">
        <v>428</v>
      </c>
      <c r="D26" s="10" t="s">
        <v>30</v>
      </c>
      <c r="E26" s="9">
        <v>409</v>
      </c>
      <c r="F26" s="11">
        <v>19</v>
      </c>
      <c r="G26" s="10"/>
      <c r="H26" s="7">
        <f>Tabla1[[#This Row],[COMPLETE]]/Tabla1[[#This Row],[WOS]]</f>
        <v>0.95560747663551404</v>
      </c>
      <c r="I26" s="7">
        <f>Tabla1[[#This Row],[FAILED]]/Tabla1[[#This Row],[WOS]]</f>
        <v>4.4392523364485979E-2</v>
      </c>
      <c r="J26" s="7">
        <f>Tabla1[[#This Row],[TIMEOUT]]/Tabla1[[#This Row],[WOS]]</f>
        <v>0</v>
      </c>
      <c r="L26" s="8">
        <f>Tabla1[[#This Row],[%COMPLETE]]+Tabla1[[#This Row],[%FAILED]]+Tabla1[[#This Row],[%TIMEOUT]]</f>
        <v>1</v>
      </c>
    </row>
    <row r="27" spans="3:12" x14ac:dyDescent="0.3">
      <c r="C27" s="9">
        <v>384</v>
      </c>
      <c r="D27" s="10" t="s">
        <v>60</v>
      </c>
      <c r="E27" s="9">
        <v>365</v>
      </c>
      <c r="F27" s="11">
        <v>19</v>
      </c>
      <c r="G27" s="10"/>
      <c r="H27" s="7">
        <f>Tabla1[[#This Row],[COMPLETE]]/Tabla1[[#This Row],[WOS]]</f>
        <v>0.95052083333333337</v>
      </c>
      <c r="I27" s="7">
        <f>Tabla1[[#This Row],[FAILED]]/Tabla1[[#This Row],[WOS]]</f>
        <v>4.9479166666666664E-2</v>
      </c>
      <c r="J27" s="7">
        <f>Tabla1[[#This Row],[TIMEOUT]]/Tabla1[[#This Row],[WOS]]</f>
        <v>0</v>
      </c>
      <c r="L27" s="8">
        <f>Tabla1[[#This Row],[%COMPLETE]]+Tabla1[[#This Row],[%FAILED]]+Tabla1[[#This Row],[%TIMEOUT]]</f>
        <v>1</v>
      </c>
    </row>
    <row r="28" spans="3:12" x14ac:dyDescent="0.3">
      <c r="C28" s="9">
        <v>382</v>
      </c>
      <c r="D28" s="10" t="s">
        <v>28</v>
      </c>
      <c r="E28" s="9">
        <v>377</v>
      </c>
      <c r="F28" s="11">
        <v>5</v>
      </c>
      <c r="G28" s="10"/>
      <c r="H28" s="7">
        <f>Tabla1[[#This Row],[COMPLETE]]/Tabla1[[#This Row],[WOS]]</f>
        <v>0.98691099476439792</v>
      </c>
      <c r="I28" s="7">
        <f>Tabla1[[#This Row],[FAILED]]/Tabla1[[#This Row],[WOS]]</f>
        <v>1.3089005235602094E-2</v>
      </c>
      <c r="J28" s="7">
        <f>Tabla1[[#This Row],[TIMEOUT]]/Tabla1[[#This Row],[WOS]]</f>
        <v>0</v>
      </c>
      <c r="L28" s="8">
        <f>Tabla1[[#This Row],[%COMPLETE]]+Tabla1[[#This Row],[%FAILED]]+Tabla1[[#This Row],[%TIMEOUT]]</f>
        <v>1</v>
      </c>
    </row>
    <row r="29" spans="3:12" x14ac:dyDescent="0.3">
      <c r="C29" s="9">
        <v>366</v>
      </c>
      <c r="D29" s="10" t="s">
        <v>47</v>
      </c>
      <c r="E29" s="9"/>
      <c r="F29" s="11"/>
      <c r="G29" s="10">
        <v>366</v>
      </c>
      <c r="H29" s="7">
        <f>Tabla1[[#This Row],[COMPLETE]]/Tabla1[[#This Row],[WOS]]</f>
        <v>0</v>
      </c>
      <c r="I29" s="7">
        <f>Tabla1[[#This Row],[FAILED]]/Tabla1[[#This Row],[WOS]]</f>
        <v>0</v>
      </c>
      <c r="J29" s="7">
        <f>Tabla1[[#This Row],[TIMEOUT]]/Tabla1[[#This Row],[WOS]]</f>
        <v>1</v>
      </c>
      <c r="L29" s="8">
        <f>Tabla1[[#This Row],[%COMPLETE]]+Tabla1[[#This Row],[%FAILED]]+Tabla1[[#This Row],[%TIMEOUT]]</f>
        <v>1</v>
      </c>
    </row>
    <row r="30" spans="3:12" x14ac:dyDescent="0.3">
      <c r="C30" s="9">
        <v>352</v>
      </c>
      <c r="D30" s="10" t="s">
        <v>31</v>
      </c>
      <c r="E30" s="9">
        <v>292</v>
      </c>
      <c r="F30" s="11">
        <v>60</v>
      </c>
      <c r="G30" s="10"/>
      <c r="H30" s="7">
        <f>Tabla1[[#This Row],[COMPLETE]]/Tabla1[[#This Row],[WOS]]</f>
        <v>0.82954545454545459</v>
      </c>
      <c r="I30" s="7">
        <f>Tabla1[[#This Row],[FAILED]]/Tabla1[[#This Row],[WOS]]</f>
        <v>0.17045454545454544</v>
      </c>
      <c r="J30" s="7">
        <f>Tabla1[[#This Row],[TIMEOUT]]/Tabla1[[#This Row],[WOS]]</f>
        <v>0</v>
      </c>
      <c r="L30" s="8">
        <f>Tabla1[[#This Row],[%COMPLETE]]+Tabla1[[#This Row],[%FAILED]]+Tabla1[[#This Row],[%TIMEOUT]]</f>
        <v>1</v>
      </c>
    </row>
    <row r="31" spans="3:12" x14ac:dyDescent="0.3">
      <c r="C31" s="9">
        <v>348</v>
      </c>
      <c r="D31" s="10" t="s">
        <v>73</v>
      </c>
      <c r="E31" s="9">
        <v>323</v>
      </c>
      <c r="F31" s="11">
        <v>25</v>
      </c>
      <c r="G31" s="10"/>
      <c r="H31" s="7">
        <f>Tabla1[[#This Row],[COMPLETE]]/Tabla1[[#This Row],[WOS]]</f>
        <v>0.92816091954022983</v>
      </c>
      <c r="I31" s="7">
        <f>Tabla1[[#This Row],[FAILED]]/Tabla1[[#This Row],[WOS]]</f>
        <v>7.183908045977011E-2</v>
      </c>
      <c r="J31" s="7">
        <f>Tabla1[[#This Row],[TIMEOUT]]/Tabla1[[#This Row],[WOS]]</f>
        <v>0</v>
      </c>
      <c r="L31" s="8">
        <f>Tabla1[[#This Row],[%COMPLETE]]+Tabla1[[#This Row],[%FAILED]]+Tabla1[[#This Row],[%TIMEOUT]]</f>
        <v>1</v>
      </c>
    </row>
    <row r="32" spans="3:12" x14ac:dyDescent="0.3">
      <c r="C32" s="9">
        <v>232</v>
      </c>
      <c r="D32" s="10" t="s">
        <v>35</v>
      </c>
      <c r="E32" s="9">
        <v>197</v>
      </c>
      <c r="F32" s="11">
        <v>35</v>
      </c>
      <c r="G32" s="10"/>
      <c r="H32" s="7">
        <f>Tabla1[[#This Row],[COMPLETE]]/Tabla1[[#This Row],[WOS]]</f>
        <v>0.84913793103448276</v>
      </c>
      <c r="I32" s="7">
        <f>Tabla1[[#This Row],[FAILED]]/Tabla1[[#This Row],[WOS]]</f>
        <v>0.15086206896551724</v>
      </c>
      <c r="J32" s="7">
        <f>Tabla1[[#This Row],[TIMEOUT]]/Tabla1[[#This Row],[WOS]]</f>
        <v>0</v>
      </c>
      <c r="L32" s="8">
        <f>Tabla1[[#This Row],[%COMPLETE]]+Tabla1[[#This Row],[%FAILED]]+Tabla1[[#This Row],[%TIMEOUT]]</f>
        <v>1</v>
      </c>
    </row>
    <row r="33" spans="3:12" x14ac:dyDescent="0.3">
      <c r="C33" s="9">
        <v>203</v>
      </c>
      <c r="D33" s="10" t="s">
        <v>42</v>
      </c>
      <c r="E33" s="9">
        <v>183</v>
      </c>
      <c r="F33" s="11">
        <v>20</v>
      </c>
      <c r="G33" s="10"/>
      <c r="H33" s="7">
        <f>Tabla1[[#This Row],[COMPLETE]]/Tabla1[[#This Row],[WOS]]</f>
        <v>0.90147783251231528</v>
      </c>
      <c r="I33" s="7">
        <f>Tabla1[[#This Row],[FAILED]]/Tabla1[[#This Row],[WOS]]</f>
        <v>9.8522167487684734E-2</v>
      </c>
      <c r="J33" s="7">
        <f>Tabla1[[#This Row],[TIMEOUT]]/Tabla1[[#This Row],[WOS]]</f>
        <v>0</v>
      </c>
      <c r="L33" s="8">
        <f>Tabla1[[#This Row],[%COMPLETE]]+Tabla1[[#This Row],[%FAILED]]+Tabla1[[#This Row],[%TIMEOUT]]</f>
        <v>1</v>
      </c>
    </row>
    <row r="34" spans="3:12" x14ac:dyDescent="0.3">
      <c r="C34" s="9">
        <v>199</v>
      </c>
      <c r="D34" s="10" t="s">
        <v>15</v>
      </c>
      <c r="E34" s="9">
        <v>155</v>
      </c>
      <c r="F34" s="11">
        <v>7</v>
      </c>
      <c r="G34" s="10">
        <v>37</v>
      </c>
      <c r="H34" s="7">
        <f>Tabla1[[#This Row],[COMPLETE]]/Tabla1[[#This Row],[WOS]]</f>
        <v>0.77889447236180909</v>
      </c>
      <c r="I34" s="7">
        <f>Tabla1[[#This Row],[FAILED]]/Tabla1[[#This Row],[WOS]]</f>
        <v>3.5175879396984924E-2</v>
      </c>
      <c r="J34" s="7">
        <f>Tabla1[[#This Row],[TIMEOUT]]/Tabla1[[#This Row],[WOS]]</f>
        <v>0.18592964824120603</v>
      </c>
      <c r="L34" s="8">
        <f>Tabla1[[#This Row],[%COMPLETE]]+Tabla1[[#This Row],[%FAILED]]+Tabla1[[#This Row],[%TIMEOUT]]</f>
        <v>1</v>
      </c>
    </row>
    <row r="35" spans="3:12" x14ac:dyDescent="0.3">
      <c r="C35" s="9">
        <v>181</v>
      </c>
      <c r="D35" s="10" t="s">
        <v>34</v>
      </c>
      <c r="E35" s="9">
        <v>149</v>
      </c>
      <c r="F35" s="11">
        <v>32</v>
      </c>
      <c r="G35" s="10"/>
      <c r="H35" s="7">
        <f>Tabla1[[#This Row],[COMPLETE]]/Tabla1[[#This Row],[WOS]]</f>
        <v>0.82320441988950277</v>
      </c>
      <c r="I35" s="7">
        <f>Tabla1[[#This Row],[FAILED]]/Tabla1[[#This Row],[WOS]]</f>
        <v>0.17679558011049723</v>
      </c>
      <c r="J35" s="7">
        <f>Tabla1[[#This Row],[TIMEOUT]]/Tabla1[[#This Row],[WOS]]</f>
        <v>0</v>
      </c>
      <c r="L35" s="8">
        <f>Tabla1[[#This Row],[%COMPLETE]]+Tabla1[[#This Row],[%FAILED]]+Tabla1[[#This Row],[%TIMEOUT]]</f>
        <v>1</v>
      </c>
    </row>
    <row r="36" spans="3:12" x14ac:dyDescent="0.3">
      <c r="C36" s="9">
        <v>170</v>
      </c>
      <c r="D36" s="10" t="s">
        <v>26</v>
      </c>
      <c r="E36" s="9"/>
      <c r="F36" s="11">
        <v>170</v>
      </c>
      <c r="G36" s="10"/>
      <c r="H36" s="7">
        <f>Tabla1[[#This Row],[COMPLETE]]/Tabla1[[#This Row],[WOS]]</f>
        <v>0</v>
      </c>
      <c r="I36" s="7">
        <f>Tabla1[[#This Row],[FAILED]]/Tabla1[[#This Row],[WOS]]</f>
        <v>1</v>
      </c>
      <c r="J36" s="7">
        <f>Tabla1[[#This Row],[TIMEOUT]]/Tabla1[[#This Row],[WOS]]</f>
        <v>0</v>
      </c>
      <c r="L36" s="8">
        <f>Tabla1[[#This Row],[%COMPLETE]]+Tabla1[[#This Row],[%FAILED]]+Tabla1[[#This Row],[%TIMEOUT]]</f>
        <v>1</v>
      </c>
    </row>
    <row r="37" spans="3:12" x14ac:dyDescent="0.3">
      <c r="C37" s="9">
        <v>169</v>
      </c>
      <c r="D37" s="10" t="s">
        <v>41</v>
      </c>
      <c r="E37" s="9">
        <v>169</v>
      </c>
      <c r="F37" s="11"/>
      <c r="G37" s="10"/>
      <c r="H37" s="7">
        <f>Tabla1[[#This Row],[COMPLETE]]/Tabla1[[#This Row],[WOS]]</f>
        <v>1</v>
      </c>
      <c r="I37" s="7">
        <f>Tabla1[[#This Row],[FAILED]]/Tabla1[[#This Row],[WOS]]</f>
        <v>0</v>
      </c>
      <c r="J37" s="7">
        <f>Tabla1[[#This Row],[TIMEOUT]]/Tabla1[[#This Row],[WOS]]</f>
        <v>0</v>
      </c>
      <c r="L37" s="8">
        <f>Tabla1[[#This Row],[%COMPLETE]]+Tabla1[[#This Row],[%FAILED]]+Tabla1[[#This Row],[%TIMEOUT]]</f>
        <v>1</v>
      </c>
    </row>
    <row r="38" spans="3:12" x14ac:dyDescent="0.3">
      <c r="C38" s="9">
        <v>151</v>
      </c>
      <c r="D38" s="10" t="s">
        <v>56</v>
      </c>
      <c r="E38" s="9">
        <v>149</v>
      </c>
      <c r="F38" s="11">
        <v>2</v>
      </c>
      <c r="G38" s="10"/>
      <c r="H38" s="7">
        <f>Tabla1[[#This Row],[COMPLETE]]/Tabla1[[#This Row],[WOS]]</f>
        <v>0.98675496688741726</v>
      </c>
      <c r="I38" s="7">
        <f>Tabla1[[#This Row],[FAILED]]/Tabla1[[#This Row],[WOS]]</f>
        <v>1.3245033112582781E-2</v>
      </c>
      <c r="J38" s="7">
        <f>Tabla1[[#This Row],[TIMEOUT]]/Tabla1[[#This Row],[WOS]]</f>
        <v>0</v>
      </c>
      <c r="L38" s="8">
        <f>Tabla1[[#This Row],[%COMPLETE]]+Tabla1[[#This Row],[%FAILED]]+Tabla1[[#This Row],[%TIMEOUT]]</f>
        <v>1</v>
      </c>
    </row>
    <row r="39" spans="3:12" x14ac:dyDescent="0.3">
      <c r="C39" s="9">
        <v>128</v>
      </c>
      <c r="D39" s="10" t="s">
        <v>43</v>
      </c>
      <c r="E39" s="9"/>
      <c r="F39" s="11"/>
      <c r="G39" s="10">
        <v>128</v>
      </c>
      <c r="H39" s="7">
        <f>Tabla1[[#This Row],[COMPLETE]]/Tabla1[[#This Row],[WOS]]</f>
        <v>0</v>
      </c>
      <c r="I39" s="7">
        <f>Tabla1[[#This Row],[FAILED]]/Tabla1[[#This Row],[WOS]]</f>
        <v>0</v>
      </c>
      <c r="J39" s="7">
        <f>Tabla1[[#This Row],[TIMEOUT]]/Tabla1[[#This Row],[WOS]]</f>
        <v>1</v>
      </c>
      <c r="L39" s="8">
        <f>Tabla1[[#This Row],[%COMPLETE]]+Tabla1[[#This Row],[%FAILED]]+Tabla1[[#This Row],[%TIMEOUT]]</f>
        <v>1</v>
      </c>
    </row>
    <row r="40" spans="3:12" x14ac:dyDescent="0.3">
      <c r="C40" s="9">
        <v>119</v>
      </c>
      <c r="D40" s="10" t="s">
        <v>71</v>
      </c>
      <c r="E40" s="9">
        <v>1</v>
      </c>
      <c r="F40" s="11">
        <v>118</v>
      </c>
      <c r="G40" s="10"/>
      <c r="H40" s="7">
        <f>Tabla1[[#This Row],[COMPLETE]]/Tabla1[[#This Row],[WOS]]</f>
        <v>8.4033613445378148E-3</v>
      </c>
      <c r="I40" s="7">
        <f>Tabla1[[#This Row],[FAILED]]/Tabla1[[#This Row],[WOS]]</f>
        <v>0.99159663865546221</v>
      </c>
      <c r="J40" s="7">
        <f>Tabla1[[#This Row],[TIMEOUT]]/Tabla1[[#This Row],[WOS]]</f>
        <v>0</v>
      </c>
      <c r="L40" s="8">
        <f>Tabla1[[#This Row],[%COMPLETE]]+Tabla1[[#This Row],[%FAILED]]+Tabla1[[#This Row],[%TIMEOUT]]</f>
        <v>1</v>
      </c>
    </row>
    <row r="41" spans="3:12" x14ac:dyDescent="0.3">
      <c r="C41" s="9">
        <v>108</v>
      </c>
      <c r="D41" s="10" t="s">
        <v>63</v>
      </c>
      <c r="E41" s="9"/>
      <c r="F41" s="11"/>
      <c r="G41" s="10">
        <v>108</v>
      </c>
      <c r="H41" s="7">
        <f>Tabla1[[#This Row],[COMPLETE]]/Tabla1[[#This Row],[WOS]]</f>
        <v>0</v>
      </c>
      <c r="I41" s="7">
        <f>Tabla1[[#This Row],[FAILED]]/Tabla1[[#This Row],[WOS]]</f>
        <v>0</v>
      </c>
      <c r="J41" s="7">
        <f>Tabla1[[#This Row],[TIMEOUT]]/Tabla1[[#This Row],[WOS]]</f>
        <v>1</v>
      </c>
      <c r="L41" s="8">
        <f>Tabla1[[#This Row],[%COMPLETE]]+Tabla1[[#This Row],[%FAILED]]+Tabla1[[#This Row],[%TIMEOUT]]</f>
        <v>1</v>
      </c>
    </row>
    <row r="42" spans="3:12" x14ac:dyDescent="0.3">
      <c r="C42" s="9">
        <v>93</v>
      </c>
      <c r="D42" s="10" t="s">
        <v>44</v>
      </c>
      <c r="E42" s="9"/>
      <c r="F42" s="11"/>
      <c r="G42" s="10">
        <v>93</v>
      </c>
      <c r="H42" s="7">
        <f>Tabla1[[#This Row],[COMPLETE]]/Tabla1[[#This Row],[WOS]]</f>
        <v>0</v>
      </c>
      <c r="I42" s="7">
        <f>Tabla1[[#This Row],[FAILED]]/Tabla1[[#This Row],[WOS]]</f>
        <v>0</v>
      </c>
      <c r="J42" s="7">
        <f>Tabla1[[#This Row],[TIMEOUT]]/Tabla1[[#This Row],[WOS]]</f>
        <v>1</v>
      </c>
      <c r="L42" s="8">
        <f>Tabla1[[#This Row],[%COMPLETE]]+Tabla1[[#This Row],[%FAILED]]+Tabla1[[#This Row],[%TIMEOUT]]</f>
        <v>1</v>
      </c>
    </row>
    <row r="43" spans="3:12" x14ac:dyDescent="0.3">
      <c r="C43" s="9">
        <v>92</v>
      </c>
      <c r="D43" s="10" t="s">
        <v>74</v>
      </c>
      <c r="E43" s="9">
        <v>80</v>
      </c>
      <c r="F43" s="11">
        <v>12</v>
      </c>
      <c r="G43" s="10"/>
      <c r="H43" s="7">
        <f>Tabla1[[#This Row],[COMPLETE]]/Tabla1[[#This Row],[WOS]]</f>
        <v>0.86956521739130432</v>
      </c>
      <c r="I43" s="7">
        <f>Tabla1[[#This Row],[FAILED]]/Tabla1[[#This Row],[WOS]]</f>
        <v>0.13043478260869565</v>
      </c>
      <c r="J43" s="7">
        <f>Tabla1[[#This Row],[TIMEOUT]]/Tabla1[[#This Row],[WOS]]</f>
        <v>0</v>
      </c>
      <c r="L43" s="8">
        <f>Tabla1[[#This Row],[%COMPLETE]]+Tabla1[[#This Row],[%FAILED]]+Tabla1[[#This Row],[%TIMEOUT]]</f>
        <v>1</v>
      </c>
    </row>
    <row r="44" spans="3:12" x14ac:dyDescent="0.3">
      <c r="C44" s="9">
        <v>90</v>
      </c>
      <c r="D44" s="10" t="s">
        <v>25</v>
      </c>
      <c r="E44" s="9">
        <v>43</v>
      </c>
      <c r="F44" s="11">
        <v>47</v>
      </c>
      <c r="G44" s="10"/>
      <c r="H44" s="7">
        <f>Tabla1[[#This Row],[COMPLETE]]/Tabla1[[#This Row],[WOS]]</f>
        <v>0.4777777777777778</v>
      </c>
      <c r="I44" s="7">
        <f>Tabla1[[#This Row],[FAILED]]/Tabla1[[#This Row],[WOS]]</f>
        <v>0.52222222222222225</v>
      </c>
      <c r="J44" s="7">
        <f>Tabla1[[#This Row],[TIMEOUT]]/Tabla1[[#This Row],[WOS]]</f>
        <v>0</v>
      </c>
      <c r="L44" s="8">
        <f>Tabla1[[#This Row],[%COMPLETE]]+Tabla1[[#This Row],[%FAILED]]+Tabla1[[#This Row],[%TIMEOUT]]</f>
        <v>1</v>
      </c>
    </row>
    <row r="45" spans="3:12" x14ac:dyDescent="0.3">
      <c r="C45" s="9">
        <v>90</v>
      </c>
      <c r="D45" s="10" t="s">
        <v>46</v>
      </c>
      <c r="E45" s="9"/>
      <c r="F45" s="11"/>
      <c r="G45" s="10">
        <v>90</v>
      </c>
      <c r="H45" s="7">
        <f>Tabla1[[#This Row],[COMPLETE]]/Tabla1[[#This Row],[WOS]]</f>
        <v>0</v>
      </c>
      <c r="I45" s="7">
        <f>Tabla1[[#This Row],[FAILED]]/Tabla1[[#This Row],[WOS]]</f>
        <v>0</v>
      </c>
      <c r="J45" s="7">
        <f>Tabla1[[#This Row],[TIMEOUT]]/Tabla1[[#This Row],[WOS]]</f>
        <v>1</v>
      </c>
      <c r="L45" s="8">
        <f>Tabla1[[#This Row],[%COMPLETE]]+Tabla1[[#This Row],[%FAILED]]+Tabla1[[#This Row],[%TIMEOUT]]</f>
        <v>1</v>
      </c>
    </row>
    <row r="46" spans="3:12" x14ac:dyDescent="0.3">
      <c r="C46" s="9">
        <v>86</v>
      </c>
      <c r="D46" s="10" t="s">
        <v>18</v>
      </c>
      <c r="E46" s="9">
        <v>72</v>
      </c>
      <c r="F46" s="11">
        <v>14</v>
      </c>
      <c r="G46" s="10"/>
      <c r="H46" s="7">
        <f>Tabla1[[#This Row],[COMPLETE]]/Tabla1[[#This Row],[WOS]]</f>
        <v>0.83720930232558144</v>
      </c>
      <c r="I46" s="7">
        <f>Tabla1[[#This Row],[FAILED]]/Tabla1[[#This Row],[WOS]]</f>
        <v>0.16279069767441862</v>
      </c>
      <c r="J46" s="7">
        <f>Tabla1[[#This Row],[TIMEOUT]]/Tabla1[[#This Row],[WOS]]</f>
        <v>0</v>
      </c>
      <c r="L46" s="8">
        <f>Tabla1[[#This Row],[%COMPLETE]]+Tabla1[[#This Row],[%FAILED]]+Tabla1[[#This Row],[%TIMEOUT]]</f>
        <v>1</v>
      </c>
    </row>
    <row r="47" spans="3:12" x14ac:dyDescent="0.3">
      <c r="C47" s="9">
        <v>59</v>
      </c>
      <c r="D47" s="10" t="s">
        <v>64</v>
      </c>
      <c r="E47" s="9"/>
      <c r="F47" s="11"/>
      <c r="G47" s="10">
        <v>59</v>
      </c>
      <c r="H47" s="7">
        <f>Tabla1[[#This Row],[COMPLETE]]/Tabla1[[#This Row],[WOS]]</f>
        <v>0</v>
      </c>
      <c r="I47" s="7">
        <f>Tabla1[[#This Row],[FAILED]]/Tabla1[[#This Row],[WOS]]</f>
        <v>0</v>
      </c>
      <c r="J47" s="7">
        <f>Tabla1[[#This Row],[TIMEOUT]]/Tabla1[[#This Row],[WOS]]</f>
        <v>1</v>
      </c>
      <c r="L47" s="8">
        <f>Tabla1[[#This Row],[%COMPLETE]]+Tabla1[[#This Row],[%FAILED]]+Tabla1[[#This Row],[%TIMEOUT]]</f>
        <v>1</v>
      </c>
    </row>
    <row r="48" spans="3:12" x14ac:dyDescent="0.3">
      <c r="C48" s="9">
        <v>53</v>
      </c>
      <c r="D48" s="10" t="s">
        <v>55</v>
      </c>
      <c r="E48" s="9"/>
      <c r="F48" s="11">
        <v>53</v>
      </c>
      <c r="G48" s="10"/>
      <c r="H48" s="7">
        <f>Tabla1[[#This Row],[COMPLETE]]/Tabla1[[#This Row],[WOS]]</f>
        <v>0</v>
      </c>
      <c r="I48" s="7">
        <f>Tabla1[[#This Row],[FAILED]]/Tabla1[[#This Row],[WOS]]</f>
        <v>1</v>
      </c>
      <c r="J48" s="7">
        <f>Tabla1[[#This Row],[TIMEOUT]]/Tabla1[[#This Row],[WOS]]</f>
        <v>0</v>
      </c>
      <c r="L48" s="8">
        <f>Tabla1[[#This Row],[%COMPLETE]]+Tabla1[[#This Row],[%FAILED]]+Tabla1[[#This Row],[%TIMEOUT]]</f>
        <v>1</v>
      </c>
    </row>
    <row r="49" spans="3:12" x14ac:dyDescent="0.3">
      <c r="C49" s="9">
        <v>53</v>
      </c>
      <c r="D49" s="10" t="s">
        <v>50</v>
      </c>
      <c r="E49" s="9"/>
      <c r="F49" s="11"/>
      <c r="G49" s="10">
        <v>53</v>
      </c>
      <c r="H49" s="7">
        <f>Tabla1[[#This Row],[COMPLETE]]/Tabla1[[#This Row],[WOS]]</f>
        <v>0</v>
      </c>
      <c r="I49" s="7">
        <f>Tabla1[[#This Row],[FAILED]]/Tabla1[[#This Row],[WOS]]</f>
        <v>0</v>
      </c>
      <c r="J49" s="7">
        <f>Tabla1[[#This Row],[TIMEOUT]]/Tabla1[[#This Row],[WOS]]</f>
        <v>1</v>
      </c>
      <c r="L49" s="8">
        <f>Tabla1[[#This Row],[%COMPLETE]]+Tabla1[[#This Row],[%FAILED]]+Tabla1[[#This Row],[%TIMEOUT]]</f>
        <v>1</v>
      </c>
    </row>
    <row r="50" spans="3:12" x14ac:dyDescent="0.3">
      <c r="C50" s="9">
        <v>50</v>
      </c>
      <c r="D50" s="10" t="s">
        <v>48</v>
      </c>
      <c r="E50" s="9"/>
      <c r="F50" s="11"/>
      <c r="G50" s="10">
        <v>50</v>
      </c>
      <c r="H50" s="7">
        <f>Tabla1[[#This Row],[COMPLETE]]/Tabla1[[#This Row],[WOS]]</f>
        <v>0</v>
      </c>
      <c r="I50" s="7">
        <f>Tabla1[[#This Row],[FAILED]]/Tabla1[[#This Row],[WOS]]</f>
        <v>0</v>
      </c>
      <c r="J50" s="7">
        <f>Tabla1[[#This Row],[TIMEOUT]]/Tabla1[[#This Row],[WOS]]</f>
        <v>1</v>
      </c>
      <c r="L50" s="8">
        <f>Tabla1[[#This Row],[%COMPLETE]]+Tabla1[[#This Row],[%FAILED]]+Tabla1[[#This Row],[%TIMEOUT]]</f>
        <v>1</v>
      </c>
    </row>
    <row r="51" spans="3:12" x14ac:dyDescent="0.3">
      <c r="C51" s="9">
        <v>45</v>
      </c>
      <c r="D51" s="10" t="s">
        <v>72</v>
      </c>
      <c r="E51" s="9"/>
      <c r="F51" s="11">
        <v>45</v>
      </c>
      <c r="G51" s="10"/>
      <c r="H51" s="7">
        <f>Tabla1[[#This Row],[COMPLETE]]/Tabla1[[#This Row],[WOS]]</f>
        <v>0</v>
      </c>
      <c r="I51" s="7">
        <f>Tabla1[[#This Row],[FAILED]]/Tabla1[[#This Row],[WOS]]</f>
        <v>1</v>
      </c>
      <c r="J51" s="7">
        <f>Tabla1[[#This Row],[TIMEOUT]]/Tabla1[[#This Row],[WOS]]</f>
        <v>0</v>
      </c>
      <c r="L51" s="8">
        <f>Tabla1[[#This Row],[%COMPLETE]]+Tabla1[[#This Row],[%FAILED]]+Tabla1[[#This Row],[%TIMEOUT]]</f>
        <v>1</v>
      </c>
    </row>
    <row r="52" spans="3:12" x14ac:dyDescent="0.3">
      <c r="C52" s="9">
        <v>39</v>
      </c>
      <c r="D52" s="10" t="s">
        <v>49</v>
      </c>
      <c r="E52" s="9"/>
      <c r="F52" s="11"/>
      <c r="G52" s="10">
        <v>39</v>
      </c>
      <c r="H52" s="7">
        <f>Tabla1[[#This Row],[COMPLETE]]/Tabla1[[#This Row],[WOS]]</f>
        <v>0</v>
      </c>
      <c r="I52" s="7">
        <f>Tabla1[[#This Row],[FAILED]]/Tabla1[[#This Row],[WOS]]</f>
        <v>0</v>
      </c>
      <c r="J52" s="7">
        <f>Tabla1[[#This Row],[TIMEOUT]]/Tabla1[[#This Row],[WOS]]</f>
        <v>1</v>
      </c>
      <c r="L52" s="8">
        <f>Tabla1[[#This Row],[%COMPLETE]]+Tabla1[[#This Row],[%FAILED]]+Tabla1[[#This Row],[%TIMEOUT]]</f>
        <v>1</v>
      </c>
    </row>
    <row r="53" spans="3:12" x14ac:dyDescent="0.3">
      <c r="C53" s="9">
        <v>38</v>
      </c>
      <c r="D53" s="10" t="s">
        <v>80</v>
      </c>
      <c r="E53" s="9"/>
      <c r="F53" s="11"/>
      <c r="G53" s="10">
        <v>38</v>
      </c>
      <c r="H53" s="7">
        <f>Tabla1[[#This Row],[COMPLETE]]/Tabla1[[#This Row],[WOS]]</f>
        <v>0</v>
      </c>
      <c r="I53" s="7">
        <f>Tabla1[[#This Row],[FAILED]]/Tabla1[[#This Row],[WOS]]</f>
        <v>0</v>
      </c>
      <c r="J53" s="7">
        <f>Tabla1[[#This Row],[TIMEOUT]]/Tabla1[[#This Row],[WOS]]</f>
        <v>1</v>
      </c>
      <c r="L53" s="8">
        <f>Tabla1[[#This Row],[%COMPLETE]]+Tabla1[[#This Row],[%FAILED]]+Tabla1[[#This Row],[%TIMEOUT]]</f>
        <v>1</v>
      </c>
    </row>
    <row r="54" spans="3:12" x14ac:dyDescent="0.3">
      <c r="C54" s="9">
        <v>36</v>
      </c>
      <c r="D54" s="10" t="s">
        <v>21</v>
      </c>
      <c r="E54" s="9">
        <v>16</v>
      </c>
      <c r="F54" s="11">
        <v>20</v>
      </c>
      <c r="G54" s="10"/>
      <c r="H54" s="7">
        <f>Tabla1[[#This Row],[COMPLETE]]/Tabla1[[#This Row],[WOS]]</f>
        <v>0.44444444444444442</v>
      </c>
      <c r="I54" s="7">
        <f>Tabla1[[#This Row],[FAILED]]/Tabla1[[#This Row],[WOS]]</f>
        <v>0.55555555555555558</v>
      </c>
      <c r="J54" s="7">
        <f>Tabla1[[#This Row],[TIMEOUT]]/Tabla1[[#This Row],[WOS]]</f>
        <v>0</v>
      </c>
      <c r="L54" s="8">
        <f>Tabla1[[#This Row],[%COMPLETE]]+Tabla1[[#This Row],[%FAILED]]+Tabla1[[#This Row],[%TIMEOUT]]</f>
        <v>1</v>
      </c>
    </row>
    <row r="55" spans="3:12" x14ac:dyDescent="0.3">
      <c r="C55" s="9">
        <v>35</v>
      </c>
      <c r="D55" s="10" t="s">
        <v>65</v>
      </c>
      <c r="E55" s="9"/>
      <c r="F55" s="11"/>
      <c r="G55" s="10">
        <v>35</v>
      </c>
      <c r="H55" s="7">
        <f>Tabla1[[#This Row],[COMPLETE]]/Tabla1[[#This Row],[WOS]]</f>
        <v>0</v>
      </c>
      <c r="I55" s="7">
        <f>Tabla1[[#This Row],[FAILED]]/Tabla1[[#This Row],[WOS]]</f>
        <v>0</v>
      </c>
      <c r="J55" s="7">
        <f>Tabla1[[#This Row],[TIMEOUT]]/Tabla1[[#This Row],[WOS]]</f>
        <v>1</v>
      </c>
      <c r="L55" s="8">
        <f>Tabla1[[#This Row],[%COMPLETE]]+Tabla1[[#This Row],[%FAILED]]+Tabla1[[#This Row],[%TIMEOUT]]</f>
        <v>1</v>
      </c>
    </row>
    <row r="56" spans="3:12" x14ac:dyDescent="0.3">
      <c r="C56" s="9">
        <v>22</v>
      </c>
      <c r="D56" s="10" t="s">
        <v>14</v>
      </c>
      <c r="E56" s="9"/>
      <c r="F56" s="11"/>
      <c r="G56" s="10">
        <v>22</v>
      </c>
      <c r="H56" s="7">
        <f>Tabla1[[#This Row],[COMPLETE]]/Tabla1[[#This Row],[WOS]]</f>
        <v>0</v>
      </c>
      <c r="I56" s="7">
        <f>Tabla1[[#This Row],[FAILED]]/Tabla1[[#This Row],[WOS]]</f>
        <v>0</v>
      </c>
      <c r="J56" s="7">
        <f>Tabla1[[#This Row],[TIMEOUT]]/Tabla1[[#This Row],[WOS]]</f>
        <v>1</v>
      </c>
      <c r="L56" s="8">
        <f>Tabla1[[#This Row],[%COMPLETE]]+Tabla1[[#This Row],[%FAILED]]+Tabla1[[#This Row],[%TIMEOUT]]</f>
        <v>1</v>
      </c>
    </row>
    <row r="57" spans="3:12" x14ac:dyDescent="0.3">
      <c r="C57" s="9">
        <v>20</v>
      </c>
      <c r="D57" s="10" t="s">
        <v>61</v>
      </c>
      <c r="E57" s="9">
        <v>9</v>
      </c>
      <c r="F57" s="11">
        <v>11</v>
      </c>
      <c r="G57" s="10"/>
      <c r="H57" s="7">
        <f>Tabla1[[#This Row],[COMPLETE]]/Tabla1[[#This Row],[WOS]]</f>
        <v>0.45</v>
      </c>
      <c r="I57" s="7">
        <f>Tabla1[[#This Row],[FAILED]]/Tabla1[[#This Row],[WOS]]</f>
        <v>0.55000000000000004</v>
      </c>
      <c r="J57" s="7">
        <f>Tabla1[[#This Row],[TIMEOUT]]/Tabla1[[#This Row],[WOS]]</f>
        <v>0</v>
      </c>
      <c r="L57" s="8">
        <f>Tabla1[[#This Row],[%COMPLETE]]+Tabla1[[#This Row],[%FAILED]]+Tabla1[[#This Row],[%TIMEOUT]]</f>
        <v>1</v>
      </c>
    </row>
    <row r="58" spans="3:12" x14ac:dyDescent="0.3">
      <c r="C58" s="9">
        <v>19</v>
      </c>
      <c r="D58" s="10" t="s">
        <v>17</v>
      </c>
      <c r="E58" s="9">
        <v>1</v>
      </c>
      <c r="F58" s="11">
        <v>18</v>
      </c>
      <c r="G58" s="10"/>
      <c r="H58" s="7">
        <f>Tabla1[[#This Row],[COMPLETE]]/Tabla1[[#This Row],[WOS]]</f>
        <v>5.2631578947368418E-2</v>
      </c>
      <c r="I58" s="7">
        <f>Tabla1[[#This Row],[FAILED]]/Tabla1[[#This Row],[WOS]]</f>
        <v>0.94736842105263153</v>
      </c>
      <c r="J58" s="7">
        <f>Tabla1[[#This Row],[TIMEOUT]]/Tabla1[[#This Row],[WOS]]</f>
        <v>0</v>
      </c>
      <c r="L58" s="8">
        <f>Tabla1[[#This Row],[%COMPLETE]]+Tabla1[[#This Row],[%FAILED]]+Tabla1[[#This Row],[%TIMEOUT]]</f>
        <v>1</v>
      </c>
    </row>
    <row r="59" spans="3:12" x14ac:dyDescent="0.3">
      <c r="C59" s="9">
        <v>13</v>
      </c>
      <c r="D59" s="10" t="s">
        <v>16</v>
      </c>
      <c r="E59" s="9">
        <v>11</v>
      </c>
      <c r="F59" s="11">
        <v>2</v>
      </c>
      <c r="G59" s="10"/>
      <c r="H59" s="7">
        <f>Tabla1[[#This Row],[COMPLETE]]/Tabla1[[#This Row],[WOS]]</f>
        <v>0.84615384615384615</v>
      </c>
      <c r="I59" s="7">
        <f>Tabla1[[#This Row],[FAILED]]/Tabla1[[#This Row],[WOS]]</f>
        <v>0.15384615384615385</v>
      </c>
      <c r="J59" s="7">
        <f>Tabla1[[#This Row],[TIMEOUT]]/Tabla1[[#This Row],[WOS]]</f>
        <v>0</v>
      </c>
      <c r="L59" s="8">
        <f>Tabla1[[#This Row],[%COMPLETE]]+Tabla1[[#This Row],[%FAILED]]+Tabla1[[#This Row],[%TIMEOUT]]</f>
        <v>1</v>
      </c>
    </row>
    <row r="60" spans="3:12" x14ac:dyDescent="0.3">
      <c r="C60" s="9">
        <v>12</v>
      </c>
      <c r="D60" s="10" t="s">
        <v>45</v>
      </c>
      <c r="E60" s="9">
        <v>4</v>
      </c>
      <c r="F60" s="11">
        <v>8</v>
      </c>
      <c r="G60" s="10"/>
      <c r="H60" s="7">
        <f>Tabla1[[#This Row],[COMPLETE]]/Tabla1[[#This Row],[WOS]]</f>
        <v>0.33333333333333331</v>
      </c>
      <c r="I60" s="7">
        <f>Tabla1[[#This Row],[FAILED]]/Tabla1[[#This Row],[WOS]]</f>
        <v>0.66666666666666663</v>
      </c>
      <c r="J60" s="7">
        <f>Tabla1[[#This Row],[TIMEOUT]]/Tabla1[[#This Row],[WOS]]</f>
        <v>0</v>
      </c>
      <c r="L60" s="8">
        <f>Tabla1[[#This Row],[%COMPLETE]]+Tabla1[[#This Row],[%FAILED]]+Tabla1[[#This Row],[%TIMEOUT]]</f>
        <v>1</v>
      </c>
    </row>
    <row r="61" spans="3:12" x14ac:dyDescent="0.3">
      <c r="C61" s="9">
        <v>12</v>
      </c>
      <c r="D61" s="10" t="s">
        <v>77</v>
      </c>
      <c r="E61" s="9">
        <v>2</v>
      </c>
      <c r="F61" s="11">
        <v>10</v>
      </c>
      <c r="G61" s="10"/>
      <c r="H61" s="7">
        <f>Tabla1[[#This Row],[COMPLETE]]/Tabla1[[#This Row],[WOS]]</f>
        <v>0.16666666666666666</v>
      </c>
      <c r="I61" s="7">
        <f>Tabla1[[#This Row],[FAILED]]/Tabla1[[#This Row],[WOS]]</f>
        <v>0.83333333333333337</v>
      </c>
      <c r="J61" s="7">
        <f>Tabla1[[#This Row],[TIMEOUT]]/Tabla1[[#This Row],[WOS]]</f>
        <v>0</v>
      </c>
      <c r="L61" s="8">
        <f>Tabla1[[#This Row],[%COMPLETE]]+Tabla1[[#This Row],[%FAILED]]+Tabla1[[#This Row],[%TIMEOUT]]</f>
        <v>1</v>
      </c>
    </row>
    <row r="62" spans="3:12" x14ac:dyDescent="0.3">
      <c r="C62" s="9">
        <v>9</v>
      </c>
      <c r="D62" s="10" t="s">
        <v>70</v>
      </c>
      <c r="E62" s="9"/>
      <c r="F62" s="11">
        <v>9</v>
      </c>
      <c r="G62" s="10"/>
      <c r="H62" s="7">
        <f>Tabla1[[#This Row],[COMPLETE]]/Tabla1[[#This Row],[WOS]]</f>
        <v>0</v>
      </c>
      <c r="I62" s="7">
        <f>Tabla1[[#This Row],[FAILED]]/Tabla1[[#This Row],[WOS]]</f>
        <v>1</v>
      </c>
      <c r="J62" s="7">
        <f>Tabla1[[#This Row],[TIMEOUT]]/Tabla1[[#This Row],[WOS]]</f>
        <v>0</v>
      </c>
      <c r="L62" s="8">
        <f>Tabla1[[#This Row],[%COMPLETE]]+Tabla1[[#This Row],[%FAILED]]+Tabla1[[#This Row],[%TIMEOUT]]</f>
        <v>1</v>
      </c>
    </row>
    <row r="63" spans="3:12" x14ac:dyDescent="0.3">
      <c r="C63" s="9">
        <v>8</v>
      </c>
      <c r="D63" s="10" t="s">
        <v>67</v>
      </c>
      <c r="E63" s="9"/>
      <c r="F63" s="11"/>
      <c r="G63" s="10">
        <v>8</v>
      </c>
      <c r="H63" s="7">
        <f>Tabla1[[#This Row],[COMPLETE]]/Tabla1[[#This Row],[WOS]]</f>
        <v>0</v>
      </c>
      <c r="I63" s="7">
        <f>Tabla1[[#This Row],[FAILED]]/Tabla1[[#This Row],[WOS]]</f>
        <v>0</v>
      </c>
      <c r="J63" s="7">
        <f>Tabla1[[#This Row],[TIMEOUT]]/Tabla1[[#This Row],[WOS]]</f>
        <v>1</v>
      </c>
      <c r="L63" s="8">
        <f>Tabla1[[#This Row],[%COMPLETE]]+Tabla1[[#This Row],[%FAILED]]+Tabla1[[#This Row],[%TIMEOUT]]</f>
        <v>1</v>
      </c>
    </row>
    <row r="64" spans="3:12" x14ac:dyDescent="0.3">
      <c r="C64" s="9">
        <v>7</v>
      </c>
      <c r="D64" s="10" t="s">
        <v>81</v>
      </c>
      <c r="E64" s="9">
        <v>2</v>
      </c>
      <c r="F64" s="11">
        <v>5</v>
      </c>
      <c r="G64" s="10"/>
      <c r="H64" s="7">
        <f>Tabla1[[#This Row],[COMPLETE]]/Tabla1[[#This Row],[WOS]]</f>
        <v>0.2857142857142857</v>
      </c>
      <c r="I64" s="7">
        <f>Tabla1[[#This Row],[FAILED]]/Tabla1[[#This Row],[WOS]]</f>
        <v>0.7142857142857143</v>
      </c>
      <c r="J64" s="7">
        <f>Tabla1[[#This Row],[TIMEOUT]]/Tabla1[[#This Row],[WOS]]</f>
        <v>0</v>
      </c>
      <c r="L64" s="8">
        <f>Tabla1[[#This Row],[%COMPLETE]]+Tabla1[[#This Row],[%FAILED]]+Tabla1[[#This Row],[%TIMEOUT]]</f>
        <v>1</v>
      </c>
    </row>
    <row r="65" spans="3:12" x14ac:dyDescent="0.3">
      <c r="C65" s="9">
        <v>6</v>
      </c>
      <c r="D65" s="10" t="s">
        <v>85</v>
      </c>
      <c r="E65" s="9">
        <v>6</v>
      </c>
      <c r="F65" s="11"/>
      <c r="G65" s="10"/>
      <c r="H65" s="7">
        <f>Tabla1[[#This Row],[COMPLETE]]/Tabla1[[#This Row],[WOS]]</f>
        <v>1</v>
      </c>
      <c r="I65" s="7">
        <f>Tabla1[[#This Row],[FAILED]]/Tabla1[[#This Row],[WOS]]</f>
        <v>0</v>
      </c>
      <c r="J65" s="7">
        <f>Tabla1[[#This Row],[TIMEOUT]]/Tabla1[[#This Row],[WOS]]</f>
        <v>0</v>
      </c>
      <c r="L65" s="8">
        <f>Tabla1[[#This Row],[%COMPLETE]]+Tabla1[[#This Row],[%FAILED]]+Tabla1[[#This Row],[%TIMEOUT]]</f>
        <v>1</v>
      </c>
    </row>
    <row r="66" spans="3:12" x14ac:dyDescent="0.3">
      <c r="C66" s="9">
        <v>6</v>
      </c>
      <c r="D66" s="10" t="s">
        <v>88</v>
      </c>
      <c r="E66" s="9">
        <v>6</v>
      </c>
      <c r="F66" s="11"/>
      <c r="G66" s="10"/>
      <c r="H66" s="7">
        <f>Tabla1[[#This Row],[COMPLETE]]/Tabla1[[#This Row],[WOS]]</f>
        <v>1</v>
      </c>
      <c r="I66" s="7">
        <f>Tabla1[[#This Row],[FAILED]]/Tabla1[[#This Row],[WOS]]</f>
        <v>0</v>
      </c>
      <c r="J66" s="7">
        <f>Tabla1[[#This Row],[TIMEOUT]]/Tabla1[[#This Row],[WOS]]</f>
        <v>0</v>
      </c>
      <c r="L66" s="8">
        <f>Tabla1[[#This Row],[%COMPLETE]]+Tabla1[[#This Row],[%FAILED]]+Tabla1[[#This Row],[%TIMEOUT]]</f>
        <v>1</v>
      </c>
    </row>
    <row r="67" spans="3:12" x14ac:dyDescent="0.3">
      <c r="C67" s="9">
        <v>5</v>
      </c>
      <c r="D67" s="10" t="s">
        <v>76</v>
      </c>
      <c r="E67" s="9"/>
      <c r="F67" s="11">
        <v>5</v>
      </c>
      <c r="G67" s="10"/>
      <c r="H67" s="7">
        <f>Tabla1[[#This Row],[COMPLETE]]/Tabla1[[#This Row],[WOS]]</f>
        <v>0</v>
      </c>
      <c r="I67" s="7">
        <f>Tabla1[[#This Row],[FAILED]]/Tabla1[[#This Row],[WOS]]</f>
        <v>1</v>
      </c>
      <c r="J67" s="7">
        <f>Tabla1[[#This Row],[TIMEOUT]]/Tabla1[[#This Row],[WOS]]</f>
        <v>0</v>
      </c>
      <c r="L67" s="8">
        <f>Tabla1[[#This Row],[%COMPLETE]]+Tabla1[[#This Row],[%FAILED]]+Tabla1[[#This Row],[%TIMEOUT]]</f>
        <v>1</v>
      </c>
    </row>
    <row r="68" spans="3:12" x14ac:dyDescent="0.3">
      <c r="C68" s="9">
        <v>4</v>
      </c>
      <c r="D68" s="10" t="s">
        <v>58</v>
      </c>
      <c r="E68" s="9"/>
      <c r="F68" s="11">
        <v>4</v>
      </c>
      <c r="G68" s="10"/>
      <c r="H68" s="7">
        <f>Tabla1[[#This Row],[COMPLETE]]/Tabla1[[#This Row],[WOS]]</f>
        <v>0</v>
      </c>
      <c r="I68" s="7">
        <f>Tabla1[[#This Row],[FAILED]]/Tabla1[[#This Row],[WOS]]</f>
        <v>1</v>
      </c>
      <c r="J68" s="7">
        <f>Tabla1[[#This Row],[TIMEOUT]]/Tabla1[[#This Row],[WOS]]</f>
        <v>0</v>
      </c>
      <c r="L68" s="8">
        <f>Tabla1[[#This Row],[%COMPLETE]]+Tabla1[[#This Row],[%FAILED]]+Tabla1[[#This Row],[%TIMEOUT]]</f>
        <v>1</v>
      </c>
    </row>
    <row r="69" spans="3:12" x14ac:dyDescent="0.3">
      <c r="C69" s="9">
        <v>4</v>
      </c>
      <c r="D69" s="10" t="s">
        <v>89</v>
      </c>
      <c r="E69" s="9">
        <v>4</v>
      </c>
      <c r="F69" s="11"/>
      <c r="G69" s="10"/>
      <c r="H69" s="7">
        <f>Tabla1[[#This Row],[COMPLETE]]/Tabla1[[#This Row],[WOS]]</f>
        <v>1</v>
      </c>
      <c r="I69" s="7">
        <f>Tabla1[[#This Row],[FAILED]]/Tabla1[[#This Row],[WOS]]</f>
        <v>0</v>
      </c>
      <c r="J69" s="7">
        <f>Tabla1[[#This Row],[TIMEOUT]]/Tabla1[[#This Row],[WOS]]</f>
        <v>0</v>
      </c>
      <c r="L69" s="8">
        <f>Tabla1[[#This Row],[%COMPLETE]]+Tabla1[[#This Row],[%FAILED]]+Tabla1[[#This Row],[%TIMEOUT]]</f>
        <v>1</v>
      </c>
    </row>
    <row r="70" spans="3:12" x14ac:dyDescent="0.3">
      <c r="C70" s="9">
        <v>3</v>
      </c>
      <c r="D70" s="10" t="s">
        <v>82</v>
      </c>
      <c r="E70" s="9"/>
      <c r="F70" s="11">
        <v>3</v>
      </c>
      <c r="G70" s="10"/>
      <c r="H70" s="7">
        <f>Tabla1[[#This Row],[COMPLETE]]/Tabla1[[#This Row],[WOS]]</f>
        <v>0</v>
      </c>
      <c r="I70" s="7">
        <f>Tabla1[[#This Row],[FAILED]]/Tabla1[[#This Row],[WOS]]</f>
        <v>1</v>
      </c>
      <c r="J70" s="7">
        <f>Tabla1[[#This Row],[TIMEOUT]]/Tabla1[[#This Row],[WOS]]</f>
        <v>0</v>
      </c>
      <c r="L70" s="8">
        <f>Tabla1[[#This Row],[%COMPLETE]]+Tabla1[[#This Row],[%FAILED]]+Tabla1[[#This Row],[%TIMEOUT]]</f>
        <v>1</v>
      </c>
    </row>
    <row r="71" spans="3:12" x14ac:dyDescent="0.3">
      <c r="C71" s="9">
        <v>2</v>
      </c>
      <c r="D71" s="10" t="s">
        <v>69</v>
      </c>
      <c r="E71" s="9"/>
      <c r="F71" s="11"/>
      <c r="G71" s="10">
        <v>2</v>
      </c>
      <c r="H71" s="7">
        <f>Tabla1[[#This Row],[COMPLETE]]/Tabla1[[#This Row],[WOS]]</f>
        <v>0</v>
      </c>
      <c r="I71" s="7">
        <f>Tabla1[[#This Row],[FAILED]]/Tabla1[[#This Row],[WOS]]</f>
        <v>0</v>
      </c>
      <c r="J71" s="7">
        <f>Tabla1[[#This Row],[TIMEOUT]]/Tabla1[[#This Row],[WOS]]</f>
        <v>1</v>
      </c>
      <c r="L71" s="8">
        <f>Tabla1[[#This Row],[%COMPLETE]]+Tabla1[[#This Row],[%FAILED]]+Tabla1[[#This Row],[%TIMEOUT]]</f>
        <v>1</v>
      </c>
    </row>
    <row r="72" spans="3:12" x14ac:dyDescent="0.3">
      <c r="C72" s="9">
        <v>2</v>
      </c>
      <c r="D72" s="10" t="s">
        <v>19</v>
      </c>
      <c r="E72" s="9">
        <v>1</v>
      </c>
      <c r="F72" s="11">
        <v>1</v>
      </c>
      <c r="G72" s="10"/>
      <c r="H72" s="7">
        <f>Tabla1[[#This Row],[COMPLETE]]/Tabla1[[#This Row],[WOS]]</f>
        <v>0.5</v>
      </c>
      <c r="I72" s="7">
        <f>Tabla1[[#This Row],[FAILED]]/Tabla1[[#This Row],[WOS]]</f>
        <v>0.5</v>
      </c>
      <c r="J72" s="7">
        <f>Tabla1[[#This Row],[TIMEOUT]]/Tabla1[[#This Row],[WOS]]</f>
        <v>0</v>
      </c>
      <c r="L72" s="8">
        <f>Tabla1[[#This Row],[%COMPLETE]]+Tabla1[[#This Row],[%FAILED]]+Tabla1[[#This Row],[%TIMEOUT]]</f>
        <v>1</v>
      </c>
    </row>
    <row r="73" spans="3:12" x14ac:dyDescent="0.3">
      <c r="C73" s="9">
        <v>2</v>
      </c>
      <c r="D73" s="10" t="s">
        <v>78</v>
      </c>
      <c r="E73" s="9">
        <v>2</v>
      </c>
      <c r="F73" s="11"/>
      <c r="G73" s="10"/>
      <c r="H73" s="7">
        <f>Tabla1[[#This Row],[COMPLETE]]/Tabla1[[#This Row],[WOS]]</f>
        <v>1</v>
      </c>
      <c r="I73" s="7">
        <f>Tabla1[[#This Row],[FAILED]]/Tabla1[[#This Row],[WOS]]</f>
        <v>0</v>
      </c>
      <c r="J73" s="7">
        <f>Tabla1[[#This Row],[TIMEOUT]]/Tabla1[[#This Row],[WOS]]</f>
        <v>0</v>
      </c>
      <c r="L73" s="8">
        <f>Tabla1[[#This Row],[%COMPLETE]]+Tabla1[[#This Row],[%FAILED]]+Tabla1[[#This Row],[%TIMEOUT]]</f>
        <v>1</v>
      </c>
    </row>
    <row r="74" spans="3:12" x14ac:dyDescent="0.3">
      <c r="C74" s="9">
        <v>2</v>
      </c>
      <c r="D74" s="10" t="s">
        <v>23</v>
      </c>
      <c r="E74" s="9"/>
      <c r="F74" s="11">
        <v>2</v>
      </c>
      <c r="G74" s="10"/>
      <c r="H74" s="7">
        <f>Tabla1[[#This Row],[COMPLETE]]/Tabla1[[#This Row],[WOS]]</f>
        <v>0</v>
      </c>
      <c r="I74" s="7">
        <f>Tabla1[[#This Row],[FAILED]]/Tabla1[[#This Row],[WOS]]</f>
        <v>1</v>
      </c>
      <c r="J74" s="7">
        <f>Tabla1[[#This Row],[TIMEOUT]]/Tabla1[[#This Row],[WOS]]</f>
        <v>0</v>
      </c>
      <c r="L74" s="8">
        <f>Tabla1[[#This Row],[%COMPLETE]]+Tabla1[[#This Row],[%FAILED]]+Tabla1[[#This Row],[%TIMEOUT]]</f>
        <v>1</v>
      </c>
    </row>
    <row r="75" spans="3:12" x14ac:dyDescent="0.3">
      <c r="C75" s="9">
        <v>1</v>
      </c>
      <c r="D75" s="10" t="s">
        <v>86</v>
      </c>
      <c r="E75" s="9">
        <v>1</v>
      </c>
      <c r="F75" s="11"/>
      <c r="G75" s="10"/>
      <c r="H75" s="7">
        <f>Tabla1[[#This Row],[COMPLETE]]/Tabla1[[#This Row],[WOS]]</f>
        <v>1</v>
      </c>
      <c r="I75" s="7">
        <f>Tabla1[[#This Row],[FAILED]]/Tabla1[[#This Row],[WOS]]</f>
        <v>0</v>
      </c>
      <c r="J75" s="7">
        <f>Tabla1[[#This Row],[TIMEOUT]]/Tabla1[[#This Row],[WOS]]</f>
        <v>0</v>
      </c>
      <c r="L75" s="8">
        <f>Tabla1[[#This Row],[%COMPLETE]]+Tabla1[[#This Row],[%FAILED]]+Tabla1[[#This Row],[%TIMEOUT]]</f>
        <v>1</v>
      </c>
    </row>
    <row r="76" spans="3:12" x14ac:dyDescent="0.3">
      <c r="C76" s="9">
        <v>1</v>
      </c>
      <c r="D76" s="10" t="s">
        <v>87</v>
      </c>
      <c r="E76" s="9">
        <v>1</v>
      </c>
      <c r="F76" s="11"/>
      <c r="G76" s="10"/>
      <c r="H76" s="7">
        <f>Tabla1[[#This Row],[COMPLETE]]/Tabla1[[#This Row],[WOS]]</f>
        <v>1</v>
      </c>
      <c r="I76" s="7">
        <f>Tabla1[[#This Row],[FAILED]]/Tabla1[[#This Row],[WOS]]</f>
        <v>0</v>
      </c>
      <c r="J76" s="7">
        <f>Tabla1[[#This Row],[TIMEOUT]]/Tabla1[[#This Row],[WOS]]</f>
        <v>0</v>
      </c>
      <c r="L76" s="8">
        <f>Tabla1[[#This Row],[%COMPLETE]]+Tabla1[[#This Row],[%FAILED]]+Tabla1[[#This Row],[%TIMEOUT]]</f>
        <v>1</v>
      </c>
    </row>
    <row r="77" spans="3:12" x14ac:dyDescent="0.3">
      <c r="C77" s="9">
        <v>1</v>
      </c>
      <c r="D77" s="10" t="s">
        <v>83</v>
      </c>
      <c r="E77" s="9"/>
      <c r="F77" s="11">
        <v>1</v>
      </c>
      <c r="G77" s="10"/>
      <c r="H77" s="7">
        <f>Tabla1[[#This Row],[COMPLETE]]/Tabla1[[#This Row],[WOS]]</f>
        <v>0</v>
      </c>
      <c r="I77" s="7">
        <f>Tabla1[[#This Row],[FAILED]]/Tabla1[[#This Row],[WOS]]</f>
        <v>1</v>
      </c>
      <c r="J77" s="7">
        <f>Tabla1[[#This Row],[TIMEOUT]]/Tabla1[[#This Row],[WOS]]</f>
        <v>0</v>
      </c>
      <c r="L77" s="8">
        <f>Tabla1[[#This Row],[%COMPLETE]]+Tabla1[[#This Row],[%FAILED]]+Tabla1[[#This Row],[%TIMEOUT]]</f>
        <v>1</v>
      </c>
    </row>
    <row r="78" spans="3:12" x14ac:dyDescent="0.3">
      <c r="C78" s="9">
        <v>1</v>
      </c>
      <c r="D78" s="10" t="s">
        <v>84</v>
      </c>
      <c r="E78" s="9"/>
      <c r="F78" s="11">
        <v>1</v>
      </c>
      <c r="G78" s="10"/>
      <c r="H78" s="7">
        <f>Tabla1[[#This Row],[COMPLETE]]/Tabla1[[#This Row],[WOS]]</f>
        <v>0</v>
      </c>
      <c r="I78" s="7">
        <f>Tabla1[[#This Row],[FAILED]]/Tabla1[[#This Row],[WOS]]</f>
        <v>1</v>
      </c>
      <c r="J78" s="7">
        <f>Tabla1[[#This Row],[TIMEOUT]]/Tabla1[[#This Row],[WOS]]</f>
        <v>0</v>
      </c>
      <c r="L78" s="8">
        <f>Tabla1[[#This Row],[%COMPLETE]]+Tabla1[[#This Row],[%FAILED]]+Tabla1[[#This Row],[%TIMEOUT]]</f>
        <v>1</v>
      </c>
    </row>
    <row r="79" spans="3:12" x14ac:dyDescent="0.3">
      <c r="C79" s="9">
        <v>1</v>
      </c>
      <c r="D79" s="10" t="s">
        <v>79</v>
      </c>
      <c r="E79" s="9"/>
      <c r="F79" s="11"/>
      <c r="G79" s="10">
        <v>1</v>
      </c>
      <c r="H79" s="7">
        <f>Tabla1[[#This Row],[COMPLETE]]/Tabla1[[#This Row],[WOS]]</f>
        <v>0</v>
      </c>
      <c r="I79" s="7">
        <f>Tabla1[[#This Row],[FAILED]]/Tabla1[[#This Row],[WOS]]</f>
        <v>0</v>
      </c>
      <c r="J79" s="7">
        <f>Tabla1[[#This Row],[TIMEOUT]]/Tabla1[[#This Row],[WOS]]</f>
        <v>1</v>
      </c>
      <c r="L79" s="8">
        <f>Tabla1[[#This Row],[%COMPLETE]]+Tabla1[[#This Row],[%FAILED]]+Tabla1[[#This Row],[%TIMEOUT]]</f>
        <v>1</v>
      </c>
    </row>
    <row r="80" spans="3:12" x14ac:dyDescent="0.3">
      <c r="C80" s="9">
        <v>1</v>
      </c>
      <c r="D80" s="10" t="s">
        <v>22</v>
      </c>
      <c r="E80" s="9"/>
      <c r="F80" s="11">
        <v>1</v>
      </c>
      <c r="G80" s="10"/>
      <c r="H80" s="7">
        <f>Tabla1[[#This Row],[COMPLETE]]/Tabla1[[#This Row],[WOS]]</f>
        <v>0</v>
      </c>
      <c r="I80" s="7">
        <f>Tabla1[[#This Row],[FAILED]]/Tabla1[[#This Row],[WOS]]</f>
        <v>1</v>
      </c>
      <c r="J80" s="7">
        <f>Tabla1[[#This Row],[TIMEOUT]]/Tabla1[[#This Row],[WOS]]</f>
        <v>0</v>
      </c>
      <c r="L80" s="8">
        <f>Tabla1[[#This Row],[%COMPLETE]]+Tabla1[[#This Row],[%FAILED]]+Tabla1[[#This Row],[%TIMEOUT]]</f>
        <v>1</v>
      </c>
    </row>
    <row r="81" spans="3:12" x14ac:dyDescent="0.3">
      <c r="C81" s="9">
        <v>1</v>
      </c>
      <c r="D81" s="10" t="s">
        <v>24</v>
      </c>
      <c r="E81" s="9"/>
      <c r="F81" s="11">
        <v>1</v>
      </c>
      <c r="G81" s="10"/>
      <c r="H81" s="7">
        <f>Tabla1[[#This Row],[COMPLETE]]/Tabla1[[#This Row],[WOS]]</f>
        <v>0</v>
      </c>
      <c r="I81" s="7">
        <f>Tabla1[[#This Row],[FAILED]]/Tabla1[[#This Row],[WOS]]</f>
        <v>1</v>
      </c>
      <c r="J81" s="7">
        <f>Tabla1[[#This Row],[TIMEOUT]]/Tabla1[[#This Row],[WOS]]</f>
        <v>0</v>
      </c>
      <c r="L81" s="8">
        <f>Tabla1[[#This Row],[%COMPLETE]]+Tabla1[[#This Row],[%FAILED]]+Tabla1[[#This Row],[%TIMEOUT]]</f>
        <v>1</v>
      </c>
    </row>
    <row r="82" spans="3:12" x14ac:dyDescent="0.3">
      <c r="C82" s="9">
        <v>1</v>
      </c>
      <c r="D82" s="10"/>
      <c r="E82" s="9">
        <v>1</v>
      </c>
      <c r="F82" s="11"/>
      <c r="G82" s="10"/>
      <c r="H82" s="7">
        <f>Tabla1[[#This Row],[COMPLETE]]/Tabla1[[#This Row],[WOS]]</f>
        <v>1</v>
      </c>
      <c r="I82" s="7">
        <f>Tabla1[[#This Row],[FAILED]]/Tabla1[[#This Row],[WOS]]</f>
        <v>0</v>
      </c>
      <c r="J82" s="7">
        <f>Tabla1[[#This Row],[TIMEOUT]]/Tabla1[[#This Row],[WOS]]</f>
        <v>0</v>
      </c>
      <c r="L82" s="8">
        <f>Tabla1[[#This Row],[%COMPLETE]]+Tabla1[[#This Row],[%FAILED]]+Tabla1[[#This Row],[%TIMEOUT]]</f>
        <v>1</v>
      </c>
    </row>
  </sheetData>
  <conditionalFormatting sqref="I9:J82"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:H82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82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76"/>
  <sheetViews>
    <sheetView workbookViewId="0">
      <selection activeCell="B3" sqref="B3:I76"/>
    </sheetView>
  </sheetViews>
  <sheetFormatPr baseColWidth="10" defaultColWidth="11.44140625" defaultRowHeight="14.4" x14ac:dyDescent="0.3"/>
  <sheetData>
    <row r="2" spans="2:9" x14ac:dyDescent="0.3">
      <c r="B2" s="8" t="s">
        <v>4</v>
      </c>
      <c r="C2" s="8" t="s">
        <v>5</v>
      </c>
      <c r="D2" s="8" t="s">
        <v>1</v>
      </c>
      <c r="E2" s="8" t="s">
        <v>2</v>
      </c>
      <c r="F2" s="8" t="s">
        <v>3</v>
      </c>
      <c r="G2" s="8" t="s">
        <v>6</v>
      </c>
      <c r="H2" s="8" t="s">
        <v>7</v>
      </c>
      <c r="I2" s="8" t="s">
        <v>8</v>
      </c>
    </row>
    <row r="3" spans="2:9" x14ac:dyDescent="0.3">
      <c r="B3" s="9">
        <v>1325</v>
      </c>
      <c r="C3" s="10" t="s">
        <v>40</v>
      </c>
      <c r="D3" s="9"/>
      <c r="E3" s="11"/>
      <c r="F3" s="10">
        <v>1325</v>
      </c>
      <c r="G3" s="7">
        <v>0</v>
      </c>
      <c r="H3" s="7">
        <v>0</v>
      </c>
      <c r="I3" s="7">
        <v>1</v>
      </c>
    </row>
    <row r="4" spans="2:9" x14ac:dyDescent="0.3">
      <c r="B4" s="9">
        <v>366</v>
      </c>
      <c r="C4" s="10" t="s">
        <v>47</v>
      </c>
      <c r="D4" s="9"/>
      <c r="E4" s="11"/>
      <c r="F4" s="10">
        <v>366</v>
      </c>
      <c r="G4" s="7">
        <v>0</v>
      </c>
      <c r="H4" s="7">
        <v>0</v>
      </c>
      <c r="I4" s="7">
        <v>1</v>
      </c>
    </row>
    <row r="5" spans="2:9" x14ac:dyDescent="0.3">
      <c r="B5" s="9">
        <v>128</v>
      </c>
      <c r="C5" s="10" t="s">
        <v>43</v>
      </c>
      <c r="D5" s="9"/>
      <c r="E5" s="11"/>
      <c r="F5" s="10">
        <v>128</v>
      </c>
      <c r="G5" s="7">
        <v>0</v>
      </c>
      <c r="H5" s="7">
        <v>0</v>
      </c>
      <c r="I5" s="7">
        <v>1</v>
      </c>
    </row>
    <row r="6" spans="2:9" x14ac:dyDescent="0.3">
      <c r="B6" s="9">
        <v>108</v>
      </c>
      <c r="C6" s="10" t="s">
        <v>63</v>
      </c>
      <c r="D6" s="9"/>
      <c r="E6" s="11"/>
      <c r="F6" s="10">
        <v>108</v>
      </c>
      <c r="G6" s="7">
        <v>0</v>
      </c>
      <c r="H6" s="7">
        <v>0</v>
      </c>
      <c r="I6" s="7">
        <v>1</v>
      </c>
    </row>
    <row r="7" spans="2:9" x14ac:dyDescent="0.3">
      <c r="B7" s="9">
        <v>93</v>
      </c>
      <c r="C7" s="10" t="s">
        <v>44</v>
      </c>
      <c r="D7" s="9"/>
      <c r="E7" s="11"/>
      <c r="F7" s="10">
        <v>93</v>
      </c>
      <c r="G7" s="7">
        <v>0</v>
      </c>
      <c r="H7" s="7">
        <v>0</v>
      </c>
      <c r="I7" s="7">
        <v>1</v>
      </c>
    </row>
    <row r="8" spans="2:9" x14ac:dyDescent="0.3">
      <c r="B8" s="9">
        <v>90</v>
      </c>
      <c r="C8" s="10" t="s">
        <v>46</v>
      </c>
      <c r="D8" s="9"/>
      <c r="E8" s="11"/>
      <c r="F8" s="10">
        <v>90</v>
      </c>
      <c r="G8" s="7">
        <v>0</v>
      </c>
      <c r="H8" s="7">
        <v>0</v>
      </c>
      <c r="I8" s="7">
        <v>1</v>
      </c>
    </row>
    <row r="9" spans="2:9" x14ac:dyDescent="0.3">
      <c r="B9" s="9">
        <v>59</v>
      </c>
      <c r="C9" s="10" t="s">
        <v>64</v>
      </c>
      <c r="D9" s="9"/>
      <c r="E9" s="11"/>
      <c r="F9" s="10">
        <v>59</v>
      </c>
      <c r="G9" s="7">
        <v>0</v>
      </c>
      <c r="H9" s="7">
        <v>0</v>
      </c>
      <c r="I9" s="7">
        <v>1</v>
      </c>
    </row>
    <row r="10" spans="2:9" x14ac:dyDescent="0.3">
      <c r="B10" s="9">
        <v>53</v>
      </c>
      <c r="C10" s="10" t="s">
        <v>50</v>
      </c>
      <c r="D10" s="9"/>
      <c r="E10" s="11"/>
      <c r="F10" s="10">
        <v>53</v>
      </c>
      <c r="G10" s="7">
        <v>0</v>
      </c>
      <c r="H10" s="7">
        <v>0</v>
      </c>
      <c r="I10" s="7">
        <v>1</v>
      </c>
    </row>
    <row r="11" spans="2:9" x14ac:dyDescent="0.3">
      <c r="B11" s="9">
        <v>50</v>
      </c>
      <c r="C11" s="10" t="s">
        <v>48</v>
      </c>
      <c r="D11" s="9"/>
      <c r="E11" s="11"/>
      <c r="F11" s="10">
        <v>50</v>
      </c>
      <c r="G11" s="7">
        <v>0</v>
      </c>
      <c r="H11" s="7">
        <v>0</v>
      </c>
      <c r="I11" s="7">
        <v>1</v>
      </c>
    </row>
    <row r="12" spans="2:9" x14ac:dyDescent="0.3">
      <c r="B12" s="9">
        <v>39</v>
      </c>
      <c r="C12" s="10" t="s">
        <v>49</v>
      </c>
      <c r="D12" s="9"/>
      <c r="E12" s="11"/>
      <c r="F12" s="10">
        <v>39</v>
      </c>
      <c r="G12" s="7">
        <v>0</v>
      </c>
      <c r="H12" s="7">
        <v>0</v>
      </c>
      <c r="I12" s="7">
        <v>1</v>
      </c>
    </row>
    <row r="13" spans="2:9" x14ac:dyDescent="0.3">
      <c r="B13" s="9">
        <v>38</v>
      </c>
      <c r="C13" s="10" t="s">
        <v>80</v>
      </c>
      <c r="D13" s="9"/>
      <c r="E13" s="11"/>
      <c r="F13" s="10">
        <v>38</v>
      </c>
      <c r="G13" s="7">
        <v>0</v>
      </c>
      <c r="H13" s="7">
        <v>0</v>
      </c>
      <c r="I13" s="7">
        <v>1</v>
      </c>
    </row>
    <row r="14" spans="2:9" x14ac:dyDescent="0.3">
      <c r="B14" s="9">
        <v>35</v>
      </c>
      <c r="C14" s="10" t="s">
        <v>65</v>
      </c>
      <c r="D14" s="9"/>
      <c r="E14" s="11"/>
      <c r="F14" s="10">
        <v>35</v>
      </c>
      <c r="G14" s="7">
        <v>0</v>
      </c>
      <c r="H14" s="7">
        <v>0</v>
      </c>
      <c r="I14" s="7">
        <v>1</v>
      </c>
    </row>
    <row r="15" spans="2:9" x14ac:dyDescent="0.3">
      <c r="B15" s="9">
        <v>22</v>
      </c>
      <c r="C15" s="10" t="s">
        <v>14</v>
      </c>
      <c r="D15" s="9"/>
      <c r="E15" s="11"/>
      <c r="F15" s="10">
        <v>22</v>
      </c>
      <c r="G15" s="7">
        <v>0</v>
      </c>
      <c r="H15" s="7">
        <v>0</v>
      </c>
      <c r="I15" s="7">
        <v>1</v>
      </c>
    </row>
    <row r="16" spans="2:9" x14ac:dyDescent="0.3">
      <c r="B16" s="9">
        <v>8</v>
      </c>
      <c r="C16" s="10" t="s">
        <v>67</v>
      </c>
      <c r="D16" s="9"/>
      <c r="E16" s="11"/>
      <c r="F16" s="10">
        <v>8</v>
      </c>
      <c r="G16" s="7">
        <v>0</v>
      </c>
      <c r="H16" s="7">
        <v>0</v>
      </c>
      <c r="I16" s="7">
        <v>1</v>
      </c>
    </row>
    <row r="17" spans="2:9" x14ac:dyDescent="0.3">
      <c r="B17" s="9">
        <v>2</v>
      </c>
      <c r="C17" s="10" t="s">
        <v>69</v>
      </c>
      <c r="D17" s="9"/>
      <c r="E17" s="11"/>
      <c r="F17" s="10">
        <v>2</v>
      </c>
      <c r="G17" s="7">
        <v>0</v>
      </c>
      <c r="H17" s="7">
        <v>0</v>
      </c>
      <c r="I17" s="7">
        <v>1</v>
      </c>
    </row>
    <row r="18" spans="2:9" x14ac:dyDescent="0.3">
      <c r="B18" s="9">
        <v>1</v>
      </c>
      <c r="C18" s="10" t="s">
        <v>79</v>
      </c>
      <c r="D18" s="9"/>
      <c r="E18" s="11"/>
      <c r="F18" s="10">
        <v>1</v>
      </c>
      <c r="G18" s="7">
        <v>0</v>
      </c>
      <c r="H18" s="7">
        <v>0</v>
      </c>
      <c r="I18" s="7">
        <v>1</v>
      </c>
    </row>
    <row r="19" spans="2:9" x14ac:dyDescent="0.3">
      <c r="B19" s="9">
        <v>199</v>
      </c>
      <c r="C19" s="10" t="s">
        <v>15</v>
      </c>
      <c r="D19" s="9">
        <v>155</v>
      </c>
      <c r="E19" s="11">
        <v>7</v>
      </c>
      <c r="F19" s="10">
        <v>37</v>
      </c>
      <c r="G19" s="7">
        <v>0.77889447236180909</v>
      </c>
      <c r="H19" s="7">
        <v>3.5175879396984924E-2</v>
      </c>
      <c r="I19" s="7">
        <v>0.18592964824120603</v>
      </c>
    </row>
    <row r="20" spans="2:9" x14ac:dyDescent="0.3">
      <c r="B20" s="9">
        <v>2972</v>
      </c>
      <c r="C20" s="10" t="s">
        <v>37</v>
      </c>
      <c r="D20" s="9">
        <v>2835</v>
      </c>
      <c r="E20" s="11">
        <v>137</v>
      </c>
      <c r="F20" s="10"/>
      <c r="G20" s="7">
        <v>0.95390309555854647</v>
      </c>
      <c r="H20" s="7">
        <v>4.6096904441453569E-2</v>
      </c>
      <c r="I20" s="7">
        <v>0</v>
      </c>
    </row>
    <row r="21" spans="2:9" x14ac:dyDescent="0.3">
      <c r="B21" s="9">
        <v>2012</v>
      </c>
      <c r="C21" s="10" t="s">
        <v>38</v>
      </c>
      <c r="D21" s="9">
        <v>1385</v>
      </c>
      <c r="E21" s="11">
        <v>627</v>
      </c>
      <c r="F21" s="10"/>
      <c r="G21" s="7">
        <v>0.68836978131212723</v>
      </c>
      <c r="H21" s="7">
        <v>0.31163021868787277</v>
      </c>
      <c r="I21" s="7">
        <v>0</v>
      </c>
    </row>
    <row r="22" spans="2:9" x14ac:dyDescent="0.3">
      <c r="B22" s="9">
        <v>1800</v>
      </c>
      <c r="C22" s="10" t="s">
        <v>59</v>
      </c>
      <c r="D22" s="9">
        <v>1682</v>
      </c>
      <c r="E22" s="11">
        <v>118</v>
      </c>
      <c r="F22" s="10"/>
      <c r="G22" s="7">
        <v>0.93444444444444441</v>
      </c>
      <c r="H22" s="7">
        <v>6.5555555555555561E-2</v>
      </c>
      <c r="I22" s="7">
        <v>0</v>
      </c>
    </row>
    <row r="23" spans="2:9" x14ac:dyDescent="0.3">
      <c r="B23" s="9">
        <v>1525</v>
      </c>
      <c r="C23" s="10" t="s">
        <v>68</v>
      </c>
      <c r="D23" s="9">
        <v>1460</v>
      </c>
      <c r="E23" s="11">
        <v>65</v>
      </c>
      <c r="F23" s="10"/>
      <c r="G23" s="7">
        <v>0.95737704918032784</v>
      </c>
      <c r="H23" s="7">
        <v>4.2622950819672129E-2</v>
      </c>
      <c r="I23" s="7">
        <v>0</v>
      </c>
    </row>
    <row r="24" spans="2:9" x14ac:dyDescent="0.3">
      <c r="B24" s="9">
        <v>1147</v>
      </c>
      <c r="C24" s="10" t="s">
        <v>32</v>
      </c>
      <c r="D24" s="9">
        <v>1099</v>
      </c>
      <c r="E24" s="11">
        <v>48</v>
      </c>
      <c r="F24" s="10"/>
      <c r="G24" s="7">
        <v>0.95815170008718398</v>
      </c>
      <c r="H24" s="7">
        <v>4.1848299912816043E-2</v>
      </c>
      <c r="I24" s="7">
        <v>0</v>
      </c>
    </row>
    <row r="25" spans="2:9" x14ac:dyDescent="0.3">
      <c r="B25" s="9">
        <v>1097</v>
      </c>
      <c r="C25" s="10" t="s">
        <v>36</v>
      </c>
      <c r="D25" s="9">
        <v>994</v>
      </c>
      <c r="E25" s="11">
        <v>103</v>
      </c>
      <c r="F25" s="10"/>
      <c r="G25" s="7">
        <v>0.90610756608933452</v>
      </c>
      <c r="H25" s="7">
        <v>9.3892433910665457E-2</v>
      </c>
      <c r="I25" s="7">
        <v>0</v>
      </c>
    </row>
    <row r="26" spans="2:9" x14ac:dyDescent="0.3">
      <c r="B26" s="9">
        <v>1034</v>
      </c>
      <c r="C26" s="10" t="s">
        <v>27</v>
      </c>
      <c r="D26" s="9">
        <v>925</v>
      </c>
      <c r="E26" s="11">
        <v>109</v>
      </c>
      <c r="F26" s="10"/>
      <c r="G26" s="7">
        <v>0.89458413926499036</v>
      </c>
      <c r="H26" s="7">
        <v>0.10541586073500966</v>
      </c>
      <c r="I26" s="7">
        <v>0</v>
      </c>
    </row>
    <row r="27" spans="2:9" x14ac:dyDescent="0.3">
      <c r="B27" s="9">
        <v>814</v>
      </c>
      <c r="C27" s="10" t="s">
        <v>20</v>
      </c>
      <c r="D27" s="9">
        <v>755</v>
      </c>
      <c r="E27" s="11">
        <v>59</v>
      </c>
      <c r="F27" s="10"/>
      <c r="G27" s="7">
        <v>0.9275184275184275</v>
      </c>
      <c r="H27" s="7">
        <v>7.2481572481572484E-2</v>
      </c>
      <c r="I27" s="7">
        <v>0</v>
      </c>
    </row>
    <row r="28" spans="2:9" x14ac:dyDescent="0.3">
      <c r="B28" s="9">
        <v>793</v>
      </c>
      <c r="C28" s="10" t="s">
        <v>75</v>
      </c>
      <c r="D28" s="9">
        <v>716</v>
      </c>
      <c r="E28" s="11">
        <v>77</v>
      </c>
      <c r="F28" s="10"/>
      <c r="G28" s="7">
        <v>0.90290037831021441</v>
      </c>
      <c r="H28" s="7">
        <v>9.7099621689785628E-2</v>
      </c>
      <c r="I28" s="7">
        <v>0</v>
      </c>
    </row>
    <row r="29" spans="2:9" x14ac:dyDescent="0.3">
      <c r="B29" s="9">
        <v>753</v>
      </c>
      <c r="C29" s="10" t="s">
        <v>66</v>
      </c>
      <c r="D29" s="9">
        <v>325</v>
      </c>
      <c r="E29" s="11">
        <v>428</v>
      </c>
      <c r="F29" s="10"/>
      <c r="G29" s="7">
        <v>0.43160690571049137</v>
      </c>
      <c r="H29" s="7">
        <v>0.56839309428950868</v>
      </c>
      <c r="I29" s="7">
        <v>0</v>
      </c>
    </row>
    <row r="30" spans="2:9" x14ac:dyDescent="0.3">
      <c r="B30" s="9">
        <v>741</v>
      </c>
      <c r="C30" s="10" t="s">
        <v>39</v>
      </c>
      <c r="D30" s="9">
        <v>724</v>
      </c>
      <c r="E30" s="11">
        <v>17</v>
      </c>
      <c r="F30" s="10"/>
      <c r="G30" s="7">
        <v>0.97705802968960864</v>
      </c>
      <c r="H30" s="7">
        <v>2.2941970310391364E-2</v>
      </c>
      <c r="I30" s="7">
        <v>0</v>
      </c>
    </row>
    <row r="31" spans="2:9" x14ac:dyDescent="0.3">
      <c r="B31" s="9">
        <v>718</v>
      </c>
      <c r="C31" s="10" t="s">
        <v>13</v>
      </c>
      <c r="D31" s="9">
        <v>711</v>
      </c>
      <c r="E31" s="11">
        <v>7</v>
      </c>
      <c r="F31" s="10"/>
      <c r="G31" s="7">
        <v>0.99025069637883012</v>
      </c>
      <c r="H31" s="7">
        <v>9.7493036211699167E-3</v>
      </c>
      <c r="I31" s="7">
        <v>0</v>
      </c>
    </row>
    <row r="32" spans="2:9" x14ac:dyDescent="0.3">
      <c r="B32" s="9">
        <v>632</v>
      </c>
      <c r="C32" s="10" t="s">
        <v>29</v>
      </c>
      <c r="D32" s="9">
        <v>581</v>
      </c>
      <c r="E32" s="11">
        <v>51</v>
      </c>
      <c r="F32" s="10"/>
      <c r="G32" s="7">
        <v>0.91930379746835444</v>
      </c>
      <c r="H32" s="7">
        <v>8.0696202531645569E-2</v>
      </c>
      <c r="I32" s="7">
        <v>0</v>
      </c>
    </row>
    <row r="33" spans="2:9" x14ac:dyDescent="0.3">
      <c r="B33" s="9">
        <v>442</v>
      </c>
      <c r="C33" s="10" t="s">
        <v>33</v>
      </c>
      <c r="D33" s="9">
        <v>432</v>
      </c>
      <c r="E33" s="11">
        <v>10</v>
      </c>
      <c r="F33" s="10"/>
      <c r="G33" s="7">
        <v>0.9773755656108597</v>
      </c>
      <c r="H33" s="7">
        <v>2.2624434389140271E-2</v>
      </c>
      <c r="I33" s="7">
        <v>0</v>
      </c>
    </row>
    <row r="34" spans="2:9" x14ac:dyDescent="0.3">
      <c r="B34" s="9">
        <v>441</v>
      </c>
      <c r="C34" s="10" t="s">
        <v>57</v>
      </c>
      <c r="D34" s="9">
        <v>132</v>
      </c>
      <c r="E34" s="11">
        <v>309</v>
      </c>
      <c r="F34" s="10"/>
      <c r="G34" s="7">
        <v>0.29931972789115646</v>
      </c>
      <c r="H34" s="7">
        <v>0.70068027210884354</v>
      </c>
      <c r="I34" s="7">
        <v>0</v>
      </c>
    </row>
    <row r="35" spans="2:9" x14ac:dyDescent="0.3">
      <c r="B35" s="9">
        <v>441</v>
      </c>
      <c r="C35" s="10" t="s">
        <v>62</v>
      </c>
      <c r="D35" s="9">
        <v>300</v>
      </c>
      <c r="E35" s="11">
        <v>141</v>
      </c>
      <c r="F35" s="10"/>
      <c r="G35" s="7">
        <v>0.68027210884353739</v>
      </c>
      <c r="H35" s="7">
        <v>0.31972789115646261</v>
      </c>
      <c r="I35" s="7">
        <v>0</v>
      </c>
    </row>
    <row r="36" spans="2:9" x14ac:dyDescent="0.3">
      <c r="B36" s="9">
        <v>428</v>
      </c>
      <c r="C36" s="10" t="s">
        <v>30</v>
      </c>
      <c r="D36" s="9">
        <v>409</v>
      </c>
      <c r="E36" s="11">
        <v>19</v>
      </c>
      <c r="F36" s="10"/>
      <c r="G36" s="7">
        <v>0.95560747663551404</v>
      </c>
      <c r="H36" s="7">
        <v>4.4392523364485979E-2</v>
      </c>
      <c r="I36" s="7">
        <v>0</v>
      </c>
    </row>
    <row r="37" spans="2:9" x14ac:dyDescent="0.3">
      <c r="B37" s="9">
        <v>384</v>
      </c>
      <c r="C37" s="10" t="s">
        <v>60</v>
      </c>
      <c r="D37" s="9">
        <v>365</v>
      </c>
      <c r="E37" s="11">
        <v>19</v>
      </c>
      <c r="F37" s="10"/>
      <c r="G37" s="7">
        <v>0.95052083333333337</v>
      </c>
      <c r="H37" s="7">
        <v>4.9479166666666664E-2</v>
      </c>
      <c r="I37" s="7">
        <v>0</v>
      </c>
    </row>
    <row r="38" spans="2:9" x14ac:dyDescent="0.3">
      <c r="B38" s="9">
        <v>382</v>
      </c>
      <c r="C38" s="10" t="s">
        <v>28</v>
      </c>
      <c r="D38" s="9">
        <v>377</v>
      </c>
      <c r="E38" s="11">
        <v>5</v>
      </c>
      <c r="F38" s="10"/>
      <c r="G38" s="7">
        <v>0.98691099476439792</v>
      </c>
      <c r="H38" s="7">
        <v>1.3089005235602094E-2</v>
      </c>
      <c r="I38" s="7">
        <v>0</v>
      </c>
    </row>
    <row r="39" spans="2:9" x14ac:dyDescent="0.3">
      <c r="B39" s="9">
        <v>352</v>
      </c>
      <c r="C39" s="10" t="s">
        <v>31</v>
      </c>
      <c r="D39" s="9">
        <v>292</v>
      </c>
      <c r="E39" s="11">
        <v>60</v>
      </c>
      <c r="F39" s="10"/>
      <c r="G39" s="7">
        <v>0.82954545454545459</v>
      </c>
      <c r="H39" s="7">
        <v>0.17045454545454544</v>
      </c>
      <c r="I39" s="7">
        <v>0</v>
      </c>
    </row>
    <row r="40" spans="2:9" x14ac:dyDescent="0.3">
      <c r="B40" s="9">
        <v>348</v>
      </c>
      <c r="C40" s="10" t="s">
        <v>73</v>
      </c>
      <c r="D40" s="9">
        <v>323</v>
      </c>
      <c r="E40" s="11">
        <v>25</v>
      </c>
      <c r="F40" s="10"/>
      <c r="G40" s="7">
        <v>0.92816091954022983</v>
      </c>
      <c r="H40" s="7">
        <v>7.183908045977011E-2</v>
      </c>
      <c r="I40" s="7">
        <v>0</v>
      </c>
    </row>
    <row r="41" spans="2:9" x14ac:dyDescent="0.3">
      <c r="B41" s="9">
        <v>232</v>
      </c>
      <c r="C41" s="10" t="s">
        <v>35</v>
      </c>
      <c r="D41" s="9">
        <v>197</v>
      </c>
      <c r="E41" s="11">
        <v>35</v>
      </c>
      <c r="F41" s="10"/>
      <c r="G41" s="7">
        <v>0.84913793103448276</v>
      </c>
      <c r="H41" s="7">
        <v>0.15086206896551724</v>
      </c>
      <c r="I41" s="7">
        <v>0</v>
      </c>
    </row>
    <row r="42" spans="2:9" x14ac:dyDescent="0.3">
      <c r="B42" s="9">
        <v>203</v>
      </c>
      <c r="C42" s="10" t="s">
        <v>42</v>
      </c>
      <c r="D42" s="9">
        <v>183</v>
      </c>
      <c r="E42" s="11">
        <v>20</v>
      </c>
      <c r="F42" s="10"/>
      <c r="G42" s="7">
        <v>0.90147783251231528</v>
      </c>
      <c r="H42" s="7">
        <v>9.8522167487684734E-2</v>
      </c>
      <c r="I42" s="7">
        <v>0</v>
      </c>
    </row>
    <row r="43" spans="2:9" x14ac:dyDescent="0.3">
      <c r="B43" s="9">
        <v>181</v>
      </c>
      <c r="C43" s="10" t="s">
        <v>34</v>
      </c>
      <c r="D43" s="9">
        <v>149</v>
      </c>
      <c r="E43" s="11">
        <v>32</v>
      </c>
      <c r="F43" s="10"/>
      <c r="G43" s="7">
        <v>0.82320441988950277</v>
      </c>
      <c r="H43" s="7">
        <v>0.17679558011049723</v>
      </c>
      <c r="I43" s="7">
        <v>0</v>
      </c>
    </row>
    <row r="44" spans="2:9" x14ac:dyDescent="0.3">
      <c r="B44" s="9">
        <v>170</v>
      </c>
      <c r="C44" s="10" t="s">
        <v>26</v>
      </c>
      <c r="D44" s="9"/>
      <c r="E44" s="11">
        <v>170</v>
      </c>
      <c r="F44" s="10"/>
      <c r="G44" s="7">
        <v>0</v>
      </c>
      <c r="H44" s="7">
        <v>1</v>
      </c>
      <c r="I44" s="7">
        <v>0</v>
      </c>
    </row>
    <row r="45" spans="2:9" x14ac:dyDescent="0.3">
      <c r="B45" s="9">
        <v>169</v>
      </c>
      <c r="C45" s="10" t="s">
        <v>41</v>
      </c>
      <c r="D45" s="9">
        <v>169</v>
      </c>
      <c r="E45" s="11"/>
      <c r="F45" s="10"/>
      <c r="G45" s="7">
        <v>1</v>
      </c>
      <c r="H45" s="7">
        <v>0</v>
      </c>
      <c r="I45" s="7">
        <v>0</v>
      </c>
    </row>
    <row r="46" spans="2:9" x14ac:dyDescent="0.3">
      <c r="B46" s="9">
        <v>151</v>
      </c>
      <c r="C46" s="10" t="s">
        <v>56</v>
      </c>
      <c r="D46" s="9">
        <v>149</v>
      </c>
      <c r="E46" s="11">
        <v>2</v>
      </c>
      <c r="F46" s="10"/>
      <c r="G46" s="7">
        <v>0.98675496688741726</v>
      </c>
      <c r="H46" s="7">
        <v>1.3245033112582781E-2</v>
      </c>
      <c r="I46" s="7">
        <v>0</v>
      </c>
    </row>
    <row r="47" spans="2:9" x14ac:dyDescent="0.3">
      <c r="B47" s="9">
        <v>119</v>
      </c>
      <c r="C47" s="10" t="s">
        <v>71</v>
      </c>
      <c r="D47" s="9">
        <v>1</v>
      </c>
      <c r="E47" s="11">
        <v>118</v>
      </c>
      <c r="F47" s="10"/>
      <c r="G47" s="7">
        <v>8.4033613445378148E-3</v>
      </c>
      <c r="H47" s="7">
        <v>0.99159663865546221</v>
      </c>
      <c r="I47" s="7">
        <v>0</v>
      </c>
    </row>
    <row r="48" spans="2:9" x14ac:dyDescent="0.3">
      <c r="B48" s="9">
        <v>92</v>
      </c>
      <c r="C48" s="10" t="s">
        <v>74</v>
      </c>
      <c r="D48" s="9">
        <v>80</v>
      </c>
      <c r="E48" s="11">
        <v>12</v>
      </c>
      <c r="F48" s="10"/>
      <c r="G48" s="7">
        <v>0.86956521739130432</v>
      </c>
      <c r="H48" s="7">
        <v>0.13043478260869565</v>
      </c>
      <c r="I48" s="7">
        <v>0</v>
      </c>
    </row>
    <row r="49" spans="2:9" x14ac:dyDescent="0.3">
      <c r="B49" s="9">
        <v>90</v>
      </c>
      <c r="C49" s="10" t="s">
        <v>25</v>
      </c>
      <c r="D49" s="9">
        <v>43</v>
      </c>
      <c r="E49" s="11">
        <v>47</v>
      </c>
      <c r="F49" s="10"/>
      <c r="G49" s="7">
        <v>0.4777777777777778</v>
      </c>
      <c r="H49" s="7">
        <v>0.52222222222222225</v>
      </c>
      <c r="I49" s="7">
        <v>0</v>
      </c>
    </row>
    <row r="50" spans="2:9" x14ac:dyDescent="0.3">
      <c r="B50" s="9">
        <v>86</v>
      </c>
      <c r="C50" s="10" t="s">
        <v>18</v>
      </c>
      <c r="D50" s="9">
        <v>72</v>
      </c>
      <c r="E50" s="11">
        <v>14</v>
      </c>
      <c r="F50" s="10"/>
      <c r="G50" s="7">
        <v>0.83720930232558144</v>
      </c>
      <c r="H50" s="7">
        <v>0.16279069767441862</v>
      </c>
      <c r="I50" s="7">
        <v>0</v>
      </c>
    </row>
    <row r="51" spans="2:9" x14ac:dyDescent="0.3">
      <c r="B51" s="9">
        <v>53</v>
      </c>
      <c r="C51" s="10" t="s">
        <v>55</v>
      </c>
      <c r="D51" s="9"/>
      <c r="E51" s="11">
        <v>53</v>
      </c>
      <c r="F51" s="10"/>
      <c r="G51" s="7">
        <v>0</v>
      </c>
      <c r="H51" s="7">
        <v>1</v>
      </c>
      <c r="I51" s="7">
        <v>0</v>
      </c>
    </row>
    <row r="52" spans="2:9" x14ac:dyDescent="0.3">
      <c r="B52" s="9">
        <v>45</v>
      </c>
      <c r="C52" s="10" t="s">
        <v>72</v>
      </c>
      <c r="D52" s="9"/>
      <c r="E52" s="11">
        <v>45</v>
      </c>
      <c r="F52" s="10"/>
      <c r="G52" s="7">
        <v>0</v>
      </c>
      <c r="H52" s="7">
        <v>1</v>
      </c>
      <c r="I52" s="7">
        <v>0</v>
      </c>
    </row>
    <row r="53" spans="2:9" x14ac:dyDescent="0.3">
      <c r="B53" s="9">
        <v>36</v>
      </c>
      <c r="C53" s="10" t="s">
        <v>21</v>
      </c>
      <c r="D53" s="9">
        <v>16</v>
      </c>
      <c r="E53" s="11">
        <v>20</v>
      </c>
      <c r="F53" s="10"/>
      <c r="G53" s="7">
        <v>0.44444444444444442</v>
      </c>
      <c r="H53" s="7">
        <v>0.55555555555555558</v>
      </c>
      <c r="I53" s="7">
        <v>0</v>
      </c>
    </row>
    <row r="54" spans="2:9" x14ac:dyDescent="0.3">
      <c r="B54" s="9">
        <v>20</v>
      </c>
      <c r="C54" s="10" t="s">
        <v>61</v>
      </c>
      <c r="D54" s="9">
        <v>9</v>
      </c>
      <c r="E54" s="11">
        <v>11</v>
      </c>
      <c r="F54" s="10"/>
      <c r="G54" s="7">
        <v>0.45</v>
      </c>
      <c r="H54" s="7">
        <v>0.55000000000000004</v>
      </c>
      <c r="I54" s="7">
        <v>0</v>
      </c>
    </row>
    <row r="55" spans="2:9" x14ac:dyDescent="0.3">
      <c r="B55" s="9">
        <v>19</v>
      </c>
      <c r="C55" s="10" t="s">
        <v>17</v>
      </c>
      <c r="D55" s="9">
        <v>1</v>
      </c>
      <c r="E55" s="11">
        <v>18</v>
      </c>
      <c r="F55" s="10"/>
      <c r="G55" s="7">
        <v>5.2631578947368418E-2</v>
      </c>
      <c r="H55" s="7">
        <v>0.94736842105263153</v>
      </c>
      <c r="I55" s="7">
        <v>0</v>
      </c>
    </row>
    <row r="56" spans="2:9" x14ac:dyDescent="0.3">
      <c r="B56" s="9">
        <v>13</v>
      </c>
      <c r="C56" s="10" t="s">
        <v>16</v>
      </c>
      <c r="D56" s="9">
        <v>11</v>
      </c>
      <c r="E56" s="11">
        <v>2</v>
      </c>
      <c r="F56" s="10"/>
      <c r="G56" s="7">
        <v>0.84615384615384615</v>
      </c>
      <c r="H56" s="7">
        <v>0.15384615384615385</v>
      </c>
      <c r="I56" s="7">
        <v>0</v>
      </c>
    </row>
    <row r="57" spans="2:9" x14ac:dyDescent="0.3">
      <c r="B57" s="9">
        <v>12</v>
      </c>
      <c r="C57" s="10" t="s">
        <v>45</v>
      </c>
      <c r="D57" s="9">
        <v>4</v>
      </c>
      <c r="E57" s="11">
        <v>8</v>
      </c>
      <c r="F57" s="10"/>
      <c r="G57" s="7">
        <v>0.33333333333333331</v>
      </c>
      <c r="H57" s="7">
        <v>0.66666666666666663</v>
      </c>
      <c r="I57" s="7">
        <v>0</v>
      </c>
    </row>
    <row r="58" spans="2:9" x14ac:dyDescent="0.3">
      <c r="B58" s="9">
        <v>12</v>
      </c>
      <c r="C58" s="10" t="s">
        <v>77</v>
      </c>
      <c r="D58" s="9">
        <v>2</v>
      </c>
      <c r="E58" s="11">
        <v>10</v>
      </c>
      <c r="F58" s="10"/>
      <c r="G58" s="7">
        <v>0.16666666666666666</v>
      </c>
      <c r="H58" s="7">
        <v>0.83333333333333337</v>
      </c>
      <c r="I58" s="7">
        <v>0</v>
      </c>
    </row>
    <row r="59" spans="2:9" x14ac:dyDescent="0.3">
      <c r="B59" s="9">
        <v>9</v>
      </c>
      <c r="C59" s="10" t="s">
        <v>70</v>
      </c>
      <c r="D59" s="9"/>
      <c r="E59" s="11">
        <v>9</v>
      </c>
      <c r="F59" s="10"/>
      <c r="G59" s="7">
        <v>0</v>
      </c>
      <c r="H59" s="7">
        <v>1</v>
      </c>
      <c r="I59" s="7">
        <v>0</v>
      </c>
    </row>
    <row r="60" spans="2:9" x14ac:dyDescent="0.3">
      <c r="B60" s="9">
        <v>7</v>
      </c>
      <c r="C60" s="10" t="s">
        <v>81</v>
      </c>
      <c r="D60" s="9">
        <v>2</v>
      </c>
      <c r="E60" s="11">
        <v>5</v>
      </c>
      <c r="F60" s="10"/>
      <c r="G60" s="7">
        <v>0.2857142857142857</v>
      </c>
      <c r="H60" s="7">
        <v>0.7142857142857143</v>
      </c>
      <c r="I60" s="7">
        <v>0</v>
      </c>
    </row>
    <row r="61" spans="2:9" x14ac:dyDescent="0.3">
      <c r="B61" s="9">
        <v>6</v>
      </c>
      <c r="C61" s="10" t="s">
        <v>85</v>
      </c>
      <c r="D61" s="9">
        <v>6</v>
      </c>
      <c r="E61" s="11"/>
      <c r="F61" s="10"/>
      <c r="G61" s="7">
        <v>1</v>
      </c>
      <c r="H61" s="7">
        <v>0</v>
      </c>
      <c r="I61" s="7">
        <v>0</v>
      </c>
    </row>
    <row r="62" spans="2:9" x14ac:dyDescent="0.3">
      <c r="B62" s="9">
        <v>6</v>
      </c>
      <c r="C62" s="10" t="s">
        <v>88</v>
      </c>
      <c r="D62" s="9">
        <v>6</v>
      </c>
      <c r="E62" s="11"/>
      <c r="F62" s="10"/>
      <c r="G62" s="7">
        <v>1</v>
      </c>
      <c r="H62" s="7">
        <v>0</v>
      </c>
      <c r="I62" s="7">
        <v>0</v>
      </c>
    </row>
    <row r="63" spans="2:9" x14ac:dyDescent="0.3">
      <c r="B63" s="9">
        <v>5</v>
      </c>
      <c r="C63" s="10" t="s">
        <v>76</v>
      </c>
      <c r="D63" s="9"/>
      <c r="E63" s="11">
        <v>5</v>
      </c>
      <c r="F63" s="10"/>
      <c r="G63" s="7">
        <v>0</v>
      </c>
      <c r="H63" s="7">
        <v>1</v>
      </c>
      <c r="I63" s="7">
        <v>0</v>
      </c>
    </row>
    <row r="64" spans="2:9" x14ac:dyDescent="0.3">
      <c r="B64" s="9">
        <v>4</v>
      </c>
      <c r="C64" s="10" t="s">
        <v>58</v>
      </c>
      <c r="D64" s="9"/>
      <c r="E64" s="11">
        <v>4</v>
      </c>
      <c r="F64" s="10"/>
      <c r="G64" s="7">
        <v>0</v>
      </c>
      <c r="H64" s="7">
        <v>1</v>
      </c>
      <c r="I64" s="7">
        <v>0</v>
      </c>
    </row>
    <row r="65" spans="2:9" x14ac:dyDescent="0.3">
      <c r="B65" s="9">
        <v>4</v>
      </c>
      <c r="C65" s="10" t="s">
        <v>89</v>
      </c>
      <c r="D65" s="9">
        <v>4</v>
      </c>
      <c r="E65" s="11"/>
      <c r="F65" s="10"/>
      <c r="G65" s="7">
        <v>1</v>
      </c>
      <c r="H65" s="7">
        <v>0</v>
      </c>
      <c r="I65" s="7">
        <v>0</v>
      </c>
    </row>
    <row r="66" spans="2:9" x14ac:dyDescent="0.3">
      <c r="B66" s="9">
        <v>3</v>
      </c>
      <c r="C66" s="10" t="s">
        <v>82</v>
      </c>
      <c r="D66" s="9"/>
      <c r="E66" s="11">
        <v>3</v>
      </c>
      <c r="F66" s="10"/>
      <c r="G66" s="7">
        <v>0</v>
      </c>
      <c r="H66" s="7">
        <v>1</v>
      </c>
      <c r="I66" s="7">
        <v>0</v>
      </c>
    </row>
    <row r="67" spans="2:9" x14ac:dyDescent="0.3">
      <c r="B67" s="9">
        <v>2</v>
      </c>
      <c r="C67" s="10" t="s">
        <v>19</v>
      </c>
      <c r="D67" s="9">
        <v>1</v>
      </c>
      <c r="E67" s="11">
        <v>1</v>
      </c>
      <c r="F67" s="10"/>
      <c r="G67" s="7">
        <v>0.5</v>
      </c>
      <c r="H67" s="7">
        <v>0.5</v>
      </c>
      <c r="I67" s="7">
        <v>0</v>
      </c>
    </row>
    <row r="68" spans="2:9" x14ac:dyDescent="0.3">
      <c r="B68" s="9">
        <v>2</v>
      </c>
      <c r="C68" s="10" t="s">
        <v>78</v>
      </c>
      <c r="D68" s="9">
        <v>2</v>
      </c>
      <c r="E68" s="11"/>
      <c r="F68" s="10"/>
      <c r="G68" s="7">
        <v>1</v>
      </c>
      <c r="H68" s="7">
        <v>0</v>
      </c>
      <c r="I68" s="7">
        <v>0</v>
      </c>
    </row>
    <row r="69" spans="2:9" x14ac:dyDescent="0.3">
      <c r="B69" s="9">
        <v>2</v>
      </c>
      <c r="C69" s="10" t="s">
        <v>23</v>
      </c>
      <c r="D69" s="9"/>
      <c r="E69" s="11">
        <v>2</v>
      </c>
      <c r="F69" s="10"/>
      <c r="G69" s="7">
        <v>0</v>
      </c>
      <c r="H69" s="7">
        <v>1</v>
      </c>
      <c r="I69" s="7">
        <v>0</v>
      </c>
    </row>
    <row r="70" spans="2:9" x14ac:dyDescent="0.3">
      <c r="B70" s="9">
        <v>1</v>
      </c>
      <c r="C70" s="10" t="s">
        <v>86</v>
      </c>
      <c r="D70" s="9">
        <v>1</v>
      </c>
      <c r="E70" s="11"/>
      <c r="F70" s="10"/>
      <c r="G70" s="7">
        <v>1</v>
      </c>
      <c r="H70" s="7">
        <v>0</v>
      </c>
      <c r="I70" s="7">
        <v>0</v>
      </c>
    </row>
    <row r="71" spans="2:9" x14ac:dyDescent="0.3">
      <c r="B71" s="9">
        <v>1</v>
      </c>
      <c r="C71" s="10" t="s">
        <v>87</v>
      </c>
      <c r="D71" s="9">
        <v>1</v>
      </c>
      <c r="E71" s="11"/>
      <c r="F71" s="10"/>
      <c r="G71" s="7">
        <v>1</v>
      </c>
      <c r="H71" s="7">
        <v>0</v>
      </c>
      <c r="I71" s="7">
        <v>0</v>
      </c>
    </row>
    <row r="72" spans="2:9" x14ac:dyDescent="0.3">
      <c r="B72" s="9">
        <v>1</v>
      </c>
      <c r="C72" s="10" t="s">
        <v>83</v>
      </c>
      <c r="D72" s="9"/>
      <c r="E72" s="11">
        <v>1</v>
      </c>
      <c r="F72" s="10"/>
      <c r="G72" s="7">
        <v>0</v>
      </c>
      <c r="H72" s="7">
        <v>1</v>
      </c>
      <c r="I72" s="7">
        <v>0</v>
      </c>
    </row>
    <row r="73" spans="2:9" x14ac:dyDescent="0.3">
      <c r="B73" s="9">
        <v>1</v>
      </c>
      <c r="C73" s="10" t="s">
        <v>84</v>
      </c>
      <c r="D73" s="9"/>
      <c r="E73" s="11">
        <v>1</v>
      </c>
      <c r="F73" s="10"/>
      <c r="G73" s="7">
        <v>0</v>
      </c>
      <c r="H73" s="7">
        <v>1</v>
      </c>
      <c r="I73" s="7">
        <v>0</v>
      </c>
    </row>
    <row r="74" spans="2:9" x14ac:dyDescent="0.3">
      <c r="B74" s="9">
        <v>1</v>
      </c>
      <c r="C74" s="10" t="s">
        <v>22</v>
      </c>
      <c r="D74" s="9"/>
      <c r="E74" s="11">
        <v>1</v>
      </c>
      <c r="F74" s="10"/>
      <c r="G74" s="7">
        <v>0</v>
      </c>
      <c r="H74" s="7">
        <v>1</v>
      </c>
      <c r="I74" s="7">
        <v>0</v>
      </c>
    </row>
    <row r="75" spans="2:9" x14ac:dyDescent="0.3">
      <c r="B75" s="9">
        <v>1</v>
      </c>
      <c r="C75" s="10" t="s">
        <v>24</v>
      </c>
      <c r="D75" s="9"/>
      <c r="E75" s="11">
        <v>1</v>
      </c>
      <c r="F75" s="10"/>
      <c r="G75" s="7">
        <v>0</v>
      </c>
      <c r="H75" s="7">
        <v>1</v>
      </c>
      <c r="I75" s="7">
        <v>0</v>
      </c>
    </row>
    <row r="76" spans="2:9" x14ac:dyDescent="0.3">
      <c r="B76" s="9">
        <v>1</v>
      </c>
      <c r="C76" s="10"/>
      <c r="D76" s="9">
        <v>1</v>
      </c>
      <c r="E76" s="11"/>
      <c r="F76" s="10"/>
      <c r="G76" s="7">
        <v>1</v>
      </c>
      <c r="H76" s="7">
        <v>0</v>
      </c>
      <c r="I76" s="7">
        <v>0</v>
      </c>
    </row>
  </sheetData>
  <conditionalFormatting sqref="G2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I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76"/>
  <sheetViews>
    <sheetView workbookViewId="0">
      <selection activeCell="B3" sqref="B3:I76"/>
    </sheetView>
  </sheetViews>
  <sheetFormatPr baseColWidth="10" defaultColWidth="11.44140625" defaultRowHeight="14.4" x14ac:dyDescent="0.3"/>
  <cols>
    <col min="3" max="3" width="12.109375" bestFit="1" customWidth="1"/>
    <col min="4" max="4" width="12.44140625" customWidth="1"/>
    <col min="7" max="7" width="14.109375" customWidth="1"/>
  </cols>
  <sheetData>
    <row r="2" spans="2:11" x14ac:dyDescent="0.3">
      <c r="B2" s="8" t="s">
        <v>4</v>
      </c>
      <c r="C2" s="8" t="s">
        <v>5</v>
      </c>
      <c r="D2" s="8" t="s">
        <v>1</v>
      </c>
      <c r="E2" s="8" t="s">
        <v>2</v>
      </c>
      <c r="F2" s="8" t="s">
        <v>3</v>
      </c>
      <c r="G2" s="8" t="s">
        <v>6</v>
      </c>
      <c r="H2" s="8" t="s">
        <v>7</v>
      </c>
      <c r="I2" s="8" t="s">
        <v>8</v>
      </c>
    </row>
    <row r="3" spans="2:11" x14ac:dyDescent="0.3">
      <c r="B3" s="9">
        <v>2012</v>
      </c>
      <c r="C3" s="10" t="s">
        <v>38</v>
      </c>
      <c r="D3" s="9">
        <v>1385</v>
      </c>
      <c r="E3" s="11">
        <v>627</v>
      </c>
      <c r="F3" s="10"/>
      <c r="G3" s="7">
        <v>0.68836978131212723</v>
      </c>
      <c r="H3" s="7">
        <v>0.31163021868787277</v>
      </c>
      <c r="I3" s="7">
        <v>0</v>
      </c>
    </row>
    <row r="4" spans="2:11" x14ac:dyDescent="0.3">
      <c r="B4" s="9">
        <v>753</v>
      </c>
      <c r="C4" s="10" t="s">
        <v>66</v>
      </c>
      <c r="D4" s="9">
        <v>325</v>
      </c>
      <c r="E4" s="11">
        <v>428</v>
      </c>
      <c r="F4" s="10"/>
      <c r="G4" s="7">
        <v>0.43160690571049137</v>
      </c>
      <c r="H4" s="7">
        <v>0.56839309428950868</v>
      </c>
      <c r="I4" s="7">
        <v>0</v>
      </c>
      <c r="K4" s="8"/>
    </row>
    <row r="5" spans="2:11" x14ac:dyDescent="0.3">
      <c r="B5" s="9">
        <v>441</v>
      </c>
      <c r="C5" s="10" t="s">
        <v>57</v>
      </c>
      <c r="D5" s="9">
        <v>132</v>
      </c>
      <c r="E5" s="11">
        <v>309</v>
      </c>
      <c r="F5" s="10"/>
      <c r="G5" s="7">
        <v>0.29931972789115646</v>
      </c>
      <c r="H5" s="7">
        <v>0.70068027210884354</v>
      </c>
      <c r="I5" s="7">
        <v>0</v>
      </c>
      <c r="K5" s="8"/>
    </row>
    <row r="6" spans="2:11" x14ac:dyDescent="0.3">
      <c r="B6" s="9">
        <v>170</v>
      </c>
      <c r="C6" s="10" t="s">
        <v>26</v>
      </c>
      <c r="D6" s="9"/>
      <c r="E6" s="11">
        <v>170</v>
      </c>
      <c r="F6" s="10"/>
      <c r="G6" s="7">
        <v>0</v>
      </c>
      <c r="H6" s="7">
        <v>1</v>
      </c>
      <c r="I6" s="7">
        <v>0</v>
      </c>
      <c r="K6" s="8"/>
    </row>
    <row r="7" spans="2:11" x14ac:dyDescent="0.3">
      <c r="B7" s="9">
        <v>441</v>
      </c>
      <c r="C7" s="10" t="s">
        <v>62</v>
      </c>
      <c r="D7" s="9">
        <v>300</v>
      </c>
      <c r="E7" s="11">
        <v>141</v>
      </c>
      <c r="F7" s="10"/>
      <c r="G7" s="7">
        <v>0.68027210884353739</v>
      </c>
      <c r="H7" s="7">
        <v>0.31972789115646261</v>
      </c>
      <c r="I7" s="7">
        <v>0</v>
      </c>
      <c r="K7" s="8"/>
    </row>
    <row r="8" spans="2:11" x14ac:dyDescent="0.3">
      <c r="B8" s="9">
        <v>2972</v>
      </c>
      <c r="C8" s="10" t="s">
        <v>37</v>
      </c>
      <c r="D8" s="9">
        <v>2835</v>
      </c>
      <c r="E8" s="11">
        <v>137</v>
      </c>
      <c r="F8" s="10"/>
      <c r="G8" s="7">
        <v>0.95390309555854647</v>
      </c>
      <c r="H8" s="7">
        <v>4.6096904441453569E-2</v>
      </c>
      <c r="I8" s="7">
        <v>0</v>
      </c>
      <c r="K8" s="8"/>
    </row>
    <row r="9" spans="2:11" x14ac:dyDescent="0.3">
      <c r="B9" s="9">
        <v>1800</v>
      </c>
      <c r="C9" s="10" t="s">
        <v>59</v>
      </c>
      <c r="D9" s="9">
        <v>1682</v>
      </c>
      <c r="E9" s="11">
        <v>118</v>
      </c>
      <c r="F9" s="10"/>
      <c r="G9" s="7">
        <v>0.93444444444444441</v>
      </c>
      <c r="H9" s="7">
        <v>6.5555555555555561E-2</v>
      </c>
      <c r="I9" s="7">
        <v>0</v>
      </c>
      <c r="K9" s="8"/>
    </row>
    <row r="10" spans="2:11" x14ac:dyDescent="0.3">
      <c r="B10" s="9">
        <v>119</v>
      </c>
      <c r="C10" s="10" t="s">
        <v>71</v>
      </c>
      <c r="D10" s="9">
        <v>1</v>
      </c>
      <c r="E10" s="11">
        <v>118</v>
      </c>
      <c r="F10" s="10"/>
      <c r="G10" s="7">
        <v>8.4033613445378148E-3</v>
      </c>
      <c r="H10" s="7">
        <v>0.99159663865546221</v>
      </c>
      <c r="I10" s="7">
        <v>0</v>
      </c>
      <c r="K10" s="8"/>
    </row>
    <row r="11" spans="2:11" x14ac:dyDescent="0.3">
      <c r="B11" s="9">
        <v>1034</v>
      </c>
      <c r="C11" s="10" t="s">
        <v>27</v>
      </c>
      <c r="D11" s="9">
        <v>925</v>
      </c>
      <c r="E11" s="11">
        <v>109</v>
      </c>
      <c r="F11" s="10"/>
      <c r="G11" s="7">
        <v>0.89458413926499036</v>
      </c>
      <c r="H11" s="7">
        <v>0.10541586073500966</v>
      </c>
      <c r="I11" s="7">
        <v>0</v>
      </c>
      <c r="K11" s="8"/>
    </row>
    <row r="12" spans="2:11" x14ac:dyDescent="0.3">
      <c r="B12" s="9">
        <v>1097</v>
      </c>
      <c r="C12" s="10" t="s">
        <v>36</v>
      </c>
      <c r="D12" s="9">
        <v>994</v>
      </c>
      <c r="E12" s="11">
        <v>103</v>
      </c>
      <c r="F12" s="10"/>
      <c r="G12" s="7">
        <v>0.90610756608933452</v>
      </c>
      <c r="H12" s="7">
        <v>9.3892433910665457E-2</v>
      </c>
      <c r="I12" s="7">
        <v>0</v>
      </c>
      <c r="K12" s="8"/>
    </row>
    <row r="13" spans="2:11" x14ac:dyDescent="0.3">
      <c r="B13" s="9">
        <v>793</v>
      </c>
      <c r="C13" s="10" t="s">
        <v>75</v>
      </c>
      <c r="D13" s="9">
        <v>716</v>
      </c>
      <c r="E13" s="11">
        <v>77</v>
      </c>
      <c r="F13" s="10"/>
      <c r="G13" s="7">
        <v>0.90290037831021441</v>
      </c>
      <c r="H13" s="7">
        <v>9.7099621689785628E-2</v>
      </c>
      <c r="I13" s="7">
        <v>0</v>
      </c>
      <c r="K13" s="8"/>
    </row>
    <row r="14" spans="2:11" x14ac:dyDescent="0.3">
      <c r="B14" s="9">
        <v>1525</v>
      </c>
      <c r="C14" s="10" t="s">
        <v>68</v>
      </c>
      <c r="D14" s="9">
        <v>1460</v>
      </c>
      <c r="E14" s="11">
        <v>65</v>
      </c>
      <c r="F14" s="10"/>
      <c r="G14" s="7">
        <v>0.95737704918032784</v>
      </c>
      <c r="H14" s="7">
        <v>4.2622950819672129E-2</v>
      </c>
      <c r="I14" s="7">
        <v>0</v>
      </c>
      <c r="K14" s="8"/>
    </row>
    <row r="15" spans="2:11" x14ac:dyDescent="0.3">
      <c r="B15" s="9">
        <v>352</v>
      </c>
      <c r="C15" s="10" t="s">
        <v>31</v>
      </c>
      <c r="D15" s="9">
        <v>292</v>
      </c>
      <c r="E15" s="11">
        <v>60</v>
      </c>
      <c r="F15" s="10"/>
      <c r="G15" s="7">
        <v>0.82954545454545459</v>
      </c>
      <c r="H15" s="7">
        <v>0.17045454545454544</v>
      </c>
      <c r="I15" s="7">
        <v>0</v>
      </c>
      <c r="K15" s="8"/>
    </row>
    <row r="16" spans="2:11" x14ac:dyDescent="0.3">
      <c r="B16" s="9">
        <v>814</v>
      </c>
      <c r="C16" s="10" t="s">
        <v>20</v>
      </c>
      <c r="D16" s="9">
        <v>755</v>
      </c>
      <c r="E16" s="11">
        <v>59</v>
      </c>
      <c r="F16" s="10"/>
      <c r="G16" s="7">
        <v>0.9275184275184275</v>
      </c>
      <c r="H16" s="7">
        <v>7.2481572481572484E-2</v>
      </c>
      <c r="I16" s="7">
        <v>0</v>
      </c>
      <c r="K16" s="8"/>
    </row>
    <row r="17" spans="2:11" x14ac:dyDescent="0.3">
      <c r="B17" s="9">
        <v>53</v>
      </c>
      <c r="C17" s="10" t="s">
        <v>55</v>
      </c>
      <c r="D17" s="9"/>
      <c r="E17" s="11">
        <v>53</v>
      </c>
      <c r="F17" s="10"/>
      <c r="G17" s="7">
        <v>0</v>
      </c>
      <c r="H17" s="7">
        <v>1</v>
      </c>
      <c r="I17" s="7">
        <v>0</v>
      </c>
      <c r="K17" s="8"/>
    </row>
    <row r="18" spans="2:11" x14ac:dyDescent="0.3">
      <c r="B18" s="9">
        <v>632</v>
      </c>
      <c r="C18" s="10" t="s">
        <v>29</v>
      </c>
      <c r="D18" s="9">
        <v>581</v>
      </c>
      <c r="E18" s="11">
        <v>51</v>
      </c>
      <c r="F18" s="10"/>
      <c r="G18" s="7">
        <v>0.91930379746835444</v>
      </c>
      <c r="H18" s="7">
        <v>8.0696202531645569E-2</v>
      </c>
      <c r="I18" s="7">
        <v>0</v>
      </c>
      <c r="K18" s="8"/>
    </row>
    <row r="19" spans="2:11" x14ac:dyDescent="0.3">
      <c r="B19" s="9">
        <v>1147</v>
      </c>
      <c r="C19" s="10" t="s">
        <v>32</v>
      </c>
      <c r="D19" s="9">
        <v>1099</v>
      </c>
      <c r="E19" s="11">
        <v>48</v>
      </c>
      <c r="F19" s="10"/>
      <c r="G19" s="7">
        <v>0.95815170008718398</v>
      </c>
      <c r="H19" s="7">
        <v>4.1848299912816043E-2</v>
      </c>
      <c r="I19" s="7">
        <v>0</v>
      </c>
      <c r="K19" s="8"/>
    </row>
    <row r="20" spans="2:11" x14ac:dyDescent="0.3">
      <c r="B20" s="9">
        <v>90</v>
      </c>
      <c r="C20" s="10" t="s">
        <v>25</v>
      </c>
      <c r="D20" s="9">
        <v>43</v>
      </c>
      <c r="E20" s="11">
        <v>47</v>
      </c>
      <c r="F20" s="10"/>
      <c r="G20" s="7">
        <v>0.4777777777777778</v>
      </c>
      <c r="H20" s="7">
        <v>0.52222222222222225</v>
      </c>
      <c r="I20" s="7">
        <v>0</v>
      </c>
      <c r="K20" s="8"/>
    </row>
    <row r="21" spans="2:11" x14ac:dyDescent="0.3">
      <c r="B21" s="9">
        <v>45</v>
      </c>
      <c r="C21" s="10" t="s">
        <v>72</v>
      </c>
      <c r="D21" s="9"/>
      <c r="E21" s="11">
        <v>45</v>
      </c>
      <c r="F21" s="10"/>
      <c r="G21" s="7">
        <v>0</v>
      </c>
      <c r="H21" s="7">
        <v>1</v>
      </c>
      <c r="I21" s="7">
        <v>0</v>
      </c>
      <c r="K21" s="8"/>
    </row>
    <row r="22" spans="2:11" x14ac:dyDescent="0.3">
      <c r="B22" s="9">
        <v>232</v>
      </c>
      <c r="C22" s="10" t="s">
        <v>35</v>
      </c>
      <c r="D22" s="9">
        <v>197</v>
      </c>
      <c r="E22" s="11">
        <v>35</v>
      </c>
      <c r="F22" s="10"/>
      <c r="G22" s="7">
        <v>0.84913793103448276</v>
      </c>
      <c r="H22" s="7">
        <v>0.15086206896551724</v>
      </c>
      <c r="I22" s="7">
        <v>0</v>
      </c>
      <c r="K22" s="8"/>
    </row>
    <row r="23" spans="2:11" x14ac:dyDescent="0.3">
      <c r="B23" s="9">
        <v>181</v>
      </c>
      <c r="C23" s="10" t="s">
        <v>34</v>
      </c>
      <c r="D23" s="9">
        <v>149</v>
      </c>
      <c r="E23" s="11">
        <v>32</v>
      </c>
      <c r="F23" s="10"/>
      <c r="G23" s="7">
        <v>0.82320441988950277</v>
      </c>
      <c r="H23" s="7">
        <v>0.17679558011049723</v>
      </c>
      <c r="I23" s="7">
        <v>0</v>
      </c>
      <c r="K23" s="8"/>
    </row>
    <row r="24" spans="2:11" x14ac:dyDescent="0.3">
      <c r="B24" s="9">
        <v>348</v>
      </c>
      <c r="C24" s="10" t="s">
        <v>73</v>
      </c>
      <c r="D24" s="9">
        <v>323</v>
      </c>
      <c r="E24" s="11">
        <v>25</v>
      </c>
      <c r="F24" s="10"/>
      <c r="G24" s="7">
        <v>0.92816091954022983</v>
      </c>
      <c r="H24" s="7">
        <v>7.183908045977011E-2</v>
      </c>
      <c r="I24" s="7">
        <v>0</v>
      </c>
      <c r="K24" s="8"/>
    </row>
    <row r="25" spans="2:11" x14ac:dyDescent="0.3">
      <c r="B25" s="9">
        <v>203</v>
      </c>
      <c r="C25" s="10" t="s">
        <v>42</v>
      </c>
      <c r="D25" s="9">
        <v>183</v>
      </c>
      <c r="E25" s="11">
        <v>20</v>
      </c>
      <c r="F25" s="10"/>
      <c r="G25" s="7">
        <v>0.90147783251231528</v>
      </c>
      <c r="H25" s="7">
        <v>9.8522167487684734E-2</v>
      </c>
      <c r="I25" s="7">
        <v>0</v>
      </c>
      <c r="K25" s="8"/>
    </row>
    <row r="26" spans="2:11" x14ac:dyDescent="0.3">
      <c r="B26" s="9">
        <v>36</v>
      </c>
      <c r="C26" s="10" t="s">
        <v>21</v>
      </c>
      <c r="D26" s="9">
        <v>16</v>
      </c>
      <c r="E26" s="11">
        <v>20</v>
      </c>
      <c r="F26" s="10"/>
      <c r="G26" s="7">
        <v>0.44444444444444442</v>
      </c>
      <c r="H26" s="7">
        <v>0.55555555555555558</v>
      </c>
      <c r="I26" s="7">
        <v>0</v>
      </c>
      <c r="K26" s="8"/>
    </row>
    <row r="27" spans="2:11" x14ac:dyDescent="0.3">
      <c r="B27" s="9">
        <v>428</v>
      </c>
      <c r="C27" s="10" t="s">
        <v>30</v>
      </c>
      <c r="D27" s="9">
        <v>409</v>
      </c>
      <c r="E27" s="11">
        <v>19</v>
      </c>
      <c r="F27" s="10"/>
      <c r="G27" s="7">
        <v>0.95560747663551404</v>
      </c>
      <c r="H27" s="7">
        <v>4.4392523364485979E-2</v>
      </c>
      <c r="I27" s="7">
        <v>0</v>
      </c>
      <c r="K27" s="8"/>
    </row>
    <row r="28" spans="2:11" x14ac:dyDescent="0.3">
      <c r="B28" s="9">
        <v>384</v>
      </c>
      <c r="C28" s="10" t="s">
        <v>60</v>
      </c>
      <c r="D28" s="9">
        <v>365</v>
      </c>
      <c r="E28" s="11">
        <v>19</v>
      </c>
      <c r="F28" s="10"/>
      <c r="G28" s="7">
        <v>0.95052083333333337</v>
      </c>
      <c r="H28" s="7">
        <v>4.9479166666666664E-2</v>
      </c>
      <c r="I28" s="7">
        <v>0</v>
      </c>
      <c r="K28" s="8"/>
    </row>
    <row r="29" spans="2:11" x14ac:dyDescent="0.3">
      <c r="B29" s="9">
        <v>19</v>
      </c>
      <c r="C29" s="10" t="s">
        <v>17</v>
      </c>
      <c r="D29" s="9">
        <v>1</v>
      </c>
      <c r="E29" s="11">
        <v>18</v>
      </c>
      <c r="F29" s="10"/>
      <c r="G29" s="7">
        <v>5.2631578947368418E-2</v>
      </c>
      <c r="H29" s="7">
        <v>0.94736842105263153</v>
      </c>
      <c r="I29" s="7">
        <v>0</v>
      </c>
      <c r="K29" s="8"/>
    </row>
    <row r="30" spans="2:11" x14ac:dyDescent="0.3">
      <c r="B30" s="9">
        <v>741</v>
      </c>
      <c r="C30" s="10" t="s">
        <v>39</v>
      </c>
      <c r="D30" s="9">
        <v>724</v>
      </c>
      <c r="E30" s="11">
        <v>17</v>
      </c>
      <c r="F30" s="10"/>
      <c r="G30" s="7">
        <v>0.97705802968960864</v>
      </c>
      <c r="H30" s="7">
        <v>2.2941970310391364E-2</v>
      </c>
      <c r="I30" s="7">
        <v>0</v>
      </c>
      <c r="K30" s="8"/>
    </row>
    <row r="31" spans="2:11" x14ac:dyDescent="0.3">
      <c r="B31" s="9">
        <v>86</v>
      </c>
      <c r="C31" s="10" t="s">
        <v>18</v>
      </c>
      <c r="D31" s="9">
        <v>72</v>
      </c>
      <c r="E31" s="11">
        <v>14</v>
      </c>
      <c r="F31" s="10"/>
      <c r="G31" s="7">
        <v>0.83720930232558144</v>
      </c>
      <c r="H31" s="7">
        <v>0.16279069767441862</v>
      </c>
      <c r="I31" s="7">
        <v>0</v>
      </c>
      <c r="K31" s="8"/>
    </row>
    <row r="32" spans="2:11" x14ac:dyDescent="0.3">
      <c r="B32" s="9">
        <v>92</v>
      </c>
      <c r="C32" s="10" t="s">
        <v>74</v>
      </c>
      <c r="D32" s="9">
        <v>80</v>
      </c>
      <c r="E32" s="11">
        <v>12</v>
      </c>
      <c r="F32" s="10"/>
      <c r="G32" s="7">
        <v>0.86956521739130432</v>
      </c>
      <c r="H32" s="7">
        <v>0.13043478260869565</v>
      </c>
      <c r="I32" s="7">
        <v>0</v>
      </c>
      <c r="K32" s="8"/>
    </row>
    <row r="33" spans="2:11" x14ac:dyDescent="0.3">
      <c r="B33" s="9">
        <v>20</v>
      </c>
      <c r="C33" s="10" t="s">
        <v>61</v>
      </c>
      <c r="D33" s="9">
        <v>9</v>
      </c>
      <c r="E33" s="11">
        <v>11</v>
      </c>
      <c r="F33" s="10"/>
      <c r="G33" s="7">
        <v>0.45</v>
      </c>
      <c r="H33" s="7">
        <v>0.55000000000000004</v>
      </c>
      <c r="I33" s="7">
        <v>0</v>
      </c>
      <c r="K33" s="8"/>
    </row>
    <row r="34" spans="2:11" x14ac:dyDescent="0.3">
      <c r="B34" s="9">
        <v>442</v>
      </c>
      <c r="C34" s="10" t="s">
        <v>33</v>
      </c>
      <c r="D34" s="9">
        <v>432</v>
      </c>
      <c r="E34" s="11">
        <v>10</v>
      </c>
      <c r="F34" s="10"/>
      <c r="G34" s="7">
        <v>0.9773755656108597</v>
      </c>
      <c r="H34" s="7">
        <v>2.2624434389140271E-2</v>
      </c>
      <c r="I34" s="7">
        <v>0</v>
      </c>
      <c r="K34" s="8"/>
    </row>
    <row r="35" spans="2:11" x14ac:dyDescent="0.3">
      <c r="B35" s="9">
        <v>12</v>
      </c>
      <c r="C35" s="10" t="s">
        <v>77</v>
      </c>
      <c r="D35" s="9">
        <v>2</v>
      </c>
      <c r="E35" s="11">
        <v>10</v>
      </c>
      <c r="F35" s="10"/>
      <c r="G35" s="7">
        <v>0.16666666666666666</v>
      </c>
      <c r="H35" s="7">
        <v>0.83333333333333337</v>
      </c>
      <c r="I35" s="7">
        <v>0</v>
      </c>
      <c r="K35" s="8"/>
    </row>
    <row r="36" spans="2:11" x14ac:dyDescent="0.3">
      <c r="B36" s="9">
        <v>9</v>
      </c>
      <c r="C36" s="10" t="s">
        <v>70</v>
      </c>
      <c r="D36" s="9"/>
      <c r="E36" s="11">
        <v>9</v>
      </c>
      <c r="F36" s="10"/>
      <c r="G36" s="7">
        <v>0</v>
      </c>
      <c r="H36" s="7">
        <v>1</v>
      </c>
      <c r="I36" s="7">
        <v>0</v>
      </c>
      <c r="K36" s="8"/>
    </row>
    <row r="37" spans="2:11" x14ac:dyDescent="0.3">
      <c r="B37" s="9">
        <v>12</v>
      </c>
      <c r="C37" s="10" t="s">
        <v>45</v>
      </c>
      <c r="D37" s="9">
        <v>4</v>
      </c>
      <c r="E37" s="11">
        <v>8</v>
      </c>
      <c r="F37" s="10"/>
      <c r="G37" s="7">
        <v>0.33333333333333331</v>
      </c>
      <c r="H37" s="7">
        <v>0.66666666666666663</v>
      </c>
      <c r="I37" s="7">
        <v>0</v>
      </c>
      <c r="K37" s="8"/>
    </row>
    <row r="38" spans="2:11" x14ac:dyDescent="0.3">
      <c r="B38" s="9">
        <v>718</v>
      </c>
      <c r="C38" s="10" t="s">
        <v>13</v>
      </c>
      <c r="D38" s="9">
        <v>711</v>
      </c>
      <c r="E38" s="11">
        <v>7</v>
      </c>
      <c r="F38" s="10"/>
      <c r="G38" s="7">
        <v>0.99025069637883012</v>
      </c>
      <c r="H38" s="7">
        <v>9.7493036211699167E-3</v>
      </c>
      <c r="I38" s="7">
        <v>0</v>
      </c>
    </row>
    <row r="39" spans="2:11" x14ac:dyDescent="0.3">
      <c r="B39" s="9">
        <v>199</v>
      </c>
      <c r="C39" s="10" t="s">
        <v>15</v>
      </c>
      <c r="D39" s="9">
        <v>155</v>
      </c>
      <c r="E39" s="11">
        <v>7</v>
      </c>
      <c r="F39" s="10">
        <v>37</v>
      </c>
      <c r="G39" s="7">
        <v>0.77889447236180909</v>
      </c>
      <c r="H39" s="7">
        <v>3.5175879396984924E-2</v>
      </c>
      <c r="I39" s="7">
        <v>0.18592964824120603</v>
      </c>
    </row>
    <row r="40" spans="2:11" x14ac:dyDescent="0.3">
      <c r="B40" s="9">
        <v>382</v>
      </c>
      <c r="C40" s="10" t="s">
        <v>28</v>
      </c>
      <c r="D40" s="9">
        <v>377</v>
      </c>
      <c r="E40" s="11">
        <v>5</v>
      </c>
      <c r="F40" s="10"/>
      <c r="G40" s="7">
        <v>0.98691099476439792</v>
      </c>
      <c r="H40" s="7">
        <v>1.3089005235602094E-2</v>
      </c>
      <c r="I40" s="7">
        <v>0</v>
      </c>
    </row>
    <row r="41" spans="2:11" x14ac:dyDescent="0.3">
      <c r="B41" s="9">
        <v>7</v>
      </c>
      <c r="C41" s="10" t="s">
        <v>81</v>
      </c>
      <c r="D41" s="9">
        <v>2</v>
      </c>
      <c r="E41" s="11">
        <v>5</v>
      </c>
      <c r="F41" s="10"/>
      <c r="G41" s="7">
        <v>0.2857142857142857</v>
      </c>
      <c r="H41" s="7">
        <v>0.7142857142857143</v>
      </c>
      <c r="I41" s="7">
        <v>0</v>
      </c>
    </row>
    <row r="42" spans="2:11" x14ac:dyDescent="0.3">
      <c r="B42" s="9">
        <v>5</v>
      </c>
      <c r="C42" s="10" t="s">
        <v>76</v>
      </c>
      <c r="D42" s="9"/>
      <c r="E42" s="11">
        <v>5</v>
      </c>
      <c r="F42" s="10"/>
      <c r="G42" s="7">
        <v>0</v>
      </c>
      <c r="H42" s="7">
        <v>1</v>
      </c>
      <c r="I42" s="7">
        <v>0</v>
      </c>
    </row>
    <row r="43" spans="2:11" x14ac:dyDescent="0.3">
      <c r="B43" s="9">
        <v>4</v>
      </c>
      <c r="C43" s="10" t="s">
        <v>58</v>
      </c>
      <c r="D43" s="9"/>
      <c r="E43" s="11">
        <v>4</v>
      </c>
      <c r="F43" s="10"/>
      <c r="G43" s="7">
        <v>0</v>
      </c>
      <c r="H43" s="7">
        <v>1</v>
      </c>
      <c r="I43" s="7">
        <v>0</v>
      </c>
    </row>
    <row r="44" spans="2:11" x14ac:dyDescent="0.3">
      <c r="B44" s="9">
        <v>3</v>
      </c>
      <c r="C44" s="10" t="s">
        <v>82</v>
      </c>
      <c r="D44" s="9"/>
      <c r="E44" s="11">
        <v>3</v>
      </c>
      <c r="F44" s="10"/>
      <c r="G44" s="7">
        <v>0</v>
      </c>
      <c r="H44" s="7">
        <v>1</v>
      </c>
      <c r="I44" s="7">
        <v>0</v>
      </c>
    </row>
    <row r="45" spans="2:11" x14ac:dyDescent="0.3">
      <c r="B45" s="9">
        <v>151</v>
      </c>
      <c r="C45" s="10" t="s">
        <v>56</v>
      </c>
      <c r="D45" s="9">
        <v>149</v>
      </c>
      <c r="E45" s="11">
        <v>2</v>
      </c>
      <c r="F45" s="10"/>
      <c r="G45" s="7">
        <v>0.98675496688741726</v>
      </c>
      <c r="H45" s="7">
        <v>1.3245033112582781E-2</v>
      </c>
      <c r="I45" s="7">
        <v>0</v>
      </c>
    </row>
    <row r="46" spans="2:11" x14ac:dyDescent="0.3">
      <c r="B46" s="9">
        <v>13</v>
      </c>
      <c r="C46" s="10" t="s">
        <v>16</v>
      </c>
      <c r="D46" s="9">
        <v>11</v>
      </c>
      <c r="E46" s="11">
        <v>2</v>
      </c>
      <c r="F46" s="10"/>
      <c r="G46" s="7">
        <v>0.84615384615384615</v>
      </c>
      <c r="H46" s="7">
        <v>0.15384615384615385</v>
      </c>
      <c r="I46" s="7">
        <v>0</v>
      </c>
    </row>
    <row r="47" spans="2:11" x14ac:dyDescent="0.3">
      <c r="B47" s="9">
        <v>2</v>
      </c>
      <c r="C47" s="10" t="s">
        <v>23</v>
      </c>
      <c r="D47" s="9"/>
      <c r="E47" s="11">
        <v>2</v>
      </c>
      <c r="F47" s="10"/>
      <c r="G47" s="7">
        <v>0</v>
      </c>
      <c r="H47" s="7">
        <v>1</v>
      </c>
      <c r="I47" s="7">
        <v>0</v>
      </c>
    </row>
    <row r="48" spans="2:11" x14ac:dyDescent="0.3">
      <c r="B48" s="9">
        <v>2</v>
      </c>
      <c r="C48" s="10" t="s">
        <v>19</v>
      </c>
      <c r="D48" s="9">
        <v>1</v>
      </c>
      <c r="E48" s="11">
        <v>1</v>
      </c>
      <c r="F48" s="10"/>
      <c r="G48" s="7">
        <v>0.5</v>
      </c>
      <c r="H48" s="7">
        <v>0.5</v>
      </c>
      <c r="I48" s="7">
        <v>0</v>
      </c>
    </row>
    <row r="49" spans="2:9" x14ac:dyDescent="0.3">
      <c r="B49" s="9">
        <v>1</v>
      </c>
      <c r="C49" s="10" t="s">
        <v>83</v>
      </c>
      <c r="D49" s="9"/>
      <c r="E49" s="11">
        <v>1</v>
      </c>
      <c r="F49" s="10"/>
      <c r="G49" s="7">
        <v>0</v>
      </c>
      <c r="H49" s="7">
        <v>1</v>
      </c>
      <c r="I49" s="7">
        <v>0</v>
      </c>
    </row>
    <row r="50" spans="2:9" x14ac:dyDescent="0.3">
      <c r="B50" s="9">
        <v>1</v>
      </c>
      <c r="C50" s="10" t="s">
        <v>84</v>
      </c>
      <c r="D50" s="9"/>
      <c r="E50" s="11">
        <v>1</v>
      </c>
      <c r="F50" s="10"/>
      <c r="G50" s="7">
        <v>0</v>
      </c>
      <c r="H50" s="7">
        <v>1</v>
      </c>
      <c r="I50" s="7">
        <v>0</v>
      </c>
    </row>
    <row r="51" spans="2:9" x14ac:dyDescent="0.3">
      <c r="B51" s="9">
        <v>1</v>
      </c>
      <c r="C51" s="10" t="s">
        <v>22</v>
      </c>
      <c r="D51" s="9"/>
      <c r="E51" s="11">
        <v>1</v>
      </c>
      <c r="F51" s="10"/>
      <c r="G51" s="7">
        <v>0</v>
      </c>
      <c r="H51" s="7">
        <v>1</v>
      </c>
      <c r="I51" s="7">
        <v>0</v>
      </c>
    </row>
    <row r="52" spans="2:9" x14ac:dyDescent="0.3">
      <c r="B52" s="9">
        <v>1</v>
      </c>
      <c r="C52" s="10" t="s">
        <v>24</v>
      </c>
      <c r="D52" s="9"/>
      <c r="E52" s="11">
        <v>1</v>
      </c>
      <c r="F52" s="10"/>
      <c r="G52" s="7">
        <v>0</v>
      </c>
      <c r="H52" s="7">
        <v>1</v>
      </c>
      <c r="I52" s="7">
        <v>0</v>
      </c>
    </row>
    <row r="53" spans="2:9" x14ac:dyDescent="0.3">
      <c r="B53" s="9">
        <v>1325</v>
      </c>
      <c r="C53" s="10" t="s">
        <v>40</v>
      </c>
      <c r="D53" s="9"/>
      <c r="E53" s="11"/>
      <c r="F53" s="10">
        <v>1325</v>
      </c>
      <c r="G53" s="7">
        <v>0</v>
      </c>
      <c r="H53" s="7">
        <v>0</v>
      </c>
      <c r="I53" s="7">
        <v>1</v>
      </c>
    </row>
    <row r="54" spans="2:9" x14ac:dyDescent="0.3">
      <c r="B54" s="9">
        <v>366</v>
      </c>
      <c r="C54" s="10" t="s">
        <v>47</v>
      </c>
      <c r="D54" s="9"/>
      <c r="E54" s="11"/>
      <c r="F54" s="10">
        <v>366</v>
      </c>
      <c r="G54" s="7">
        <v>0</v>
      </c>
      <c r="H54" s="7">
        <v>0</v>
      </c>
      <c r="I54" s="7">
        <v>1</v>
      </c>
    </row>
    <row r="55" spans="2:9" x14ac:dyDescent="0.3">
      <c r="B55" s="9">
        <v>169</v>
      </c>
      <c r="C55" s="10" t="s">
        <v>41</v>
      </c>
      <c r="D55" s="9">
        <v>169</v>
      </c>
      <c r="E55" s="11"/>
      <c r="F55" s="10"/>
      <c r="G55" s="7">
        <v>1</v>
      </c>
      <c r="H55" s="7">
        <v>0</v>
      </c>
      <c r="I55" s="7">
        <v>0</v>
      </c>
    </row>
    <row r="56" spans="2:9" x14ac:dyDescent="0.3">
      <c r="B56" s="9">
        <v>128</v>
      </c>
      <c r="C56" s="10" t="s">
        <v>43</v>
      </c>
      <c r="D56" s="9"/>
      <c r="E56" s="11"/>
      <c r="F56" s="10">
        <v>128</v>
      </c>
      <c r="G56" s="7">
        <v>0</v>
      </c>
      <c r="H56" s="7">
        <v>0</v>
      </c>
      <c r="I56" s="7">
        <v>1</v>
      </c>
    </row>
    <row r="57" spans="2:9" x14ac:dyDescent="0.3">
      <c r="B57" s="9">
        <v>108</v>
      </c>
      <c r="C57" s="10" t="s">
        <v>63</v>
      </c>
      <c r="D57" s="9"/>
      <c r="E57" s="11"/>
      <c r="F57" s="10">
        <v>108</v>
      </c>
      <c r="G57" s="7">
        <v>0</v>
      </c>
      <c r="H57" s="7">
        <v>0</v>
      </c>
      <c r="I57" s="7">
        <v>1</v>
      </c>
    </row>
    <row r="58" spans="2:9" x14ac:dyDescent="0.3">
      <c r="B58" s="9">
        <v>93</v>
      </c>
      <c r="C58" s="10" t="s">
        <v>44</v>
      </c>
      <c r="D58" s="9"/>
      <c r="E58" s="11"/>
      <c r="F58" s="10">
        <v>93</v>
      </c>
      <c r="G58" s="7">
        <v>0</v>
      </c>
      <c r="H58" s="7">
        <v>0</v>
      </c>
      <c r="I58" s="7">
        <v>1</v>
      </c>
    </row>
    <row r="59" spans="2:9" x14ac:dyDescent="0.3">
      <c r="B59" s="9">
        <v>90</v>
      </c>
      <c r="C59" s="10" t="s">
        <v>46</v>
      </c>
      <c r="D59" s="9"/>
      <c r="E59" s="11"/>
      <c r="F59" s="10">
        <v>90</v>
      </c>
      <c r="G59" s="7">
        <v>0</v>
      </c>
      <c r="H59" s="7">
        <v>0</v>
      </c>
      <c r="I59" s="7">
        <v>1</v>
      </c>
    </row>
    <row r="60" spans="2:9" x14ac:dyDescent="0.3">
      <c r="B60" s="9">
        <v>59</v>
      </c>
      <c r="C60" s="10" t="s">
        <v>64</v>
      </c>
      <c r="D60" s="9"/>
      <c r="E60" s="11"/>
      <c r="F60" s="10">
        <v>59</v>
      </c>
      <c r="G60" s="7">
        <v>0</v>
      </c>
      <c r="H60" s="7">
        <v>0</v>
      </c>
      <c r="I60" s="7">
        <v>1</v>
      </c>
    </row>
    <row r="61" spans="2:9" x14ac:dyDescent="0.3">
      <c r="B61" s="9">
        <v>53</v>
      </c>
      <c r="C61" s="10" t="s">
        <v>50</v>
      </c>
      <c r="D61" s="9"/>
      <c r="E61" s="11"/>
      <c r="F61" s="10">
        <v>53</v>
      </c>
      <c r="G61" s="7">
        <v>0</v>
      </c>
      <c r="H61" s="7">
        <v>0</v>
      </c>
      <c r="I61" s="7">
        <v>1</v>
      </c>
    </row>
    <row r="62" spans="2:9" x14ac:dyDescent="0.3">
      <c r="B62" s="9">
        <v>50</v>
      </c>
      <c r="C62" s="10" t="s">
        <v>48</v>
      </c>
      <c r="D62" s="9"/>
      <c r="E62" s="11"/>
      <c r="F62" s="10">
        <v>50</v>
      </c>
      <c r="G62" s="7">
        <v>0</v>
      </c>
      <c r="H62" s="7">
        <v>0</v>
      </c>
      <c r="I62" s="7">
        <v>1</v>
      </c>
    </row>
    <row r="63" spans="2:9" x14ac:dyDescent="0.3">
      <c r="B63" s="9">
        <v>39</v>
      </c>
      <c r="C63" s="10" t="s">
        <v>49</v>
      </c>
      <c r="D63" s="9"/>
      <c r="E63" s="11"/>
      <c r="F63" s="10">
        <v>39</v>
      </c>
      <c r="G63" s="7">
        <v>0</v>
      </c>
      <c r="H63" s="7">
        <v>0</v>
      </c>
      <c r="I63" s="7">
        <v>1</v>
      </c>
    </row>
    <row r="64" spans="2:9" x14ac:dyDescent="0.3">
      <c r="B64" s="9">
        <v>38</v>
      </c>
      <c r="C64" s="10" t="s">
        <v>80</v>
      </c>
      <c r="D64" s="9"/>
      <c r="E64" s="11"/>
      <c r="F64" s="10">
        <v>38</v>
      </c>
      <c r="G64" s="7">
        <v>0</v>
      </c>
      <c r="H64" s="7">
        <v>0</v>
      </c>
      <c r="I64" s="7">
        <v>1</v>
      </c>
    </row>
    <row r="65" spans="2:9" x14ac:dyDescent="0.3">
      <c r="B65" s="9">
        <v>35</v>
      </c>
      <c r="C65" s="10" t="s">
        <v>65</v>
      </c>
      <c r="D65" s="9"/>
      <c r="E65" s="11"/>
      <c r="F65" s="10">
        <v>35</v>
      </c>
      <c r="G65" s="7">
        <v>0</v>
      </c>
      <c r="H65" s="7">
        <v>0</v>
      </c>
      <c r="I65" s="7">
        <v>1</v>
      </c>
    </row>
    <row r="66" spans="2:9" x14ac:dyDescent="0.3">
      <c r="B66" s="9">
        <v>22</v>
      </c>
      <c r="C66" s="10" t="s">
        <v>14</v>
      </c>
      <c r="D66" s="9"/>
      <c r="E66" s="11"/>
      <c r="F66" s="10">
        <v>22</v>
      </c>
      <c r="G66" s="7">
        <v>0</v>
      </c>
      <c r="H66" s="7">
        <v>0</v>
      </c>
      <c r="I66" s="7">
        <v>1</v>
      </c>
    </row>
    <row r="67" spans="2:9" x14ac:dyDescent="0.3">
      <c r="B67" s="9">
        <v>8</v>
      </c>
      <c r="C67" s="10" t="s">
        <v>67</v>
      </c>
      <c r="D67" s="9"/>
      <c r="E67" s="11"/>
      <c r="F67" s="10">
        <v>8</v>
      </c>
      <c r="G67" s="7">
        <v>0</v>
      </c>
      <c r="H67" s="7">
        <v>0</v>
      </c>
      <c r="I67" s="7">
        <v>1</v>
      </c>
    </row>
    <row r="68" spans="2:9" x14ac:dyDescent="0.3">
      <c r="B68" s="9">
        <v>6</v>
      </c>
      <c r="C68" s="10" t="s">
        <v>85</v>
      </c>
      <c r="D68" s="9">
        <v>6</v>
      </c>
      <c r="E68" s="11"/>
      <c r="F68" s="10"/>
      <c r="G68" s="7">
        <v>1</v>
      </c>
      <c r="H68" s="7">
        <v>0</v>
      </c>
      <c r="I68" s="7">
        <v>0</v>
      </c>
    </row>
    <row r="69" spans="2:9" x14ac:dyDescent="0.3">
      <c r="B69" s="9">
        <v>6</v>
      </c>
      <c r="C69" s="10" t="s">
        <v>88</v>
      </c>
      <c r="D69" s="9">
        <v>6</v>
      </c>
      <c r="E69" s="11"/>
      <c r="F69" s="10"/>
      <c r="G69" s="7">
        <v>1</v>
      </c>
      <c r="H69" s="7">
        <v>0</v>
      </c>
      <c r="I69" s="7">
        <v>0</v>
      </c>
    </row>
    <row r="70" spans="2:9" x14ac:dyDescent="0.3">
      <c r="B70" s="9">
        <v>4</v>
      </c>
      <c r="C70" s="10" t="s">
        <v>89</v>
      </c>
      <c r="D70" s="9">
        <v>4</v>
      </c>
      <c r="E70" s="11"/>
      <c r="F70" s="10"/>
      <c r="G70" s="7">
        <v>1</v>
      </c>
      <c r="H70" s="7">
        <v>0</v>
      </c>
      <c r="I70" s="7">
        <v>0</v>
      </c>
    </row>
    <row r="71" spans="2:9" x14ac:dyDescent="0.3">
      <c r="B71" s="9">
        <v>2</v>
      </c>
      <c r="C71" s="10" t="s">
        <v>69</v>
      </c>
      <c r="D71" s="9"/>
      <c r="E71" s="11"/>
      <c r="F71" s="10">
        <v>2</v>
      </c>
      <c r="G71" s="7">
        <v>0</v>
      </c>
      <c r="H71" s="7">
        <v>0</v>
      </c>
      <c r="I71" s="7">
        <v>1</v>
      </c>
    </row>
    <row r="72" spans="2:9" x14ac:dyDescent="0.3">
      <c r="B72" s="9">
        <v>2</v>
      </c>
      <c r="C72" s="10" t="s">
        <v>78</v>
      </c>
      <c r="D72" s="9">
        <v>2</v>
      </c>
      <c r="E72" s="11"/>
      <c r="F72" s="10"/>
      <c r="G72" s="7">
        <v>1</v>
      </c>
      <c r="H72" s="7">
        <v>0</v>
      </c>
      <c r="I72" s="7">
        <v>0</v>
      </c>
    </row>
    <row r="73" spans="2:9" x14ac:dyDescent="0.3">
      <c r="B73" s="9">
        <v>1</v>
      </c>
      <c r="C73" s="10" t="s">
        <v>86</v>
      </c>
      <c r="D73" s="9">
        <v>1</v>
      </c>
      <c r="E73" s="11"/>
      <c r="F73" s="10"/>
      <c r="G73" s="7">
        <v>1</v>
      </c>
      <c r="H73" s="7">
        <v>0</v>
      </c>
      <c r="I73" s="7">
        <v>0</v>
      </c>
    </row>
    <row r="74" spans="2:9" x14ac:dyDescent="0.3">
      <c r="B74" s="9">
        <v>1</v>
      </c>
      <c r="C74" s="10" t="s">
        <v>87</v>
      </c>
      <c r="D74" s="9">
        <v>1</v>
      </c>
      <c r="E74" s="11"/>
      <c r="F74" s="10"/>
      <c r="G74" s="7">
        <v>1</v>
      </c>
      <c r="H74" s="7">
        <v>0</v>
      </c>
      <c r="I74" s="7">
        <v>0</v>
      </c>
    </row>
    <row r="75" spans="2:9" x14ac:dyDescent="0.3">
      <c r="B75" s="9">
        <v>1</v>
      </c>
      <c r="C75" s="10" t="s">
        <v>79</v>
      </c>
      <c r="D75" s="9"/>
      <c r="E75" s="11"/>
      <c r="F75" s="10">
        <v>1</v>
      </c>
      <c r="G75" s="7">
        <v>0</v>
      </c>
      <c r="H75" s="7">
        <v>0</v>
      </c>
      <c r="I75" s="7">
        <v>1</v>
      </c>
    </row>
    <row r="76" spans="2:9" x14ac:dyDescent="0.3">
      <c r="B76" s="9">
        <v>1</v>
      </c>
      <c r="C76" s="10"/>
      <c r="D76" s="9">
        <v>1</v>
      </c>
      <c r="E76" s="11"/>
      <c r="F76" s="10"/>
      <c r="G76" s="7">
        <v>1</v>
      </c>
      <c r="H76" s="7">
        <v>0</v>
      </c>
      <c r="I76" s="7">
        <v>0</v>
      </c>
    </row>
  </sheetData>
  <conditionalFormatting sqref="G2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I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6"/>
  <sheetViews>
    <sheetView workbookViewId="0">
      <selection activeCell="B3" sqref="B3:C6"/>
    </sheetView>
  </sheetViews>
  <sheetFormatPr baseColWidth="10" defaultColWidth="11.44140625" defaultRowHeight="14.4" x14ac:dyDescent="0.3"/>
  <cols>
    <col min="2" max="2" width="9.6640625" bestFit="1" customWidth="1"/>
    <col min="3" max="3" width="212.6640625" bestFit="1" customWidth="1"/>
  </cols>
  <sheetData>
    <row r="2" spans="2:3" x14ac:dyDescent="0.3">
      <c r="B2" s="3" t="s">
        <v>11</v>
      </c>
      <c r="C2" s="4" t="s">
        <v>12</v>
      </c>
    </row>
    <row r="3" spans="2:3" x14ac:dyDescent="0.3">
      <c r="B3" s="8">
        <v>326</v>
      </c>
      <c r="C3" s="8" t="s">
        <v>51</v>
      </c>
    </row>
    <row r="4" spans="2:3" x14ac:dyDescent="0.3">
      <c r="B4" s="8">
        <v>194</v>
      </c>
      <c r="C4" s="8" t="s">
        <v>52</v>
      </c>
    </row>
    <row r="5" spans="2:3" x14ac:dyDescent="0.3">
      <c r="B5" s="8">
        <v>72</v>
      </c>
      <c r="C5" s="8" t="s">
        <v>53</v>
      </c>
    </row>
    <row r="6" spans="2:3" x14ac:dyDescent="0.3">
      <c r="B6" s="8">
        <v>35</v>
      </c>
      <c r="C6" s="8" t="s">
        <v>54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6"/>
  <sheetViews>
    <sheetView workbookViewId="0">
      <selection activeCell="B3" sqref="B3:C6"/>
    </sheetView>
  </sheetViews>
  <sheetFormatPr baseColWidth="10" defaultColWidth="11.44140625" defaultRowHeight="14.4" x14ac:dyDescent="0.3"/>
  <cols>
    <col min="1" max="1" width="11.44140625" style="8"/>
    <col min="2" max="2" width="9.6640625" style="8" bestFit="1" customWidth="1"/>
    <col min="3" max="3" width="212.6640625" style="8" bestFit="1" customWidth="1"/>
    <col min="4" max="16384" width="11.44140625" style="8"/>
  </cols>
  <sheetData>
    <row r="2" spans="2:3" x14ac:dyDescent="0.3">
      <c r="B2" s="3" t="s">
        <v>11</v>
      </c>
      <c r="C2" s="4" t="s">
        <v>12</v>
      </c>
    </row>
    <row r="3" spans="2:3" x14ac:dyDescent="0.3">
      <c r="B3" s="8">
        <v>276</v>
      </c>
      <c r="C3" s="8" t="s">
        <v>90</v>
      </c>
    </row>
    <row r="4" spans="2:3" x14ac:dyDescent="0.3">
      <c r="B4" s="8">
        <v>22</v>
      </c>
      <c r="C4" s="8" t="s">
        <v>91</v>
      </c>
    </row>
    <row r="5" spans="2:3" x14ac:dyDescent="0.3">
      <c r="B5" s="8">
        <v>9</v>
      </c>
      <c r="C5" s="8" t="s">
        <v>92</v>
      </c>
    </row>
    <row r="6" spans="2:3" x14ac:dyDescent="0.3">
      <c r="B6" s="8">
        <v>2</v>
      </c>
      <c r="C6" s="8" t="s">
        <v>93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8"/>
  <sheetViews>
    <sheetView workbookViewId="0">
      <selection activeCell="B3" sqref="B3:C8"/>
    </sheetView>
  </sheetViews>
  <sheetFormatPr baseColWidth="10" defaultColWidth="11.44140625" defaultRowHeight="14.4" x14ac:dyDescent="0.3"/>
  <cols>
    <col min="1" max="1" width="11.44140625" style="8"/>
    <col min="2" max="2" width="9.6640625" style="8" bestFit="1" customWidth="1"/>
    <col min="3" max="3" width="212.6640625" style="8" bestFit="1" customWidth="1"/>
    <col min="4" max="16384" width="11.44140625" style="8"/>
  </cols>
  <sheetData>
    <row r="2" spans="2:3" x14ac:dyDescent="0.3">
      <c r="B2" s="3" t="s">
        <v>11</v>
      </c>
      <c r="C2" s="4" t="s">
        <v>12</v>
      </c>
    </row>
    <row r="3" spans="2:3" x14ac:dyDescent="0.3">
      <c r="B3" s="8">
        <v>188</v>
      </c>
      <c r="C3" s="8" t="s">
        <v>93</v>
      </c>
    </row>
    <row r="4" spans="2:3" x14ac:dyDescent="0.3">
      <c r="B4" s="8">
        <v>162</v>
      </c>
      <c r="C4" s="8" t="s">
        <v>91</v>
      </c>
    </row>
    <row r="5" spans="2:3" x14ac:dyDescent="0.3">
      <c r="B5" s="8">
        <v>63</v>
      </c>
      <c r="C5" s="8" t="s">
        <v>90</v>
      </c>
    </row>
    <row r="6" spans="2:3" x14ac:dyDescent="0.3">
      <c r="B6" s="8">
        <v>11</v>
      </c>
      <c r="C6" s="8" t="s">
        <v>92</v>
      </c>
    </row>
    <row r="7" spans="2:3" x14ac:dyDescent="0.3">
      <c r="B7" s="8">
        <v>2</v>
      </c>
      <c r="C7" s="8" t="s">
        <v>94</v>
      </c>
    </row>
    <row r="8" spans="2:3" x14ac:dyDescent="0.3">
      <c r="B8" s="8">
        <v>2</v>
      </c>
      <c r="C8" s="8" t="s">
        <v>95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FULL REPORT</vt:lpstr>
      <vt:lpstr>%TIMEOUT</vt:lpstr>
      <vt:lpstr>%FAILED</vt:lpstr>
      <vt:lpstr>JAM_DSLAM</vt:lpstr>
      <vt:lpstr>AXA_VALL</vt:lpstr>
      <vt:lpstr>DOM_ROSE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Jesus Lopez</cp:lastModifiedBy>
  <dcterms:created xsi:type="dcterms:W3CDTF">2016-07-18T14:11:33Z</dcterms:created>
  <dcterms:modified xsi:type="dcterms:W3CDTF">2018-10-01T22:22:43Z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75e7587a-3ca7-45f0-94f6-b52d859912ec</vt:lpwstr>
  </property>
</Properties>
</file>