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Timeout details and performance/"/>
    </mc:Choice>
  </mc:AlternateContent>
  <xr:revisionPtr revIDLastSave="0" documentId="13_ncr:1_{5BC07F76-61DE-4B40-8EAC-8161C2D4B497}" xr6:coauthVersionLast="38" xr6:coauthVersionMax="38" xr10:uidLastSave="{00000000-0000-0000-0000-000000000000}"/>
  <bookViews>
    <workbookView xWindow="0" yWindow="460" windowWidth="25600" windowHeight="14440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JAM_PMBK" sheetId="12" r:id="rId6"/>
  </sheets>
  <calcPr calcId="179021"/>
</workbook>
</file>

<file path=xl/calcChain.xml><?xml version="1.0" encoding="utf-8"?>
<calcChain xmlns="http://schemas.openxmlformats.org/spreadsheetml/2006/main">
  <c r="G75" i="3" l="1"/>
  <c r="G9" i="3"/>
  <c r="H75" i="3"/>
  <c r="H9" i="3"/>
  <c r="I75" i="3"/>
  <c r="I9" i="3"/>
  <c r="G74" i="2"/>
  <c r="G75" i="2"/>
  <c r="H74" i="2"/>
  <c r="H75" i="2"/>
  <c r="I74" i="2"/>
  <c r="I75" i="2"/>
  <c r="H81" i="1"/>
  <c r="H32" i="1"/>
  <c r="I81" i="1"/>
  <c r="I32" i="1"/>
  <c r="J81" i="1"/>
  <c r="J32" i="1"/>
  <c r="G27" i="3" l="1"/>
  <c r="G52" i="3"/>
  <c r="G30" i="3"/>
  <c r="G74" i="3"/>
  <c r="H27" i="3"/>
  <c r="H52" i="3"/>
  <c r="H30" i="3"/>
  <c r="H74" i="3"/>
  <c r="I27" i="3"/>
  <c r="I52" i="3"/>
  <c r="I30" i="3"/>
  <c r="I74" i="3"/>
  <c r="G71" i="2"/>
  <c r="G72" i="2"/>
  <c r="G73" i="2"/>
  <c r="G39" i="2"/>
  <c r="H71" i="2"/>
  <c r="H72" i="2"/>
  <c r="H73" i="2"/>
  <c r="H39" i="2"/>
  <c r="I71" i="2"/>
  <c r="I72" i="2"/>
  <c r="I73" i="2"/>
  <c r="I39" i="2"/>
  <c r="H63" i="1"/>
  <c r="H39" i="1"/>
  <c r="H74" i="1"/>
  <c r="H72" i="1"/>
  <c r="I63" i="1"/>
  <c r="I39" i="1"/>
  <c r="I74" i="1"/>
  <c r="I72" i="1"/>
  <c r="J63" i="1"/>
  <c r="J39" i="1"/>
  <c r="J74" i="1"/>
  <c r="J72" i="1"/>
  <c r="I62" i="3" l="1"/>
  <c r="H62" i="3"/>
  <c r="G62" i="3"/>
  <c r="I69" i="3"/>
  <c r="H69" i="3"/>
  <c r="G69" i="3"/>
  <c r="I29" i="3"/>
  <c r="H29" i="3"/>
  <c r="G29" i="3"/>
  <c r="I12" i="3"/>
  <c r="H12" i="3"/>
  <c r="G12" i="3"/>
  <c r="I22" i="3"/>
  <c r="H22" i="3"/>
  <c r="G22" i="3"/>
  <c r="I10" i="3"/>
  <c r="H10" i="3"/>
  <c r="G10" i="3"/>
  <c r="I56" i="3"/>
  <c r="H56" i="3"/>
  <c r="G56" i="3"/>
  <c r="I61" i="3"/>
  <c r="H61" i="3"/>
  <c r="G61" i="3"/>
  <c r="I68" i="3"/>
  <c r="H68" i="3"/>
  <c r="G68" i="3"/>
  <c r="I72" i="3"/>
  <c r="H72" i="3"/>
  <c r="G72" i="3"/>
  <c r="I5" i="3"/>
  <c r="H5" i="3"/>
  <c r="G5" i="3"/>
  <c r="I63" i="3"/>
  <c r="H63" i="3"/>
  <c r="G63" i="3"/>
  <c r="I50" i="3"/>
  <c r="H50" i="3"/>
  <c r="G50" i="3"/>
  <c r="I59" i="3"/>
  <c r="H59" i="3"/>
  <c r="G59" i="3"/>
  <c r="I38" i="3"/>
  <c r="H38" i="3"/>
  <c r="G38" i="3"/>
  <c r="I48" i="3"/>
  <c r="H48" i="3"/>
  <c r="G48" i="3"/>
  <c r="I16" i="3"/>
  <c r="H16" i="3"/>
  <c r="G16" i="3"/>
  <c r="I39" i="3"/>
  <c r="H39" i="3"/>
  <c r="G39" i="3"/>
  <c r="I3" i="3"/>
  <c r="H3" i="3"/>
  <c r="G3" i="3"/>
  <c r="I35" i="3"/>
  <c r="H35" i="3"/>
  <c r="G35" i="3"/>
  <c r="I32" i="3"/>
  <c r="H32" i="3"/>
  <c r="G32" i="3"/>
  <c r="I64" i="3"/>
  <c r="H64" i="3"/>
  <c r="G64" i="3"/>
  <c r="I71" i="3"/>
  <c r="H71" i="3"/>
  <c r="G71" i="3"/>
  <c r="I13" i="3"/>
  <c r="H13" i="3"/>
  <c r="G13" i="3"/>
  <c r="I44" i="3"/>
  <c r="H44" i="3"/>
  <c r="G44" i="3"/>
  <c r="I46" i="3"/>
  <c r="H46" i="3"/>
  <c r="G46" i="3"/>
  <c r="I49" i="3"/>
  <c r="H49" i="3"/>
  <c r="G49" i="3"/>
  <c r="I19" i="3"/>
  <c r="H19" i="3"/>
  <c r="G19" i="3"/>
  <c r="I37" i="3"/>
  <c r="H37" i="3"/>
  <c r="G37" i="3"/>
  <c r="I23" i="3"/>
  <c r="H23" i="3"/>
  <c r="G23" i="3"/>
  <c r="I53" i="3"/>
  <c r="H53" i="3"/>
  <c r="G53" i="3"/>
  <c r="I42" i="3"/>
  <c r="H42" i="3"/>
  <c r="G42" i="3"/>
  <c r="I20" i="3"/>
  <c r="H20" i="3"/>
  <c r="G20" i="3"/>
  <c r="I51" i="3"/>
  <c r="H51" i="3"/>
  <c r="G51" i="3"/>
  <c r="I17" i="3"/>
  <c r="H17" i="3"/>
  <c r="G17" i="3"/>
  <c r="I47" i="3"/>
  <c r="H47" i="3"/>
  <c r="G47" i="3"/>
  <c r="I26" i="3"/>
  <c r="H26" i="3"/>
  <c r="G26" i="3"/>
  <c r="I58" i="3"/>
  <c r="H58" i="3"/>
  <c r="G58" i="3"/>
  <c r="I70" i="3"/>
  <c r="H70" i="3"/>
  <c r="G70" i="3"/>
  <c r="I33" i="3"/>
  <c r="H33" i="3"/>
  <c r="G33" i="3"/>
  <c r="I4" i="3"/>
  <c r="H4" i="3"/>
  <c r="G4" i="3"/>
  <c r="I41" i="3"/>
  <c r="H41" i="3"/>
  <c r="G41" i="3"/>
  <c r="I66" i="3"/>
  <c r="H66" i="3"/>
  <c r="G66" i="3"/>
  <c r="I14" i="3"/>
  <c r="H14" i="3"/>
  <c r="G14" i="3"/>
  <c r="I8" i="3"/>
  <c r="H8" i="3"/>
  <c r="G8" i="3"/>
  <c r="I15" i="3"/>
  <c r="H15" i="3"/>
  <c r="G15" i="3"/>
  <c r="I54" i="3"/>
  <c r="H54" i="3"/>
  <c r="G54" i="3"/>
  <c r="I7" i="3"/>
  <c r="H7" i="3"/>
  <c r="G7" i="3"/>
  <c r="I21" i="3"/>
  <c r="H21" i="3"/>
  <c r="G21" i="3"/>
  <c r="I18" i="3"/>
  <c r="H18" i="3"/>
  <c r="G18" i="3"/>
  <c r="I43" i="3"/>
  <c r="H43" i="3"/>
  <c r="G43" i="3"/>
  <c r="I34" i="3"/>
  <c r="H34" i="3"/>
  <c r="G34" i="3"/>
  <c r="I11" i="3"/>
  <c r="H11" i="3"/>
  <c r="G11" i="3"/>
  <c r="I65" i="3"/>
  <c r="H65" i="3"/>
  <c r="G65" i="3"/>
  <c r="I36" i="3"/>
  <c r="H36" i="3"/>
  <c r="G36" i="3"/>
  <c r="I28" i="3"/>
  <c r="H28" i="3"/>
  <c r="G28" i="3"/>
  <c r="I6" i="3"/>
  <c r="H6" i="3"/>
  <c r="G6" i="3"/>
  <c r="I25" i="3"/>
  <c r="H25" i="3"/>
  <c r="G25" i="3"/>
  <c r="I40" i="3"/>
  <c r="H40" i="3"/>
  <c r="G40" i="3"/>
  <c r="I55" i="3"/>
  <c r="H55" i="3"/>
  <c r="G55" i="3"/>
  <c r="I60" i="3"/>
  <c r="H60" i="3"/>
  <c r="G60" i="3"/>
  <c r="I67" i="3"/>
  <c r="H67" i="3"/>
  <c r="G67" i="3"/>
  <c r="I45" i="3"/>
  <c r="H45" i="3"/>
  <c r="G45" i="3"/>
  <c r="I24" i="3"/>
  <c r="H24" i="3"/>
  <c r="G24" i="3"/>
  <c r="I73" i="3"/>
  <c r="H73" i="3"/>
  <c r="G73" i="3"/>
  <c r="I31" i="3"/>
  <c r="H31" i="3"/>
  <c r="G31" i="3"/>
  <c r="I57" i="3"/>
  <c r="H57" i="3"/>
  <c r="G57" i="3"/>
  <c r="I70" i="2"/>
  <c r="H70" i="2"/>
  <c r="G70" i="2"/>
  <c r="I13" i="2"/>
  <c r="H13" i="2"/>
  <c r="G13" i="2"/>
  <c r="I14" i="2"/>
  <c r="H14" i="2"/>
  <c r="G14" i="2"/>
  <c r="I69" i="2"/>
  <c r="H69" i="2"/>
  <c r="G69" i="2"/>
  <c r="I11" i="2"/>
  <c r="H11" i="2"/>
  <c r="G11" i="2"/>
  <c r="I68" i="2"/>
  <c r="H68" i="2"/>
  <c r="G68" i="2"/>
  <c r="I37" i="2"/>
  <c r="H37" i="2"/>
  <c r="G37" i="2"/>
  <c r="I67" i="2"/>
  <c r="H67" i="2"/>
  <c r="G67" i="2"/>
  <c r="I66" i="2"/>
  <c r="H66" i="2"/>
  <c r="G66" i="2"/>
  <c r="I46" i="2"/>
  <c r="H46" i="2"/>
  <c r="G46" i="2"/>
  <c r="I65" i="2"/>
  <c r="H65" i="2"/>
  <c r="G65" i="2"/>
  <c r="I64" i="2"/>
  <c r="H64" i="2"/>
  <c r="G64" i="2"/>
  <c r="I63" i="2"/>
  <c r="H63" i="2"/>
  <c r="G63" i="2"/>
  <c r="I21" i="2"/>
  <c r="H21" i="2"/>
  <c r="G21" i="2"/>
  <c r="I38" i="2"/>
  <c r="H38" i="2"/>
  <c r="G38" i="2"/>
  <c r="I49" i="2"/>
  <c r="H49" i="2"/>
  <c r="G49" i="2"/>
  <c r="I52" i="2"/>
  <c r="H52" i="2"/>
  <c r="G52" i="2"/>
  <c r="I17" i="2"/>
  <c r="H17" i="2"/>
  <c r="G17" i="2"/>
  <c r="I27" i="2"/>
  <c r="H27" i="2"/>
  <c r="G27" i="2"/>
  <c r="I24" i="2"/>
  <c r="H24" i="2"/>
  <c r="G24" i="2"/>
  <c r="I23" i="2"/>
  <c r="H23" i="2"/>
  <c r="G23" i="2"/>
  <c r="I35" i="2"/>
  <c r="H35" i="2"/>
  <c r="G35" i="2"/>
  <c r="I62" i="2"/>
  <c r="H62" i="2"/>
  <c r="G62" i="2"/>
  <c r="I61" i="2"/>
  <c r="H61" i="2"/>
  <c r="G61" i="2"/>
  <c r="I41" i="2"/>
  <c r="H41" i="2"/>
  <c r="G41" i="2"/>
  <c r="I47" i="2"/>
  <c r="H47" i="2"/>
  <c r="G47" i="2"/>
  <c r="I34" i="2"/>
  <c r="H34" i="2"/>
  <c r="G34" i="2"/>
  <c r="I53" i="2"/>
  <c r="H53" i="2"/>
  <c r="G53" i="2"/>
  <c r="I48" i="2"/>
  <c r="H48" i="2"/>
  <c r="G48" i="2"/>
  <c r="I43" i="2"/>
  <c r="H43" i="2"/>
  <c r="G43" i="2"/>
  <c r="I50" i="2"/>
  <c r="H50" i="2"/>
  <c r="G50" i="2"/>
  <c r="I29" i="2"/>
  <c r="H29" i="2"/>
  <c r="G29" i="2"/>
  <c r="I32" i="2"/>
  <c r="H32" i="2"/>
  <c r="G32" i="2"/>
  <c r="I4" i="2"/>
  <c r="H4" i="2"/>
  <c r="G4" i="2"/>
  <c r="I36" i="2"/>
  <c r="H36" i="2"/>
  <c r="G36" i="2"/>
  <c r="I16" i="2"/>
  <c r="H16" i="2"/>
  <c r="G16" i="2"/>
  <c r="I7" i="2"/>
  <c r="H7" i="2"/>
  <c r="G7" i="2"/>
  <c r="I8" i="2"/>
  <c r="H8" i="2"/>
  <c r="G8" i="2"/>
  <c r="I33" i="2"/>
  <c r="H33" i="2"/>
  <c r="G33" i="2"/>
  <c r="I40" i="2"/>
  <c r="H40" i="2"/>
  <c r="G40" i="2"/>
  <c r="I20" i="2"/>
  <c r="H20" i="2"/>
  <c r="G20" i="2"/>
  <c r="I44" i="2"/>
  <c r="H44" i="2"/>
  <c r="G44" i="2"/>
  <c r="I9" i="2"/>
  <c r="H9" i="2"/>
  <c r="G9" i="2"/>
  <c r="I6" i="2"/>
  <c r="H6" i="2"/>
  <c r="G6" i="2"/>
  <c r="I42" i="2"/>
  <c r="H42" i="2"/>
  <c r="G42" i="2"/>
  <c r="I31" i="2"/>
  <c r="H31" i="2"/>
  <c r="G31" i="2"/>
  <c r="I60" i="2"/>
  <c r="H60" i="2"/>
  <c r="G60" i="2"/>
  <c r="I22" i="2"/>
  <c r="H22" i="2"/>
  <c r="G22" i="2"/>
  <c r="I26" i="2"/>
  <c r="H26" i="2"/>
  <c r="G26" i="2"/>
  <c r="I59" i="2"/>
  <c r="H59" i="2"/>
  <c r="G59" i="2"/>
  <c r="I10" i="2"/>
  <c r="H10" i="2"/>
  <c r="G10" i="2"/>
  <c r="I58" i="2"/>
  <c r="H58" i="2"/>
  <c r="G58" i="2"/>
  <c r="I30" i="2"/>
  <c r="H30" i="2"/>
  <c r="G30" i="2"/>
  <c r="I19" i="2"/>
  <c r="H19" i="2"/>
  <c r="G19" i="2"/>
  <c r="I51" i="2"/>
  <c r="H51" i="2"/>
  <c r="G51" i="2"/>
  <c r="I45" i="2"/>
  <c r="H45" i="2"/>
  <c r="G45" i="2"/>
  <c r="I5" i="2"/>
  <c r="H5" i="2"/>
  <c r="G5" i="2"/>
  <c r="I18" i="2"/>
  <c r="H18" i="2"/>
  <c r="G18" i="2"/>
  <c r="I57" i="2"/>
  <c r="H57" i="2"/>
  <c r="G57" i="2"/>
  <c r="I56" i="2"/>
  <c r="H56" i="2"/>
  <c r="G56" i="2"/>
  <c r="I25" i="2"/>
  <c r="H25" i="2"/>
  <c r="G25" i="2"/>
  <c r="I55" i="2"/>
  <c r="H55" i="2"/>
  <c r="G55" i="2"/>
  <c r="I28" i="2"/>
  <c r="H28" i="2"/>
  <c r="G28" i="2"/>
  <c r="I15" i="2"/>
  <c r="H15" i="2"/>
  <c r="G15" i="2"/>
  <c r="I3" i="2"/>
  <c r="H3" i="2"/>
  <c r="G3" i="2"/>
  <c r="I54" i="2"/>
  <c r="H54" i="2"/>
  <c r="G54" i="2"/>
  <c r="I12" i="2"/>
  <c r="H12" i="2"/>
  <c r="G12" i="2"/>
  <c r="J26" i="1"/>
  <c r="I26" i="1"/>
  <c r="H26" i="1"/>
  <c r="J23" i="1"/>
  <c r="I23" i="1"/>
  <c r="H23" i="1"/>
  <c r="J15" i="1"/>
  <c r="I15" i="1"/>
  <c r="H15" i="1"/>
  <c r="J46" i="1"/>
  <c r="I46" i="1"/>
  <c r="H46" i="1"/>
  <c r="J25" i="1"/>
  <c r="I25" i="1"/>
  <c r="H25" i="1"/>
  <c r="J27" i="1"/>
  <c r="I27" i="1"/>
  <c r="H27" i="1"/>
  <c r="J77" i="1"/>
  <c r="I77" i="1"/>
  <c r="H77" i="1"/>
  <c r="J58" i="1"/>
  <c r="I58" i="1"/>
  <c r="H58" i="1"/>
  <c r="J51" i="1"/>
  <c r="I51" i="1"/>
  <c r="H51" i="1"/>
  <c r="J49" i="1"/>
  <c r="I49" i="1"/>
  <c r="H49" i="1"/>
  <c r="J55" i="1"/>
  <c r="I55" i="1"/>
  <c r="H55" i="1"/>
  <c r="J67" i="1"/>
  <c r="I67" i="1"/>
  <c r="H67" i="1"/>
  <c r="J60" i="1"/>
  <c r="I60" i="1"/>
  <c r="H60" i="1"/>
  <c r="J14" i="1"/>
  <c r="I14" i="1"/>
  <c r="H14" i="1"/>
  <c r="J41" i="1"/>
  <c r="I41" i="1"/>
  <c r="H41" i="1"/>
  <c r="J44" i="1"/>
  <c r="I44" i="1"/>
  <c r="H44" i="1"/>
  <c r="J50" i="1"/>
  <c r="I50" i="1"/>
  <c r="H50" i="1"/>
  <c r="J10" i="1"/>
  <c r="I10" i="1"/>
  <c r="H10" i="1"/>
  <c r="J61" i="1"/>
  <c r="I61" i="1"/>
  <c r="H61" i="1"/>
  <c r="J17" i="1"/>
  <c r="I17" i="1"/>
  <c r="H17" i="1"/>
  <c r="J59" i="1"/>
  <c r="I59" i="1"/>
  <c r="H59" i="1"/>
  <c r="J20" i="1"/>
  <c r="I20" i="1"/>
  <c r="H20" i="1"/>
  <c r="J73" i="1"/>
  <c r="I73" i="1"/>
  <c r="H73" i="1"/>
  <c r="J47" i="1"/>
  <c r="I47" i="1"/>
  <c r="H47" i="1"/>
  <c r="J71" i="1"/>
  <c r="I71" i="1"/>
  <c r="H71" i="1"/>
  <c r="J48" i="1"/>
  <c r="I48" i="1"/>
  <c r="H48" i="1"/>
  <c r="J80" i="1"/>
  <c r="I80" i="1"/>
  <c r="H80" i="1"/>
  <c r="J69" i="1"/>
  <c r="I69" i="1"/>
  <c r="H69" i="1"/>
  <c r="J45" i="1"/>
  <c r="I45" i="1"/>
  <c r="H45" i="1"/>
  <c r="J56" i="1"/>
  <c r="I56" i="1"/>
  <c r="H56" i="1"/>
  <c r="J68" i="1"/>
  <c r="I68" i="1"/>
  <c r="H68" i="1"/>
  <c r="J42" i="1"/>
  <c r="I42" i="1"/>
  <c r="H42" i="1"/>
  <c r="J57" i="1"/>
  <c r="I57" i="1"/>
  <c r="H57" i="1"/>
  <c r="J9" i="1"/>
  <c r="I9" i="1"/>
  <c r="H9" i="1"/>
  <c r="J66" i="1"/>
  <c r="I66" i="1"/>
  <c r="H66" i="1"/>
  <c r="J35" i="1"/>
  <c r="I35" i="1"/>
  <c r="H35" i="1"/>
  <c r="J38" i="1"/>
  <c r="I38" i="1"/>
  <c r="H38" i="1"/>
  <c r="J19" i="1"/>
  <c r="I19" i="1"/>
  <c r="H19" i="1"/>
  <c r="J22" i="1"/>
  <c r="I22" i="1"/>
  <c r="H22" i="1"/>
  <c r="J52" i="1"/>
  <c r="I52" i="1"/>
  <c r="H52" i="1"/>
  <c r="J12" i="1"/>
  <c r="I12" i="1"/>
  <c r="H12" i="1"/>
  <c r="J79" i="1"/>
  <c r="I79" i="1"/>
  <c r="H79" i="1"/>
  <c r="J24" i="1"/>
  <c r="I24" i="1"/>
  <c r="H24" i="1"/>
  <c r="J33" i="1"/>
  <c r="I33" i="1"/>
  <c r="H33" i="1"/>
  <c r="J62" i="1"/>
  <c r="I62" i="1"/>
  <c r="H62" i="1"/>
  <c r="J70" i="1"/>
  <c r="I70" i="1"/>
  <c r="H70" i="1"/>
  <c r="J37" i="1"/>
  <c r="I37" i="1"/>
  <c r="H37" i="1"/>
  <c r="J28" i="1"/>
  <c r="I28" i="1"/>
  <c r="H28" i="1"/>
  <c r="J31" i="1"/>
  <c r="I31" i="1"/>
  <c r="H31" i="1"/>
  <c r="J13" i="1"/>
  <c r="I13" i="1"/>
  <c r="H13" i="1"/>
  <c r="J18" i="1"/>
  <c r="I18" i="1"/>
  <c r="H18" i="1"/>
  <c r="J29" i="1"/>
  <c r="I29" i="1"/>
  <c r="H29" i="1"/>
  <c r="J64" i="1"/>
  <c r="I64" i="1"/>
  <c r="H64" i="1"/>
  <c r="J65" i="1"/>
  <c r="I65" i="1"/>
  <c r="H65" i="1"/>
  <c r="J53" i="1"/>
  <c r="I53" i="1"/>
  <c r="H53" i="1"/>
  <c r="J43" i="1"/>
  <c r="I43" i="1"/>
  <c r="H43" i="1"/>
  <c r="J11" i="1"/>
  <c r="I11" i="1"/>
  <c r="H11" i="1"/>
  <c r="J54" i="1"/>
  <c r="I54" i="1"/>
  <c r="H54" i="1"/>
  <c r="J78" i="1"/>
  <c r="I78" i="1"/>
  <c r="H78" i="1"/>
  <c r="J16" i="1"/>
  <c r="I16" i="1"/>
  <c r="H16" i="1"/>
  <c r="J30" i="1"/>
  <c r="I30" i="1"/>
  <c r="H30" i="1"/>
  <c r="J40" i="1"/>
  <c r="I40" i="1"/>
  <c r="H40" i="1"/>
  <c r="J76" i="1"/>
  <c r="I76" i="1"/>
  <c r="H76" i="1"/>
  <c r="J34" i="1"/>
  <c r="I34" i="1"/>
  <c r="H34" i="1"/>
  <c r="J21" i="1"/>
  <c r="I21" i="1"/>
  <c r="H21" i="1"/>
  <c r="J36" i="1"/>
  <c r="I36" i="1"/>
  <c r="H36" i="1"/>
  <c r="J75" i="1"/>
  <c r="I75" i="1"/>
  <c r="H75" i="1"/>
  <c r="B5" i="1"/>
  <c r="B4" i="1"/>
  <c r="B3" i="1"/>
  <c r="B2" i="1"/>
</calcChain>
</file>

<file path=xl/sharedStrings.xml><?xml version="1.0" encoding="utf-8"?>
<sst xmlns="http://schemas.openxmlformats.org/spreadsheetml/2006/main" count="270" uniqueCount="101">
  <si>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</si>
  <si>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</si>
  <si>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</si>
  <si>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</si>
  <si>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</si>
  <si>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</si>
  <si>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</si>
  <si>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</si>
  <si>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</si>
  <si>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</si>
  <si>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</si>
  <si>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</si>
  <si>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</si>
  <si>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</si>
  <si>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</si>
  <si>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</si>
  <si>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</si>
  <si>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</si>
  <si>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</si>
  <si>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SVD_HUAW</t>
  </si>
  <si>
    <t>TCI_RMHL</t>
  </si>
  <si>
    <t>NOR_CVVM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</si>
  <si>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</si>
  <si>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</si>
  <si>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</si>
  <si>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</si>
  <si>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</si>
  <si>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</si>
  <si>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</si>
  <si>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</si>
  <si>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</si>
  <si>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</si>
  <si>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</si>
  <si>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</si>
  <si>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</si>
  <si>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</si>
  <si>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</si>
  <si>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</si>
  <si>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</si>
  <si>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</si>
  <si>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</si>
  <si>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</si>
  <si>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</si>
  <si>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</si>
  <si>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</si>
  <si>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</si>
  <si>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</si>
  <si>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</si>
  <si>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</si>
  <si>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</si>
  <si>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</si>
  <si>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</si>
  <si>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</si>
  <si>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ANU_BWTA</t>
  </si>
  <si>
    <t>AXA_HUAW</t>
  </si>
  <si>
    <t>AXA_VALL</t>
  </si>
  <si>
    <t>BAR_COMG</t>
  </si>
  <si>
    <t>BVI_HUAW</t>
  </si>
  <si>
    <t>BVI_MSAN</t>
  </si>
  <si>
    <t>BVI_RTN</t>
  </si>
  <si>
    <t>CMV_CARL</t>
  </si>
  <si>
    <t>CMV_MOBY</t>
  </si>
  <si>
    <t>CMV_PMBK</t>
  </si>
  <si>
    <t>DOM_ROSE</t>
  </si>
  <si>
    <t>GND_HART</t>
  </si>
  <si>
    <t>GND_ZBRA</t>
  </si>
  <si>
    <t>JAM_BRA4</t>
  </si>
  <si>
    <t>JAM_CALIX</t>
  </si>
  <si>
    <t>JAM_CAR3</t>
  </si>
  <si>
    <t>JAM_CARL</t>
  </si>
  <si>
    <t>JAM_CENT</t>
  </si>
  <si>
    <t>SVD_SNS1</t>
  </si>
  <si>
    <t>JAM_WSH1</t>
  </si>
  <si>
    <t>JAM_WEST</t>
  </si>
  <si>
    <t>SVD_SNS</t>
  </si>
  <si>
    <t>DMS100_INVALID_LEN:The Entered DN Does not Map to the Entered Len</t>
  </si>
  <si>
    <t>DMS100_NO_UDETMATCH:No User Defined Exit Type Found</t>
  </si>
  <si>
    <t>DMS100_DNNOBEASSLEN:The Directory Number is either invalid or not assigned, Please check the Number</t>
  </si>
  <si>
    <t>BAR_EMA</t>
  </si>
  <si>
    <t>BAR_SC14B</t>
  </si>
  <si>
    <t>DOM_RVML</t>
  </si>
  <si>
    <t>JAM_HUA2</t>
  </si>
  <si>
    <t>BAR_SECU</t>
  </si>
  <si>
    <t>BVI_VOX1</t>
  </si>
  <si>
    <t>BVI_ZBRA</t>
  </si>
  <si>
    <t>EST_GSAT</t>
  </si>
  <si>
    <t>EST_GSAT1</t>
  </si>
  <si>
    <t>GND_HVML</t>
  </si>
  <si>
    <t>JAM_BRWK</t>
  </si>
  <si>
    <t>JAM_EMA</t>
  </si>
  <si>
    <t>JAM_SC14B</t>
  </si>
  <si>
    <t>SOU_CVVM</t>
  </si>
  <si>
    <t>SVD_MVUS</t>
  </si>
  <si>
    <t>SIMA_CANT_DELETE_SUB:Can't delete Subscriber from database</t>
  </si>
  <si>
    <t>SIMAPIN_ALRDYEXISTS:PIN already exists in the database</t>
  </si>
  <si>
    <t>SIMA_ARRAYBOUND_OUT:SIMA-response: Array Index Out Of Bounds Exception</t>
  </si>
  <si>
    <t>SIMA_TRY_MOD_SUB:Error trying to modify subscriber</t>
  </si>
  <si>
    <t>SIMA_CANT_UPDATE:Can't update Subscriber General Info in database</t>
  </si>
  <si>
    <t>SIMA_CANTF_CLASS:Cant find Service Class</t>
  </si>
  <si>
    <t>DMS100_NEP_DB_ERROR:Information not found in NEP data base</t>
  </si>
  <si>
    <t>DMS100_IMPROPLINEST:Improper Line State. Please contact the switch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</si>
</sst>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0" xfId="0" applyFont="1"/>
  </cellXfs>
  <cellStyles count="1">
    <cellStyle name="Normal" xfId="0" builtinId="0"/>
  </cellStyles>
  <dxfs count="3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bottom style="thin">
          <color rgb="FF8EA9DB"/>
        </bottom>
      </border>
    </dxf>
    <dxf>
      <border outline="0">
        <top style="thin">
          <color rgb="FF8EA9DB"/>
        </top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81" totalsRowShown="0">
  <autoFilter ref="C8:J81" xr:uid="{00000000-0009-0000-0100-000001000000}"/>
  <sortState ref="C9:J81">
    <sortCondition descending="1" ref="C8:C81"/>
  </sortState>
  <tableColumns count="8">
    <tableColumn id="1" xr3:uid="{00000000-0010-0000-0000-000001000000}" name="WOS" dataDxfId="32"/>
    <tableColumn id="2" xr3:uid="{00000000-0010-0000-0000-000002000000}" name="HOST" dataDxfId="31"/>
    <tableColumn id="3" xr3:uid="{00000000-0010-0000-0000-000003000000}" name="COMPLETE" dataDxfId="30"/>
    <tableColumn id="5" xr3:uid="{00000000-0010-0000-0000-000005000000}" name="FAILED" dataDxfId="29"/>
    <tableColumn id="7" xr3:uid="{00000000-0010-0000-0000-000007000000}" name="TIMEOUT" dataDxfId="28"/>
    <tableColumn id="9" xr3:uid="{00000000-0010-0000-0000-000009000000}" name="%COMPLETE" dataDxfId="27">
      <calculatedColumnFormula>Tabla1[[#This Row],[COMPLETE]]/Tabla1[[#This Row],[WOS]]</calculatedColumnFormula>
    </tableColumn>
    <tableColumn id="10" xr3:uid="{00000000-0010-0000-0000-00000A000000}" name="%FAILED" dataDxfId="26">
      <calculatedColumnFormula>Tabla1[[#This Row],[FAILED]]/Tabla1[[#This Row],[WOS]]</calculatedColumnFormula>
    </tableColumn>
    <tableColumn id="11" xr3:uid="{00000000-0010-0000-0000-00000B000000}" name="%TIMEOUT" dataDxfId="25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5" totalsRowShown="0">
  <autoFilter ref="B2:I75" xr:uid="{CF1F7689-8064-4E59-B590-CB17511649D5}"/>
  <sortState ref="B3:I75">
    <sortCondition descending="1" ref="F2:F75"/>
  </sortState>
  <tableColumns count="8">
    <tableColumn id="1" xr3:uid="{C6255655-4DD3-4710-85E1-C84611A89449}" name="WOS" dataDxfId="24"/>
    <tableColumn id="2" xr3:uid="{879086C3-9267-4161-8599-993C0CA01173}" name="HOST" dataDxfId="23"/>
    <tableColumn id="3" xr3:uid="{5E2E2CD6-8A96-4130-B22B-1D2F43C16AAB}" name="COMPLETE" dataDxfId="22"/>
    <tableColumn id="5" xr3:uid="{A8A2EB13-42FD-446B-A879-CE976EAC3B55}" name="FAILED" dataDxfId="21"/>
    <tableColumn id="7" xr3:uid="{37BFA7EE-CF38-4D57-8021-DEB69B2EDD68}" name="TIMEOUT" dataDxfId="20"/>
    <tableColumn id="9" xr3:uid="{8C43A971-95BC-4924-B0F6-6C509ED6B2DC}" name="%COMPLETE" dataDxfId="19">
      <calculatedColumnFormula>Tabla13[[#This Row],[COMPLETE]]/Tabla13[[#This Row],[WOS]]</calculatedColumnFormula>
    </tableColumn>
    <tableColumn id="10" xr3:uid="{15F8F755-29BB-45EA-BF3C-DD99A840606F}" name="%FAILED" dataDxfId="18">
      <calculatedColumnFormula>Tabla13[[#This Row],[FAILED]]/Tabla13[[#This Row],[WOS]]</calculatedColumnFormula>
    </tableColumn>
    <tableColumn id="11" xr3:uid="{D5EA6929-B51C-402B-80F0-453D2D24EFB9}" name="%TIMEOUT" dataDxfId="17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5" totalsRowShown="0">
  <autoFilter ref="B2:I75" xr:uid="{04EBFDE2-7069-41FE-B586-207CF4129C91}"/>
  <sortState ref="B3:I75">
    <sortCondition descending="1" ref="E2:E75"/>
  </sortState>
  <tableColumns count="8">
    <tableColumn id="1" xr3:uid="{B9A5F40A-5BF1-483F-BC5D-5988F5364691}" name="WOS" dataDxfId="16"/>
    <tableColumn id="2" xr3:uid="{D4A6C49A-A0A1-4965-A9D2-EE5352F8BA4F}" name="HOST" dataDxfId="15"/>
    <tableColumn id="3" xr3:uid="{C4E2544F-A3FA-46B1-BC48-7A107801647B}" name="COMPLETE" dataDxfId="14"/>
    <tableColumn id="5" xr3:uid="{E151DDD4-42CA-4BF9-8F67-C3D41B27826E}" name="FAILED" dataDxfId="13"/>
    <tableColumn id="7" xr3:uid="{DE277A0E-6DCC-4E87-ABF4-C029C6BC416C}" name="TIMEOUT" dataDxfId="12"/>
    <tableColumn id="9" xr3:uid="{B2668D83-226D-4FDC-83DB-52955B4D5D6B}" name="%COMPLETE" dataDxfId="11">
      <calculatedColumnFormula>Tabla16[[#This Row],[COMPLETE]]/Tabla16[[#This Row],[WOS]]</calculatedColumnFormula>
    </tableColumn>
    <tableColumn id="10" xr3:uid="{36DC52C5-7CEB-4C03-AEDE-DB25E7D6B270}" name="%FAILED" dataDxfId="10">
      <calculatedColumnFormula>Tabla16[[#This Row],[FAILED]]/Tabla16[[#This Row],[WOS]]</calculatedColumnFormula>
    </tableColumn>
    <tableColumn id="11" xr3:uid="{9090A278-D6F7-4167-9234-599774D6D4FE}" name="%TIMEOUT" dataDxfId="9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8" totalsRowShown="0" headerRowDxfId="8" headerRowBorderDxfId="7" tableBorderDxfId="6">
  <autoFilter ref="B2:C8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6" totalsRowShown="0">
  <autoFilter ref="B2:C6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7" totalsRowShown="0" headerRowDxfId="5" dataDxfId="0" headerRowBorderDxfId="3" tableBorderDxfId="4">
  <autoFilter ref="B2:C7" xr:uid="{00000000-0009-0000-0100-000004000000}"/>
  <sortState ref="B3:C3">
    <sortCondition descending="1" ref="B2:B3"/>
  </sortState>
  <tableColumns count="2">
    <tableColumn id="1" xr3:uid="{00000000-0010-0000-0500-000001000000}" name="COUNT" dataDxfId="2"/>
    <tableColumn id="3" xr3:uid="{00000000-0010-0000-0500-000003000000}" name="UDET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B4" sqref="B4"/>
    </sheetView>
  </sheetViews>
  <sheetFormatPr baseColWidth="10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6">
        <v>43409</v>
      </c>
    </row>
    <row r="2" spans="1:10" x14ac:dyDescent="0.2">
      <c r="A2" s="1" t="s">
        <v>0</v>
      </c>
      <c r="B2">
        <f>SUM(Tabla1[WOS])</f>
        <v>25839</v>
      </c>
    </row>
    <row r="3" spans="1:10" x14ac:dyDescent="0.2">
      <c r="A3" s="1" t="s">
        <v>1</v>
      </c>
      <c r="B3">
        <f>SUM(Tabla1[COMPLETE])</f>
        <v>20056</v>
      </c>
    </row>
    <row r="4" spans="1:10" x14ac:dyDescent="0.2">
      <c r="A4" s="1" t="s">
        <v>2</v>
      </c>
      <c r="B4">
        <f>SUM(Tabla1[FAILED])</f>
        <v>3392</v>
      </c>
    </row>
    <row r="5" spans="1:10" x14ac:dyDescent="0.2">
      <c r="A5" s="1" t="s">
        <v>3</v>
      </c>
      <c r="B5">
        <f>SUM(Tabla1[TIMEOUT])</f>
        <v>2391</v>
      </c>
    </row>
    <row r="6" spans="1:10" x14ac:dyDescent="0.2">
      <c r="A6" s="1" t="s">
        <v>10</v>
      </c>
      <c r="B6" s="7">
        <v>43415.999988425923</v>
      </c>
    </row>
    <row r="7" spans="1:10" x14ac:dyDescent="0.2">
      <c r="A7" s="2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9">
        <v>4891</v>
      </c>
      <c r="D9" s="9" t="s">
        <v>35</v>
      </c>
      <c r="E9" s="9">
        <v>4011</v>
      </c>
      <c r="F9" s="9">
        <v>880</v>
      </c>
      <c r="G9" s="9"/>
      <c r="H9" s="8">
        <f>Tabla1[[#This Row],[COMPLETE]]/Tabla1[[#This Row],[WOS]]</f>
        <v>0.82007769372316497</v>
      </c>
      <c r="I9" s="8">
        <f>Tabla1[[#This Row],[FAILED]]/Tabla1[[#This Row],[WOS]]</f>
        <v>0.179922306276835</v>
      </c>
      <c r="J9" s="8">
        <f>Tabla1[[#This Row],[TIMEOUT]]/Tabla1[[#This Row],[WOS]]</f>
        <v>0</v>
      </c>
    </row>
    <row r="10" spans="1:10" x14ac:dyDescent="0.2">
      <c r="C10" s="9">
        <v>2257</v>
      </c>
      <c r="D10" s="9" t="s">
        <v>36</v>
      </c>
      <c r="E10" s="9">
        <v>1461</v>
      </c>
      <c r="F10" s="9">
        <v>796</v>
      </c>
      <c r="G10" s="9"/>
      <c r="H10" s="8">
        <f>Tabla1[[#This Row],[COMPLETE]]/Tabla1[[#This Row],[WOS]]</f>
        <v>0.64731945059813911</v>
      </c>
      <c r="I10" s="8">
        <f>Tabla1[[#This Row],[FAILED]]/Tabla1[[#This Row],[WOS]]</f>
        <v>0.35268054940186089</v>
      </c>
      <c r="J10" s="8">
        <f>Tabla1[[#This Row],[TIMEOUT]]/Tabla1[[#This Row],[WOS]]</f>
        <v>0</v>
      </c>
    </row>
    <row r="11" spans="1:10" x14ac:dyDescent="0.2">
      <c r="C11" s="9">
        <v>1875</v>
      </c>
      <c r="D11" s="9" t="s">
        <v>18</v>
      </c>
      <c r="E11" s="9">
        <v>1824</v>
      </c>
      <c r="F11" s="9">
        <v>51</v>
      </c>
      <c r="G11" s="9"/>
      <c r="H11" s="8">
        <f>Tabla1[[#This Row],[COMPLETE]]/Tabla1[[#This Row],[WOS]]</f>
        <v>0.9728</v>
      </c>
      <c r="I11" s="8">
        <f>Tabla1[[#This Row],[FAILED]]/Tabla1[[#This Row],[WOS]]</f>
        <v>2.7199999999999998E-2</v>
      </c>
      <c r="J11" s="8">
        <f>Tabla1[[#This Row],[TIMEOUT]]/Tabla1[[#This Row],[WOS]]</f>
        <v>0</v>
      </c>
    </row>
    <row r="12" spans="1:10" x14ac:dyDescent="0.2">
      <c r="C12" s="9">
        <v>1741</v>
      </c>
      <c r="D12" s="9" t="s">
        <v>13</v>
      </c>
      <c r="E12" s="9">
        <v>1720</v>
      </c>
      <c r="F12" s="9">
        <v>21</v>
      </c>
      <c r="G12" s="9"/>
      <c r="H12" s="8">
        <f>Tabla1[[#This Row],[COMPLETE]]/Tabla1[[#This Row],[WOS]]</f>
        <v>0.9879379666858128</v>
      </c>
      <c r="I12" s="8">
        <f>Tabla1[[#This Row],[FAILED]]/Tabla1[[#This Row],[WOS]]</f>
        <v>1.2062033314187249E-2</v>
      </c>
      <c r="J12" s="8">
        <f>Tabla1[[#This Row],[TIMEOUT]]/Tabla1[[#This Row],[WOS]]</f>
        <v>0</v>
      </c>
    </row>
    <row r="13" spans="1:10" x14ac:dyDescent="0.2">
      <c r="C13" s="9">
        <v>1608</v>
      </c>
      <c r="D13" s="9" t="s">
        <v>38</v>
      </c>
      <c r="E13" s="9"/>
      <c r="F13" s="9"/>
      <c r="G13" s="9">
        <v>1608</v>
      </c>
      <c r="H13" s="8">
        <f>Tabla1[[#This Row],[COMPLETE]]/Tabla1[[#This Row],[WOS]]</f>
        <v>0</v>
      </c>
      <c r="I13" s="8">
        <f>Tabla1[[#This Row],[FAILED]]/Tabla1[[#This Row],[WOS]]</f>
        <v>0</v>
      </c>
      <c r="J13" s="8">
        <f>Tabla1[[#This Row],[TIMEOUT]]/Tabla1[[#This Row],[WOS]]</f>
        <v>1</v>
      </c>
    </row>
    <row r="14" spans="1:10" x14ac:dyDescent="0.2">
      <c r="C14" s="9">
        <v>1569</v>
      </c>
      <c r="D14" s="9" t="s">
        <v>56</v>
      </c>
      <c r="E14" s="9">
        <v>1427</v>
      </c>
      <c r="F14" s="9">
        <v>142</v>
      </c>
      <c r="G14" s="9"/>
      <c r="H14" s="8">
        <f>Tabla1[[#This Row],[COMPLETE]]/Tabla1[[#This Row],[WOS]]</f>
        <v>0.90949649458253667</v>
      </c>
      <c r="I14" s="8">
        <f>Tabla1[[#This Row],[FAILED]]/Tabla1[[#This Row],[WOS]]</f>
        <v>9.0503505417463354E-2</v>
      </c>
      <c r="J14" s="8">
        <f>Tabla1[[#This Row],[TIMEOUT]]/Tabla1[[#This Row],[WOS]]</f>
        <v>0</v>
      </c>
    </row>
    <row r="15" spans="1:10" x14ac:dyDescent="0.2">
      <c r="C15" s="9">
        <v>1265</v>
      </c>
      <c r="D15" s="9" t="s">
        <v>30</v>
      </c>
      <c r="E15" s="9">
        <v>1118</v>
      </c>
      <c r="F15" s="9">
        <v>147</v>
      </c>
      <c r="G15" s="9"/>
      <c r="H15" s="8">
        <f>Tabla1[[#This Row],[COMPLETE]]/Tabla1[[#This Row],[WOS]]</f>
        <v>0.88379446640316206</v>
      </c>
      <c r="I15" s="8">
        <f>Tabla1[[#This Row],[FAILED]]/Tabla1[[#This Row],[WOS]]</f>
        <v>0.11620553359683794</v>
      </c>
      <c r="J15" s="8">
        <f>Tabla1[[#This Row],[TIMEOUT]]/Tabla1[[#This Row],[WOS]]</f>
        <v>0</v>
      </c>
    </row>
    <row r="16" spans="1:10" x14ac:dyDescent="0.2">
      <c r="C16" s="9">
        <v>1189</v>
      </c>
      <c r="D16" s="9" t="s">
        <v>37</v>
      </c>
      <c r="E16" s="9">
        <v>1180</v>
      </c>
      <c r="F16" s="9">
        <v>9</v>
      </c>
      <c r="G16" s="9"/>
      <c r="H16" s="8">
        <f>Tabla1[[#This Row],[COMPLETE]]/Tabla1[[#This Row],[WOS]]</f>
        <v>0.99243061396131205</v>
      </c>
      <c r="I16" s="8">
        <f>Tabla1[[#This Row],[FAILED]]/Tabla1[[#This Row],[WOS]]</f>
        <v>7.569386038687973E-3</v>
      </c>
      <c r="J16" s="8">
        <f>Tabla1[[#This Row],[TIMEOUT]]/Tabla1[[#This Row],[WOS]]</f>
        <v>0</v>
      </c>
    </row>
    <row r="17" spans="3:10" x14ac:dyDescent="0.2">
      <c r="C17" s="9">
        <v>935</v>
      </c>
      <c r="D17" s="9" t="s">
        <v>25</v>
      </c>
      <c r="E17" s="9">
        <v>807</v>
      </c>
      <c r="F17" s="9">
        <v>128</v>
      </c>
      <c r="G17" s="9"/>
      <c r="H17" s="8">
        <f>Tabla1[[#This Row],[COMPLETE]]/Tabla1[[#This Row],[WOS]]</f>
        <v>0.86310160427807492</v>
      </c>
      <c r="I17" s="8">
        <f>Tabla1[[#This Row],[FAILED]]/Tabla1[[#This Row],[WOS]]</f>
        <v>0.13689839572192514</v>
      </c>
      <c r="J17" s="8">
        <f>Tabla1[[#This Row],[TIMEOUT]]/Tabla1[[#This Row],[WOS]]</f>
        <v>0</v>
      </c>
    </row>
    <row r="18" spans="3:10" x14ac:dyDescent="0.2">
      <c r="C18" s="9">
        <v>913</v>
      </c>
      <c r="D18" s="9" t="s">
        <v>34</v>
      </c>
      <c r="E18" s="9">
        <v>787</v>
      </c>
      <c r="F18" s="9">
        <v>126</v>
      </c>
      <c r="G18" s="9"/>
      <c r="H18" s="8">
        <f>Tabla1[[#This Row],[COMPLETE]]/Tabla1[[#This Row],[WOS]]</f>
        <v>0.86199342825848846</v>
      </c>
      <c r="I18" s="8">
        <f>Tabla1[[#This Row],[FAILED]]/Tabla1[[#This Row],[WOS]]</f>
        <v>0.13800657174151151</v>
      </c>
      <c r="J18" s="8">
        <f>Tabla1[[#This Row],[TIMEOUT]]/Tabla1[[#This Row],[WOS]]</f>
        <v>0</v>
      </c>
    </row>
    <row r="19" spans="3:10" x14ac:dyDescent="0.2">
      <c r="C19" s="9">
        <v>794</v>
      </c>
      <c r="D19" s="9" t="s">
        <v>68</v>
      </c>
      <c r="E19" s="9">
        <v>740</v>
      </c>
      <c r="F19" s="9">
        <v>54</v>
      </c>
      <c r="G19" s="9"/>
      <c r="H19" s="8">
        <f>Tabla1[[#This Row],[COMPLETE]]/Tabla1[[#This Row],[WOS]]</f>
        <v>0.93198992443324935</v>
      </c>
      <c r="I19" s="8">
        <f>Tabla1[[#This Row],[FAILED]]/Tabla1[[#This Row],[WOS]]</f>
        <v>6.8010075566750636E-2</v>
      </c>
      <c r="J19" s="8">
        <f>Tabla1[[#This Row],[TIMEOUT]]/Tabla1[[#This Row],[WOS]]</f>
        <v>0</v>
      </c>
    </row>
    <row r="20" spans="3:10" x14ac:dyDescent="0.2">
      <c r="C20" s="9">
        <v>618</v>
      </c>
      <c r="D20" s="9" t="s">
        <v>63</v>
      </c>
      <c r="E20" s="9">
        <v>544</v>
      </c>
      <c r="F20" s="9">
        <v>74</v>
      </c>
      <c r="G20" s="9"/>
      <c r="H20" s="8">
        <f>Tabla1[[#This Row],[COMPLETE]]/Tabla1[[#This Row],[WOS]]</f>
        <v>0.88025889967637538</v>
      </c>
      <c r="I20" s="8">
        <f>Tabla1[[#This Row],[FAILED]]/Tabla1[[#This Row],[WOS]]</f>
        <v>0.11974110032362459</v>
      </c>
      <c r="J20" s="8">
        <f>Tabla1[[#This Row],[TIMEOUT]]/Tabla1[[#This Row],[WOS]]</f>
        <v>0</v>
      </c>
    </row>
    <row r="21" spans="3:10" x14ac:dyDescent="0.2">
      <c r="C21" s="9">
        <v>514</v>
      </c>
      <c r="D21" s="9" t="s">
        <v>31</v>
      </c>
      <c r="E21" s="9">
        <v>489</v>
      </c>
      <c r="F21" s="9">
        <v>25</v>
      </c>
      <c r="G21" s="9"/>
      <c r="H21" s="8">
        <f>Tabla1[[#This Row],[COMPLETE]]/Tabla1[[#This Row],[WOS]]</f>
        <v>0.95136186770428011</v>
      </c>
      <c r="I21" s="8">
        <f>Tabla1[[#This Row],[FAILED]]/Tabla1[[#This Row],[WOS]]</f>
        <v>4.8638132295719845E-2</v>
      </c>
      <c r="J21" s="8">
        <f>Tabla1[[#This Row],[TIMEOUT]]/Tabla1[[#This Row],[WOS]]</f>
        <v>0</v>
      </c>
    </row>
    <row r="22" spans="3:10" x14ac:dyDescent="0.2">
      <c r="C22" s="9">
        <v>489</v>
      </c>
      <c r="D22" s="9" t="s">
        <v>27</v>
      </c>
      <c r="E22" s="9">
        <v>461</v>
      </c>
      <c r="F22" s="9">
        <v>28</v>
      </c>
      <c r="G22" s="9"/>
      <c r="H22" s="8">
        <f>Tabla1[[#This Row],[COMPLETE]]/Tabla1[[#This Row],[WOS]]</f>
        <v>0.94274028629856854</v>
      </c>
      <c r="I22" s="8">
        <f>Tabla1[[#This Row],[FAILED]]/Tabla1[[#This Row],[WOS]]</f>
        <v>5.7259713701431493E-2</v>
      </c>
      <c r="J22" s="8">
        <f>Tabla1[[#This Row],[TIMEOUT]]/Tabla1[[#This Row],[WOS]]</f>
        <v>0</v>
      </c>
    </row>
    <row r="23" spans="3:10" x14ac:dyDescent="0.2">
      <c r="C23" s="9">
        <v>437</v>
      </c>
      <c r="D23" s="9" t="s">
        <v>64</v>
      </c>
      <c r="E23" s="9">
        <v>396</v>
      </c>
      <c r="F23" s="9">
        <v>41</v>
      </c>
      <c r="G23" s="9"/>
      <c r="H23" s="8">
        <f>Tabla1[[#This Row],[COMPLETE]]/Tabla1[[#This Row],[WOS]]</f>
        <v>0.90617848970251713</v>
      </c>
      <c r="I23" s="8">
        <f>Tabla1[[#This Row],[FAILED]]/Tabla1[[#This Row],[WOS]]</f>
        <v>9.3821510297482841E-2</v>
      </c>
      <c r="J23" s="8">
        <f>Tabla1[[#This Row],[TIMEOUT]]/Tabla1[[#This Row],[WOS]]</f>
        <v>0</v>
      </c>
    </row>
    <row r="24" spans="3:10" x14ac:dyDescent="0.2">
      <c r="C24" s="9">
        <v>413</v>
      </c>
      <c r="D24" s="9" t="s">
        <v>26</v>
      </c>
      <c r="E24" s="9">
        <v>384</v>
      </c>
      <c r="F24" s="9">
        <v>29</v>
      </c>
      <c r="G24" s="9"/>
      <c r="H24" s="8">
        <f>Tabla1[[#This Row],[COMPLETE]]/Tabla1[[#This Row],[WOS]]</f>
        <v>0.92978208232445525</v>
      </c>
      <c r="I24" s="8">
        <f>Tabla1[[#This Row],[FAILED]]/Tabla1[[#This Row],[WOS]]</f>
        <v>7.0217917675544791E-2</v>
      </c>
      <c r="J24" s="8">
        <f>Tabla1[[#This Row],[TIMEOUT]]/Tabla1[[#This Row],[WOS]]</f>
        <v>0</v>
      </c>
    </row>
    <row r="25" spans="3:10" x14ac:dyDescent="0.2">
      <c r="C25" s="9">
        <v>347</v>
      </c>
      <c r="D25" s="9" t="s">
        <v>15</v>
      </c>
      <c r="E25" s="9">
        <v>337</v>
      </c>
      <c r="F25" s="9">
        <v>10</v>
      </c>
      <c r="G25" s="9"/>
      <c r="H25" s="8">
        <f>Tabla1[[#This Row],[COMPLETE]]/Tabla1[[#This Row],[WOS]]</f>
        <v>0.97118155619596547</v>
      </c>
      <c r="I25" s="8">
        <f>Tabla1[[#This Row],[FAILED]]/Tabla1[[#This Row],[WOS]]</f>
        <v>2.8818443804034581E-2</v>
      </c>
      <c r="J25" s="8">
        <f>Tabla1[[#This Row],[TIMEOUT]]/Tabla1[[#This Row],[WOS]]</f>
        <v>0</v>
      </c>
    </row>
    <row r="26" spans="3:10" x14ac:dyDescent="0.2">
      <c r="C26" s="9">
        <v>299</v>
      </c>
      <c r="D26" s="9" t="s">
        <v>28</v>
      </c>
      <c r="E26" s="9">
        <v>278</v>
      </c>
      <c r="F26" s="9">
        <v>21</v>
      </c>
      <c r="G26" s="9"/>
      <c r="H26" s="8">
        <f>Tabla1[[#This Row],[COMPLETE]]/Tabla1[[#This Row],[WOS]]</f>
        <v>0.92976588628762546</v>
      </c>
      <c r="I26" s="8">
        <f>Tabla1[[#This Row],[FAILED]]/Tabla1[[#This Row],[WOS]]</f>
        <v>7.0234113712374577E-2</v>
      </c>
      <c r="J26" s="8">
        <f>Tabla1[[#This Row],[TIMEOUT]]/Tabla1[[#This Row],[WOS]]</f>
        <v>0</v>
      </c>
    </row>
    <row r="27" spans="3:10" x14ac:dyDescent="0.2">
      <c r="C27" s="9">
        <v>251</v>
      </c>
      <c r="D27" s="9" t="s">
        <v>33</v>
      </c>
      <c r="E27" s="9">
        <v>199</v>
      </c>
      <c r="F27" s="9">
        <v>52</v>
      </c>
      <c r="G27" s="9"/>
      <c r="H27" s="8">
        <f>Tabla1[[#This Row],[COMPLETE]]/Tabla1[[#This Row],[WOS]]</f>
        <v>0.79282868525896411</v>
      </c>
      <c r="I27" s="8">
        <f>Tabla1[[#This Row],[FAILED]]/Tabla1[[#This Row],[WOS]]</f>
        <v>0.20717131474103587</v>
      </c>
      <c r="J27" s="8">
        <f>Tabla1[[#This Row],[TIMEOUT]]/Tabla1[[#This Row],[WOS]]</f>
        <v>0</v>
      </c>
    </row>
    <row r="28" spans="3:10" x14ac:dyDescent="0.2">
      <c r="C28" s="9">
        <v>249</v>
      </c>
      <c r="D28" s="9" t="s">
        <v>70</v>
      </c>
      <c r="E28" s="9">
        <v>191</v>
      </c>
      <c r="F28" s="9">
        <v>58</v>
      </c>
      <c r="G28" s="9"/>
      <c r="H28" s="8">
        <f>Tabla1[[#This Row],[COMPLETE]]/Tabla1[[#This Row],[WOS]]</f>
        <v>0.76706827309236947</v>
      </c>
      <c r="I28" s="8">
        <f>Tabla1[[#This Row],[FAILED]]/Tabla1[[#This Row],[WOS]]</f>
        <v>0.23293172690763053</v>
      </c>
      <c r="J28" s="8">
        <f>Tabla1[[#This Row],[TIMEOUT]]/Tabla1[[#This Row],[WOS]]</f>
        <v>0</v>
      </c>
    </row>
    <row r="29" spans="3:10" x14ac:dyDescent="0.2">
      <c r="C29" s="9">
        <v>231</v>
      </c>
      <c r="D29" s="9" t="s">
        <v>29</v>
      </c>
      <c r="E29" s="9">
        <v>191</v>
      </c>
      <c r="F29" s="9">
        <v>40</v>
      </c>
      <c r="G29" s="9"/>
      <c r="H29" s="8">
        <f>Tabla1[[#This Row],[COMPLETE]]/Tabla1[[#This Row],[WOS]]</f>
        <v>0.82683982683982682</v>
      </c>
      <c r="I29" s="8">
        <f>Tabla1[[#This Row],[FAILED]]/Tabla1[[#This Row],[WOS]]</f>
        <v>0.17316017316017315</v>
      </c>
      <c r="J29" s="8">
        <f>Tabla1[[#This Row],[TIMEOUT]]/Tabla1[[#This Row],[WOS]]</f>
        <v>0</v>
      </c>
    </row>
    <row r="30" spans="3:10" x14ac:dyDescent="0.2">
      <c r="C30" s="9">
        <v>227</v>
      </c>
      <c r="D30" s="9" t="s">
        <v>32</v>
      </c>
      <c r="E30" s="9">
        <v>171</v>
      </c>
      <c r="F30" s="9">
        <v>56</v>
      </c>
      <c r="G30" s="9"/>
      <c r="H30" s="8">
        <f>Tabla1[[#This Row],[COMPLETE]]/Tabla1[[#This Row],[WOS]]</f>
        <v>0.75330396475770922</v>
      </c>
      <c r="I30" s="8">
        <f>Tabla1[[#This Row],[FAILED]]/Tabla1[[#This Row],[WOS]]</f>
        <v>0.24669603524229075</v>
      </c>
      <c r="J30" s="8">
        <f>Tabla1[[#This Row],[TIMEOUT]]/Tabla1[[#This Row],[WOS]]</f>
        <v>0</v>
      </c>
    </row>
    <row r="31" spans="3:10" x14ac:dyDescent="0.2">
      <c r="C31" s="9">
        <v>210</v>
      </c>
      <c r="D31" s="9" t="s">
        <v>69</v>
      </c>
      <c r="E31" s="9">
        <v>196</v>
      </c>
      <c r="F31" s="9">
        <v>14</v>
      </c>
      <c r="G31" s="9"/>
      <c r="H31" s="8">
        <f>Tabla1[[#This Row],[COMPLETE]]/Tabla1[[#This Row],[WOS]]</f>
        <v>0.93333333333333335</v>
      </c>
      <c r="I31" s="8">
        <f>Tabla1[[#This Row],[FAILED]]/Tabla1[[#This Row],[WOS]]</f>
        <v>6.6666666666666666E-2</v>
      </c>
      <c r="J31" s="8">
        <f>Tabla1[[#This Row],[TIMEOUT]]/Tabla1[[#This Row],[WOS]]</f>
        <v>0</v>
      </c>
    </row>
    <row r="32" spans="3:10" x14ac:dyDescent="0.2">
      <c r="C32" s="9">
        <v>207</v>
      </c>
      <c r="D32" s="9" t="s">
        <v>20</v>
      </c>
      <c r="E32" s="9">
        <v>84</v>
      </c>
      <c r="F32" s="9">
        <v>123</v>
      </c>
      <c r="G32" s="9"/>
      <c r="H32" s="8">
        <f>Tabla1[[#This Row],[COMPLETE]]/Tabla1[[#This Row],[WOS]]</f>
        <v>0.40579710144927539</v>
      </c>
      <c r="I32" s="8">
        <f>Tabla1[[#This Row],[FAILED]]/Tabla1[[#This Row],[WOS]]</f>
        <v>0.59420289855072461</v>
      </c>
      <c r="J32" s="8">
        <f>Tabla1[[#This Row],[TIMEOUT]]/Tabla1[[#This Row],[WOS]]</f>
        <v>0</v>
      </c>
    </row>
    <row r="33" spans="3:10" x14ac:dyDescent="0.2">
      <c r="C33" s="9">
        <v>198</v>
      </c>
      <c r="D33" s="9" t="s">
        <v>72</v>
      </c>
      <c r="E33" s="9"/>
      <c r="F33" s="9"/>
      <c r="G33" s="9">
        <v>198</v>
      </c>
      <c r="H33" s="8">
        <f>Tabla1[[#This Row],[COMPLETE]]/Tabla1[[#This Row],[WOS]]</f>
        <v>0</v>
      </c>
      <c r="I33" s="8">
        <f>Tabla1[[#This Row],[FAILED]]/Tabla1[[#This Row],[WOS]]</f>
        <v>0</v>
      </c>
      <c r="J33" s="8">
        <f>Tabla1[[#This Row],[TIMEOUT]]/Tabla1[[#This Row],[WOS]]</f>
        <v>1</v>
      </c>
    </row>
    <row r="34" spans="3:10" x14ac:dyDescent="0.2">
      <c r="C34" s="9">
        <v>196</v>
      </c>
      <c r="D34" s="9" t="s">
        <v>39</v>
      </c>
      <c r="E34" s="9">
        <v>196</v>
      </c>
      <c r="F34" s="9"/>
      <c r="G34" s="9"/>
      <c r="H34" s="8">
        <f>Tabla1[[#This Row],[COMPLETE]]/Tabla1[[#This Row],[WOS]]</f>
        <v>1</v>
      </c>
      <c r="I34" s="8">
        <f>Tabla1[[#This Row],[FAILED]]/Tabla1[[#This Row],[WOS]]</f>
        <v>0</v>
      </c>
      <c r="J34" s="8">
        <f>Tabla1[[#This Row],[TIMEOUT]]/Tabla1[[#This Row],[WOS]]</f>
        <v>0</v>
      </c>
    </row>
    <row r="35" spans="3:10" x14ac:dyDescent="0.2">
      <c r="C35" s="9">
        <v>186</v>
      </c>
      <c r="D35" s="9" t="s">
        <v>19</v>
      </c>
      <c r="E35" s="9">
        <v>162</v>
      </c>
      <c r="F35" s="9">
        <v>24</v>
      </c>
      <c r="G35" s="9"/>
      <c r="H35" s="8">
        <f>Tabla1[[#This Row],[COMPLETE]]/Tabla1[[#This Row],[WOS]]</f>
        <v>0.87096774193548387</v>
      </c>
      <c r="I35" s="8">
        <f>Tabla1[[#This Row],[FAILED]]/Tabla1[[#This Row],[WOS]]</f>
        <v>0.12903225806451613</v>
      </c>
      <c r="J35" s="8">
        <f>Tabla1[[#This Row],[TIMEOUT]]/Tabla1[[#This Row],[WOS]]</f>
        <v>0</v>
      </c>
    </row>
    <row r="36" spans="3:10" x14ac:dyDescent="0.2">
      <c r="C36" s="9">
        <v>182</v>
      </c>
      <c r="D36" s="9" t="s">
        <v>40</v>
      </c>
      <c r="E36" s="9">
        <v>155</v>
      </c>
      <c r="F36" s="9">
        <v>27</v>
      </c>
      <c r="G36" s="9"/>
      <c r="H36" s="8">
        <f>Tabla1[[#This Row],[COMPLETE]]/Tabla1[[#This Row],[WOS]]</f>
        <v>0.85164835164835162</v>
      </c>
      <c r="I36" s="8">
        <f>Tabla1[[#This Row],[FAILED]]/Tabla1[[#This Row],[WOS]]</f>
        <v>0.14835164835164835</v>
      </c>
      <c r="J36" s="8">
        <f>Tabla1[[#This Row],[TIMEOUT]]/Tabla1[[#This Row],[WOS]]</f>
        <v>0</v>
      </c>
    </row>
    <row r="37" spans="3:10" x14ac:dyDescent="0.2">
      <c r="C37" s="9">
        <v>167</v>
      </c>
      <c r="D37" s="9" t="s">
        <v>66</v>
      </c>
      <c r="E37" s="9">
        <v>149</v>
      </c>
      <c r="F37" s="9">
        <v>18</v>
      </c>
      <c r="G37" s="9"/>
      <c r="H37" s="8">
        <f>Tabla1[[#This Row],[COMPLETE]]/Tabla1[[#This Row],[WOS]]</f>
        <v>0.89221556886227549</v>
      </c>
      <c r="I37" s="8">
        <f>Tabla1[[#This Row],[FAILED]]/Tabla1[[#This Row],[WOS]]</f>
        <v>0.10778443113772455</v>
      </c>
      <c r="J37" s="8">
        <f>Tabla1[[#This Row],[TIMEOUT]]/Tabla1[[#This Row],[WOS]]</f>
        <v>0</v>
      </c>
    </row>
    <row r="38" spans="3:10" x14ac:dyDescent="0.2">
      <c r="C38" s="9">
        <v>158</v>
      </c>
      <c r="D38" s="9" t="s">
        <v>44</v>
      </c>
      <c r="E38" s="9"/>
      <c r="F38" s="9"/>
      <c r="G38" s="9">
        <v>158</v>
      </c>
      <c r="H38" s="8">
        <f>Tabla1[[#This Row],[COMPLETE]]/Tabla1[[#This Row],[WOS]]</f>
        <v>0</v>
      </c>
      <c r="I38" s="8">
        <f>Tabla1[[#This Row],[FAILED]]/Tabla1[[#This Row],[WOS]]</f>
        <v>0</v>
      </c>
      <c r="J38" s="8">
        <f>Tabla1[[#This Row],[TIMEOUT]]/Tabla1[[#This Row],[WOS]]</f>
        <v>1</v>
      </c>
    </row>
    <row r="39" spans="3:10" x14ac:dyDescent="0.2">
      <c r="C39" s="9">
        <v>130</v>
      </c>
      <c r="D39" s="9" t="s">
        <v>41</v>
      </c>
      <c r="E39" s="9"/>
      <c r="F39" s="9"/>
      <c r="G39" s="9">
        <v>130</v>
      </c>
      <c r="H39" s="8">
        <f>Tabla1[[#This Row],[COMPLETE]]/Tabla1[[#This Row],[WOS]]</f>
        <v>0</v>
      </c>
      <c r="I39" s="8">
        <f>Tabla1[[#This Row],[FAILED]]/Tabla1[[#This Row],[WOS]]</f>
        <v>0</v>
      </c>
      <c r="J39" s="8">
        <f>Tabla1[[#This Row],[TIMEOUT]]/Tabla1[[#This Row],[WOS]]</f>
        <v>1</v>
      </c>
    </row>
    <row r="40" spans="3:10" x14ac:dyDescent="0.2">
      <c r="C40" s="9">
        <v>126</v>
      </c>
      <c r="D40" s="9" t="s">
        <v>59</v>
      </c>
      <c r="E40" s="9">
        <v>73</v>
      </c>
      <c r="F40" s="9">
        <v>53</v>
      </c>
      <c r="G40" s="9"/>
      <c r="H40" s="8">
        <f>Tabla1[[#This Row],[COMPLETE]]/Tabla1[[#This Row],[WOS]]</f>
        <v>0.57936507936507942</v>
      </c>
      <c r="I40" s="8">
        <f>Tabla1[[#This Row],[FAILED]]/Tabla1[[#This Row],[WOS]]</f>
        <v>0.42063492063492064</v>
      </c>
      <c r="J40" s="8">
        <f>Tabla1[[#This Row],[TIMEOUT]]/Tabla1[[#This Row],[WOS]]</f>
        <v>0</v>
      </c>
    </row>
    <row r="41" spans="3:10" x14ac:dyDescent="0.2">
      <c r="C41" s="9">
        <v>97</v>
      </c>
      <c r="D41" s="9" t="s">
        <v>58</v>
      </c>
      <c r="E41" s="9">
        <v>12</v>
      </c>
      <c r="F41" s="9">
        <v>85</v>
      </c>
      <c r="G41" s="9"/>
      <c r="H41" s="8">
        <f>Tabla1[[#This Row],[COMPLETE]]/Tabla1[[#This Row],[WOS]]</f>
        <v>0.12371134020618557</v>
      </c>
      <c r="I41" s="8">
        <f>Tabla1[[#This Row],[FAILED]]/Tabla1[[#This Row],[WOS]]</f>
        <v>0.87628865979381443</v>
      </c>
      <c r="J41" s="8">
        <f>Tabla1[[#This Row],[TIMEOUT]]/Tabla1[[#This Row],[WOS]]</f>
        <v>0</v>
      </c>
    </row>
    <row r="42" spans="3:10" x14ac:dyDescent="0.2">
      <c r="C42" s="9">
        <v>96</v>
      </c>
      <c r="D42" s="9" t="s">
        <v>67</v>
      </c>
      <c r="E42" s="9"/>
      <c r="F42" s="9">
        <v>96</v>
      </c>
      <c r="G42" s="9"/>
      <c r="H42" s="8">
        <f>Tabla1[[#This Row],[COMPLETE]]/Tabla1[[#This Row],[WOS]]</f>
        <v>0</v>
      </c>
      <c r="I42" s="8">
        <f>Tabla1[[#This Row],[FAILED]]/Tabla1[[#This Row],[WOS]]</f>
        <v>1</v>
      </c>
      <c r="J42" s="8">
        <f>Tabla1[[#This Row],[TIMEOUT]]/Tabla1[[#This Row],[WOS]]</f>
        <v>0</v>
      </c>
    </row>
    <row r="43" spans="3:10" x14ac:dyDescent="0.2">
      <c r="C43" s="9">
        <v>96</v>
      </c>
      <c r="D43" s="9" t="s">
        <v>24</v>
      </c>
      <c r="E43" s="9">
        <v>78</v>
      </c>
      <c r="F43" s="9">
        <v>18</v>
      </c>
      <c r="G43" s="9"/>
      <c r="H43" s="8">
        <f>Tabla1[[#This Row],[COMPLETE]]/Tabla1[[#This Row],[WOS]]</f>
        <v>0.8125</v>
      </c>
      <c r="I43" s="8">
        <f>Tabla1[[#This Row],[FAILED]]/Tabla1[[#This Row],[WOS]]</f>
        <v>0.1875</v>
      </c>
      <c r="J43" s="8">
        <f>Tabla1[[#This Row],[TIMEOUT]]/Tabla1[[#This Row],[WOS]]</f>
        <v>0</v>
      </c>
    </row>
    <row r="44" spans="3:10" x14ac:dyDescent="0.2">
      <c r="C44" s="9">
        <v>80</v>
      </c>
      <c r="D44" s="9" t="s">
        <v>17</v>
      </c>
      <c r="E44" s="9">
        <v>54</v>
      </c>
      <c r="F44" s="9">
        <v>26</v>
      </c>
      <c r="G44" s="9"/>
      <c r="H44" s="8">
        <f>Tabla1[[#This Row],[COMPLETE]]/Tabla1[[#This Row],[WOS]]</f>
        <v>0.67500000000000004</v>
      </c>
      <c r="I44" s="8">
        <f>Tabla1[[#This Row],[FAILED]]/Tabla1[[#This Row],[WOS]]</f>
        <v>0.32500000000000001</v>
      </c>
      <c r="J44" s="8">
        <f>Tabla1[[#This Row],[TIMEOUT]]/Tabla1[[#This Row],[WOS]]</f>
        <v>0</v>
      </c>
    </row>
    <row r="45" spans="3:10" x14ac:dyDescent="0.2">
      <c r="C45" s="9">
        <v>76</v>
      </c>
      <c r="D45" s="9" t="s">
        <v>23</v>
      </c>
      <c r="E45" s="9">
        <v>61</v>
      </c>
      <c r="F45" s="9">
        <v>15</v>
      </c>
      <c r="G45" s="9"/>
      <c r="H45" s="8">
        <f>Tabla1[[#This Row],[COMPLETE]]/Tabla1[[#This Row],[WOS]]</f>
        <v>0.80263157894736847</v>
      </c>
      <c r="I45" s="8">
        <f>Tabla1[[#This Row],[FAILED]]/Tabla1[[#This Row],[WOS]]</f>
        <v>0.19736842105263158</v>
      </c>
      <c r="J45" s="8">
        <f>Tabla1[[#This Row],[TIMEOUT]]/Tabla1[[#This Row],[WOS]]</f>
        <v>0</v>
      </c>
    </row>
    <row r="46" spans="3:10" x14ac:dyDescent="0.2">
      <c r="C46" s="9">
        <v>60</v>
      </c>
      <c r="D46" s="9" t="s">
        <v>43</v>
      </c>
      <c r="E46" s="9">
        <v>15</v>
      </c>
      <c r="F46" s="9">
        <v>45</v>
      </c>
      <c r="G46" s="9"/>
      <c r="H46" s="8">
        <f>Tabla1[[#This Row],[COMPLETE]]/Tabla1[[#This Row],[WOS]]</f>
        <v>0.25</v>
      </c>
      <c r="I46" s="8">
        <f>Tabla1[[#This Row],[FAILED]]/Tabla1[[#This Row],[WOS]]</f>
        <v>0.75</v>
      </c>
      <c r="J46" s="8">
        <f>Tabla1[[#This Row],[TIMEOUT]]/Tabla1[[#This Row],[WOS]]</f>
        <v>0</v>
      </c>
    </row>
    <row r="47" spans="3:10" x14ac:dyDescent="0.2">
      <c r="C47" s="9">
        <v>54</v>
      </c>
      <c r="D47" s="9" t="s">
        <v>42</v>
      </c>
      <c r="E47" s="9"/>
      <c r="F47" s="9"/>
      <c r="G47" s="9">
        <v>54</v>
      </c>
      <c r="H47" s="8">
        <f>Tabla1[[#This Row],[COMPLETE]]/Tabla1[[#This Row],[WOS]]</f>
        <v>0</v>
      </c>
      <c r="I47" s="8">
        <f>Tabla1[[#This Row],[FAILED]]/Tabla1[[#This Row],[WOS]]</f>
        <v>0</v>
      </c>
      <c r="J47" s="8">
        <f>Tabla1[[#This Row],[TIMEOUT]]/Tabla1[[#This Row],[WOS]]</f>
        <v>1</v>
      </c>
    </row>
    <row r="48" spans="3:10" x14ac:dyDescent="0.2">
      <c r="C48" s="9">
        <v>53</v>
      </c>
      <c r="D48" s="9" t="s">
        <v>60</v>
      </c>
      <c r="E48" s="9"/>
      <c r="F48" s="9"/>
      <c r="G48" s="9">
        <v>53</v>
      </c>
      <c r="H48" s="8">
        <f>Tabla1[[#This Row],[COMPLETE]]/Tabla1[[#This Row],[WOS]]</f>
        <v>0</v>
      </c>
      <c r="I48" s="8">
        <f>Tabla1[[#This Row],[FAILED]]/Tabla1[[#This Row],[WOS]]</f>
        <v>0</v>
      </c>
      <c r="J48" s="8">
        <f>Tabla1[[#This Row],[TIMEOUT]]/Tabla1[[#This Row],[WOS]]</f>
        <v>1</v>
      </c>
    </row>
    <row r="49" spans="3:10" x14ac:dyDescent="0.2">
      <c r="C49" s="9">
        <v>50</v>
      </c>
      <c r="D49" s="9" t="s">
        <v>47</v>
      </c>
      <c r="E49" s="9"/>
      <c r="F49" s="9"/>
      <c r="G49" s="9">
        <v>50</v>
      </c>
      <c r="H49" s="8">
        <f>Tabla1[[#This Row],[COMPLETE]]/Tabla1[[#This Row],[WOS]]</f>
        <v>0</v>
      </c>
      <c r="I49" s="8">
        <f>Tabla1[[#This Row],[FAILED]]/Tabla1[[#This Row],[WOS]]</f>
        <v>0</v>
      </c>
      <c r="J49" s="8">
        <f>Tabla1[[#This Row],[TIMEOUT]]/Tabla1[[#This Row],[WOS]]</f>
        <v>1</v>
      </c>
    </row>
    <row r="50" spans="3:10" x14ac:dyDescent="0.2">
      <c r="C50" s="9">
        <v>46</v>
      </c>
      <c r="D50" s="9" t="s">
        <v>46</v>
      </c>
      <c r="E50" s="9"/>
      <c r="F50" s="9"/>
      <c r="G50" s="9">
        <v>46</v>
      </c>
      <c r="H50" s="8">
        <f>Tabla1[[#This Row],[COMPLETE]]/Tabla1[[#This Row],[WOS]]</f>
        <v>0</v>
      </c>
      <c r="I50" s="8">
        <f>Tabla1[[#This Row],[FAILED]]/Tabla1[[#This Row],[WOS]]</f>
        <v>0</v>
      </c>
      <c r="J50" s="8">
        <f>Tabla1[[#This Row],[TIMEOUT]]/Tabla1[[#This Row],[WOS]]</f>
        <v>1</v>
      </c>
    </row>
    <row r="51" spans="3:10" x14ac:dyDescent="0.2">
      <c r="C51" s="9">
        <v>43</v>
      </c>
      <c r="D51" s="9" t="s">
        <v>57</v>
      </c>
      <c r="E51" s="9">
        <v>43</v>
      </c>
      <c r="F51" s="9"/>
      <c r="G51" s="9"/>
      <c r="H51" s="8">
        <f>Tabla1[[#This Row],[COMPLETE]]/Tabla1[[#This Row],[WOS]]</f>
        <v>1</v>
      </c>
      <c r="I51" s="8">
        <f>Tabla1[[#This Row],[FAILED]]/Tabla1[[#This Row],[WOS]]</f>
        <v>0</v>
      </c>
      <c r="J51" s="8">
        <f>Tabla1[[#This Row],[TIMEOUT]]/Tabla1[[#This Row],[WOS]]</f>
        <v>0</v>
      </c>
    </row>
    <row r="52" spans="3:10" x14ac:dyDescent="0.2">
      <c r="C52" s="9">
        <v>30</v>
      </c>
      <c r="D52" s="9" t="s">
        <v>55</v>
      </c>
      <c r="E52" s="9">
        <v>11</v>
      </c>
      <c r="F52" s="9">
        <v>19</v>
      </c>
      <c r="G52" s="9"/>
      <c r="H52" s="8">
        <f>Tabla1[[#This Row],[COMPLETE]]/Tabla1[[#This Row],[WOS]]</f>
        <v>0.36666666666666664</v>
      </c>
      <c r="I52" s="8">
        <f>Tabla1[[#This Row],[FAILED]]/Tabla1[[#This Row],[WOS]]</f>
        <v>0.6333333333333333</v>
      </c>
      <c r="J52" s="8">
        <f>Tabla1[[#This Row],[TIMEOUT]]/Tabla1[[#This Row],[WOS]]</f>
        <v>0</v>
      </c>
    </row>
    <row r="53" spans="3:10" x14ac:dyDescent="0.2">
      <c r="C53" s="9">
        <v>28</v>
      </c>
      <c r="D53" s="9" t="s">
        <v>14</v>
      </c>
      <c r="E53" s="9"/>
      <c r="F53" s="9"/>
      <c r="G53" s="9">
        <v>28</v>
      </c>
      <c r="H53" s="8">
        <f>Tabla1[[#This Row],[COMPLETE]]/Tabla1[[#This Row],[WOS]]</f>
        <v>0</v>
      </c>
      <c r="I53" s="8">
        <f>Tabla1[[#This Row],[FAILED]]/Tabla1[[#This Row],[WOS]]</f>
        <v>0</v>
      </c>
      <c r="J53" s="8">
        <f>Tabla1[[#This Row],[TIMEOUT]]/Tabla1[[#This Row],[WOS]]</f>
        <v>1</v>
      </c>
    </row>
    <row r="54" spans="3:10" x14ac:dyDescent="0.2">
      <c r="C54" s="9">
        <v>23</v>
      </c>
      <c r="D54" s="9" t="s">
        <v>45</v>
      </c>
      <c r="E54" s="9"/>
      <c r="F54" s="9">
        <v>1</v>
      </c>
      <c r="G54" s="9">
        <v>22</v>
      </c>
      <c r="H54" s="8">
        <f>Tabla1[[#This Row],[COMPLETE]]/Tabla1[[#This Row],[WOS]]</f>
        <v>0</v>
      </c>
      <c r="I54" s="8">
        <f>Tabla1[[#This Row],[FAILED]]/Tabla1[[#This Row],[WOS]]</f>
        <v>4.3478260869565216E-2</v>
      </c>
      <c r="J54" s="8">
        <f>Tabla1[[#This Row],[TIMEOUT]]/Tabla1[[#This Row],[WOS]]</f>
        <v>0.95652173913043481</v>
      </c>
    </row>
    <row r="55" spans="3:10" x14ac:dyDescent="0.2">
      <c r="C55" s="9">
        <v>16</v>
      </c>
      <c r="D55" s="9" t="s">
        <v>16</v>
      </c>
      <c r="E55" s="9">
        <v>14</v>
      </c>
      <c r="F55" s="9">
        <v>2</v>
      </c>
      <c r="G55" s="9"/>
      <c r="H55" s="8">
        <f>Tabla1[[#This Row],[COMPLETE]]/Tabla1[[#This Row],[WOS]]</f>
        <v>0.875</v>
      </c>
      <c r="I55" s="8">
        <f>Tabla1[[#This Row],[FAILED]]/Tabla1[[#This Row],[WOS]]</f>
        <v>0.125</v>
      </c>
      <c r="J55" s="8">
        <f>Tabla1[[#This Row],[TIMEOUT]]/Tabla1[[#This Row],[WOS]]</f>
        <v>0</v>
      </c>
    </row>
    <row r="56" spans="3:10" x14ac:dyDescent="0.2">
      <c r="C56" s="9">
        <v>14</v>
      </c>
      <c r="D56" s="9" t="s">
        <v>62</v>
      </c>
      <c r="E56" s="9"/>
      <c r="F56" s="9"/>
      <c r="G56" s="9">
        <v>14</v>
      </c>
      <c r="H56" s="8">
        <f>Tabla1[[#This Row],[COMPLETE]]/Tabla1[[#This Row],[WOS]]</f>
        <v>0</v>
      </c>
      <c r="I56" s="8">
        <f>Tabla1[[#This Row],[FAILED]]/Tabla1[[#This Row],[WOS]]</f>
        <v>0</v>
      </c>
      <c r="J56" s="8">
        <f>Tabla1[[#This Row],[TIMEOUT]]/Tabla1[[#This Row],[WOS]]</f>
        <v>1</v>
      </c>
    </row>
    <row r="57" spans="3:10" x14ac:dyDescent="0.2">
      <c r="C57" s="9">
        <v>14</v>
      </c>
      <c r="D57" s="9" t="s">
        <v>91</v>
      </c>
      <c r="E57" s="9">
        <v>8</v>
      </c>
      <c r="F57" s="9">
        <v>6</v>
      </c>
      <c r="G57" s="9"/>
      <c r="H57" s="8">
        <f>Tabla1[[#This Row],[COMPLETE]]/Tabla1[[#This Row],[WOS]]</f>
        <v>0.5714285714285714</v>
      </c>
      <c r="I57" s="8">
        <f>Tabla1[[#This Row],[FAILED]]/Tabla1[[#This Row],[WOS]]</f>
        <v>0.42857142857142855</v>
      </c>
      <c r="J57" s="8">
        <f>Tabla1[[#This Row],[TIMEOUT]]/Tabla1[[#This Row],[WOS]]</f>
        <v>0</v>
      </c>
    </row>
    <row r="58" spans="3:10" x14ac:dyDescent="0.2">
      <c r="C58" s="9">
        <v>12</v>
      </c>
      <c r="D58" s="9" t="s">
        <v>53</v>
      </c>
      <c r="E58" s="9">
        <v>2</v>
      </c>
      <c r="F58" s="9">
        <v>10</v>
      </c>
      <c r="G58" s="9"/>
      <c r="H58" s="10">
        <f>Tabla1[[#This Row],[COMPLETE]]/Tabla1[[#This Row],[WOS]]</f>
        <v>0.16666666666666666</v>
      </c>
      <c r="I58" s="10">
        <f>Tabla1[[#This Row],[FAILED]]/Tabla1[[#This Row],[WOS]]</f>
        <v>0.83333333333333337</v>
      </c>
      <c r="J58" s="10">
        <f>Tabla1[[#This Row],[TIMEOUT]]/Tabla1[[#This Row],[WOS]]</f>
        <v>0</v>
      </c>
    </row>
    <row r="59" spans="3:10" x14ac:dyDescent="0.2">
      <c r="C59" s="9">
        <v>11</v>
      </c>
      <c r="D59" s="9" t="s">
        <v>61</v>
      </c>
      <c r="E59" s="9"/>
      <c r="F59" s="9"/>
      <c r="G59" s="9">
        <v>11</v>
      </c>
      <c r="H59" s="8">
        <f>Tabla1[[#This Row],[COMPLETE]]/Tabla1[[#This Row],[WOS]]</f>
        <v>0</v>
      </c>
      <c r="I59" s="8">
        <f>Tabla1[[#This Row],[FAILED]]/Tabla1[[#This Row],[WOS]]</f>
        <v>0</v>
      </c>
      <c r="J59" s="8">
        <f>Tabla1[[#This Row],[TIMEOUT]]/Tabla1[[#This Row],[WOS]]</f>
        <v>1</v>
      </c>
    </row>
    <row r="60" spans="3:10" x14ac:dyDescent="0.2">
      <c r="C60" s="9">
        <v>11</v>
      </c>
      <c r="D60" s="9" t="s">
        <v>48</v>
      </c>
      <c r="E60" s="9"/>
      <c r="F60" s="9">
        <v>1</v>
      </c>
      <c r="G60" s="9">
        <v>10</v>
      </c>
      <c r="H60" s="8">
        <f>Tabla1[[#This Row],[COMPLETE]]/Tabla1[[#This Row],[WOS]]</f>
        <v>0</v>
      </c>
      <c r="I60" s="8">
        <f>Tabla1[[#This Row],[FAILED]]/Tabla1[[#This Row],[WOS]]</f>
        <v>9.0909090909090912E-2</v>
      </c>
      <c r="J60" s="8">
        <f>Tabla1[[#This Row],[TIMEOUT]]/Tabla1[[#This Row],[WOS]]</f>
        <v>0.90909090909090906</v>
      </c>
    </row>
    <row r="61" spans="3:10" x14ac:dyDescent="0.2">
      <c r="C61" s="9">
        <v>8</v>
      </c>
      <c r="D61" s="9" t="s">
        <v>54</v>
      </c>
      <c r="E61" s="9">
        <v>5</v>
      </c>
      <c r="F61" s="9">
        <v>3</v>
      </c>
      <c r="G61" s="9"/>
      <c r="H61" s="8">
        <f>Tabla1[[#This Row],[COMPLETE]]/Tabla1[[#This Row],[WOS]]</f>
        <v>0.625</v>
      </c>
      <c r="I61" s="8">
        <f>Tabla1[[#This Row],[FAILED]]/Tabla1[[#This Row],[WOS]]</f>
        <v>0.375</v>
      </c>
      <c r="J61" s="8">
        <f>Tabla1[[#This Row],[TIMEOUT]]/Tabla1[[#This Row],[WOS]]</f>
        <v>0</v>
      </c>
    </row>
    <row r="62" spans="3:10" x14ac:dyDescent="0.2">
      <c r="C62" s="9">
        <v>6</v>
      </c>
      <c r="D62" s="9" t="s">
        <v>79</v>
      </c>
      <c r="E62" s="9">
        <v>3</v>
      </c>
      <c r="F62" s="9">
        <v>3</v>
      </c>
      <c r="G62" s="9"/>
      <c r="H62" s="8">
        <f>Tabla1[[#This Row],[COMPLETE]]/Tabla1[[#This Row],[WOS]]</f>
        <v>0.5</v>
      </c>
      <c r="I62" s="8">
        <f>Tabla1[[#This Row],[FAILED]]/Tabla1[[#This Row],[WOS]]</f>
        <v>0.5</v>
      </c>
      <c r="J62" s="8">
        <f>Tabla1[[#This Row],[TIMEOUT]]/Tabla1[[#This Row],[WOS]]</f>
        <v>0</v>
      </c>
    </row>
    <row r="63" spans="3:10" x14ac:dyDescent="0.2">
      <c r="C63" s="9">
        <v>6</v>
      </c>
      <c r="D63" s="9" t="s">
        <v>22</v>
      </c>
      <c r="E63" s="9">
        <v>5</v>
      </c>
      <c r="F63" s="9">
        <v>1</v>
      </c>
      <c r="G63" s="9"/>
      <c r="H63" s="8">
        <f>Tabla1[[#This Row],[COMPLETE]]/Tabla1[[#This Row],[WOS]]</f>
        <v>0.83333333333333337</v>
      </c>
      <c r="I63" s="8">
        <f>Tabla1[[#This Row],[FAILED]]/Tabla1[[#This Row],[WOS]]</f>
        <v>0.16666666666666666</v>
      </c>
      <c r="J63" s="8">
        <f>Tabla1[[#This Row],[TIMEOUT]]/Tabla1[[#This Row],[WOS]]</f>
        <v>0</v>
      </c>
    </row>
    <row r="64" spans="3:10" x14ac:dyDescent="0.2">
      <c r="C64" s="9">
        <v>5</v>
      </c>
      <c r="D64" s="9" t="s">
        <v>90</v>
      </c>
      <c r="E64" s="9">
        <v>3</v>
      </c>
      <c r="F64" s="9">
        <v>2</v>
      </c>
      <c r="G64" s="9"/>
      <c r="H64" s="8">
        <f>Tabla1[[#This Row],[COMPLETE]]/Tabla1[[#This Row],[WOS]]</f>
        <v>0.6</v>
      </c>
      <c r="I64" s="8">
        <f>Tabla1[[#This Row],[FAILED]]/Tabla1[[#This Row],[WOS]]</f>
        <v>0.4</v>
      </c>
      <c r="J64" s="8">
        <f>Tabla1[[#This Row],[TIMEOUT]]/Tabla1[[#This Row],[WOS]]</f>
        <v>0</v>
      </c>
    </row>
    <row r="65" spans="3:10" x14ac:dyDescent="0.2">
      <c r="C65" s="9">
        <v>4</v>
      </c>
      <c r="D65" s="9" t="s">
        <v>73</v>
      </c>
      <c r="E65" s="9"/>
      <c r="F65" s="9"/>
      <c r="G65" s="9">
        <v>4</v>
      </c>
      <c r="H65" s="8">
        <f>Tabla1[[#This Row],[COMPLETE]]/Tabla1[[#This Row],[WOS]]</f>
        <v>0</v>
      </c>
      <c r="I65" s="8">
        <f>Tabla1[[#This Row],[FAILED]]/Tabla1[[#This Row],[WOS]]</f>
        <v>0</v>
      </c>
      <c r="J65" s="8">
        <f>Tabla1[[#This Row],[TIMEOUT]]/Tabla1[[#This Row],[WOS]]</f>
        <v>1</v>
      </c>
    </row>
    <row r="66" spans="3:10" x14ac:dyDescent="0.2">
      <c r="C66" s="9">
        <v>3</v>
      </c>
      <c r="D66" s="9" t="s">
        <v>78</v>
      </c>
      <c r="E66" s="9">
        <v>3</v>
      </c>
      <c r="F66" s="9"/>
      <c r="G66" s="9"/>
      <c r="H66" s="8">
        <f>Tabla1[[#This Row],[COMPLETE]]/Tabla1[[#This Row],[WOS]]</f>
        <v>1</v>
      </c>
      <c r="I66" s="8">
        <f>Tabla1[[#This Row],[FAILED]]/Tabla1[[#This Row],[WOS]]</f>
        <v>0</v>
      </c>
      <c r="J66" s="8">
        <f>Tabla1[[#This Row],[TIMEOUT]]/Tabla1[[#This Row],[WOS]]</f>
        <v>0</v>
      </c>
    </row>
    <row r="67" spans="3:10" x14ac:dyDescent="0.2">
      <c r="C67" s="9">
        <v>3</v>
      </c>
      <c r="D67" s="9" t="s">
        <v>83</v>
      </c>
      <c r="E67" s="9"/>
      <c r="F67" s="9">
        <v>3</v>
      </c>
      <c r="G67" s="9"/>
      <c r="H67" s="8">
        <f>Tabla1[[#This Row],[COMPLETE]]/Tabla1[[#This Row],[WOS]]</f>
        <v>0</v>
      </c>
      <c r="I67" s="8">
        <f>Tabla1[[#This Row],[FAILED]]/Tabla1[[#This Row],[WOS]]</f>
        <v>1</v>
      </c>
      <c r="J67" s="8">
        <f>Tabla1[[#This Row],[TIMEOUT]]/Tabla1[[#This Row],[WOS]]</f>
        <v>0</v>
      </c>
    </row>
    <row r="68" spans="3:10" x14ac:dyDescent="0.2">
      <c r="C68" s="9">
        <v>3</v>
      </c>
      <c r="D68" s="9" t="s">
        <v>84</v>
      </c>
      <c r="E68" s="9">
        <v>2</v>
      </c>
      <c r="F68" s="9">
        <v>1</v>
      </c>
      <c r="G68" s="9"/>
      <c r="H68" s="8">
        <f>Tabla1[[#This Row],[COMPLETE]]/Tabla1[[#This Row],[WOS]]</f>
        <v>0.66666666666666663</v>
      </c>
      <c r="I68" s="8">
        <f>Tabla1[[#This Row],[FAILED]]/Tabla1[[#This Row],[WOS]]</f>
        <v>0.33333333333333331</v>
      </c>
      <c r="J68" s="8">
        <f>Tabla1[[#This Row],[TIMEOUT]]/Tabla1[[#This Row],[WOS]]</f>
        <v>0</v>
      </c>
    </row>
    <row r="69" spans="3:10" x14ac:dyDescent="0.2">
      <c r="C69" s="9">
        <v>3</v>
      </c>
      <c r="D69" s="9" t="s">
        <v>80</v>
      </c>
      <c r="E69" s="9"/>
      <c r="F69" s="9"/>
      <c r="G69" s="9">
        <v>3</v>
      </c>
      <c r="H69" s="8">
        <f>Tabla1[[#This Row],[COMPLETE]]/Tabla1[[#This Row],[WOS]]</f>
        <v>0</v>
      </c>
      <c r="I69" s="8">
        <f>Tabla1[[#This Row],[FAILED]]/Tabla1[[#This Row],[WOS]]</f>
        <v>0</v>
      </c>
      <c r="J69" s="8">
        <f>Tabla1[[#This Row],[TIMEOUT]]/Tabla1[[#This Row],[WOS]]</f>
        <v>1</v>
      </c>
    </row>
    <row r="70" spans="3:10" x14ac:dyDescent="0.2">
      <c r="C70" s="9">
        <v>3</v>
      </c>
      <c r="D70" s="9" t="s">
        <v>81</v>
      </c>
      <c r="E70" s="9"/>
      <c r="F70" s="9">
        <v>3</v>
      </c>
      <c r="G70" s="9"/>
      <c r="H70" s="8">
        <f>Tabla1[[#This Row],[COMPLETE]]/Tabla1[[#This Row],[WOS]]</f>
        <v>0</v>
      </c>
      <c r="I70" s="8">
        <f>Tabla1[[#This Row],[FAILED]]/Tabla1[[#This Row],[WOS]]</f>
        <v>1</v>
      </c>
      <c r="J70" s="8">
        <f>Tabla1[[#This Row],[TIMEOUT]]/Tabla1[[#This Row],[WOS]]</f>
        <v>0</v>
      </c>
    </row>
    <row r="71" spans="3:10" x14ac:dyDescent="0.2">
      <c r="C71" s="9">
        <v>2</v>
      </c>
      <c r="D71" s="9" t="s">
        <v>65</v>
      </c>
      <c r="E71" s="9"/>
      <c r="F71" s="9">
        <v>2</v>
      </c>
      <c r="G71" s="9"/>
      <c r="H71" s="8">
        <f>Tabla1[[#This Row],[COMPLETE]]/Tabla1[[#This Row],[WOS]]</f>
        <v>0</v>
      </c>
      <c r="I71" s="8">
        <f>Tabla1[[#This Row],[FAILED]]/Tabla1[[#This Row],[WOS]]</f>
        <v>1</v>
      </c>
      <c r="J71" s="8">
        <f>Tabla1[[#This Row],[TIMEOUT]]/Tabla1[[#This Row],[WOS]]</f>
        <v>0</v>
      </c>
    </row>
    <row r="72" spans="3:10" x14ac:dyDescent="0.2">
      <c r="C72" s="9">
        <v>2</v>
      </c>
      <c r="D72" s="9" t="s">
        <v>74</v>
      </c>
      <c r="E72" s="9">
        <v>2</v>
      </c>
      <c r="F72" s="9"/>
      <c r="G72" s="9"/>
      <c r="H72" s="8">
        <f>Tabla1[[#This Row],[COMPLETE]]/Tabla1[[#This Row],[WOS]]</f>
        <v>1</v>
      </c>
      <c r="I72" s="8">
        <f>Tabla1[[#This Row],[FAILED]]/Tabla1[[#This Row],[WOS]]</f>
        <v>0</v>
      </c>
      <c r="J72" s="8">
        <f>Tabla1[[#This Row],[TIMEOUT]]/Tabla1[[#This Row],[WOS]]</f>
        <v>0</v>
      </c>
    </row>
    <row r="73" spans="3:10" x14ac:dyDescent="0.2">
      <c r="C73" s="9">
        <v>1</v>
      </c>
      <c r="D73" s="9" t="s">
        <v>82</v>
      </c>
      <c r="E73" s="9">
        <v>1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2">
      <c r="C74" s="9">
        <v>1</v>
      </c>
      <c r="D74" s="9" t="s">
        <v>85</v>
      </c>
      <c r="E74" s="9"/>
      <c r="F74" s="9">
        <v>1</v>
      </c>
      <c r="G74" s="9"/>
      <c r="H74" s="8">
        <f>Tabla1[[#This Row],[COMPLETE]]/Tabla1[[#This Row],[WOS]]</f>
        <v>0</v>
      </c>
      <c r="I74" s="8">
        <f>Tabla1[[#This Row],[FAILED]]/Tabla1[[#This Row],[WOS]]</f>
        <v>1</v>
      </c>
      <c r="J74" s="8">
        <f>Tabla1[[#This Row],[TIMEOUT]]/Tabla1[[#This Row],[WOS]]</f>
        <v>0</v>
      </c>
    </row>
    <row r="75" spans="3:10" x14ac:dyDescent="0.2">
      <c r="C75" s="9">
        <v>1</v>
      </c>
      <c r="D75" s="9" t="s">
        <v>86</v>
      </c>
      <c r="E75" s="9"/>
      <c r="F75" s="9">
        <v>1</v>
      </c>
      <c r="G75" s="9"/>
      <c r="H75" s="8">
        <f>Tabla1[[#This Row],[COMPLETE]]/Tabla1[[#This Row],[WOS]]</f>
        <v>0</v>
      </c>
      <c r="I75" s="8">
        <f>Tabla1[[#This Row],[FAILED]]/Tabla1[[#This Row],[WOS]]</f>
        <v>1</v>
      </c>
      <c r="J75" s="8">
        <f>Tabla1[[#This Row],[TIMEOUT]]/Tabla1[[#This Row],[WOS]]</f>
        <v>0</v>
      </c>
    </row>
    <row r="76" spans="3:10" x14ac:dyDescent="0.2">
      <c r="C76" s="9">
        <v>1</v>
      </c>
      <c r="D76" s="9" t="s">
        <v>87</v>
      </c>
      <c r="E76" s="9"/>
      <c r="F76" s="9"/>
      <c r="G76" s="9">
        <v>1</v>
      </c>
      <c r="H76" s="8">
        <f>Tabla1[[#This Row],[COMPLETE]]/Tabla1[[#This Row],[WOS]]</f>
        <v>0</v>
      </c>
      <c r="I76" s="8">
        <f>Tabla1[[#This Row],[FAILED]]/Tabla1[[#This Row],[WOS]]</f>
        <v>0</v>
      </c>
      <c r="J76" s="8">
        <f>Tabla1[[#This Row],[TIMEOUT]]/Tabla1[[#This Row],[WOS]]</f>
        <v>1</v>
      </c>
    </row>
    <row r="77" spans="3:10" x14ac:dyDescent="0.2">
      <c r="C77" s="9">
        <v>1</v>
      </c>
      <c r="D77" s="9" t="s">
        <v>88</v>
      </c>
      <c r="E77" s="9"/>
      <c r="F77" s="9"/>
      <c r="G77" s="9">
        <v>1</v>
      </c>
      <c r="H77" s="8">
        <f>Tabla1[[#This Row],[COMPLETE]]/Tabla1[[#This Row],[WOS]]</f>
        <v>0</v>
      </c>
      <c r="I77" s="8">
        <f>Tabla1[[#This Row],[FAILED]]/Tabla1[[#This Row],[WOS]]</f>
        <v>0</v>
      </c>
      <c r="J77" s="8">
        <f>Tabla1[[#This Row],[TIMEOUT]]/Tabla1[[#This Row],[WOS]]</f>
        <v>1</v>
      </c>
    </row>
    <row r="78" spans="3:10" x14ac:dyDescent="0.2">
      <c r="C78" s="9">
        <v>1</v>
      </c>
      <c r="D78" s="9" t="s">
        <v>89</v>
      </c>
      <c r="E78" s="9">
        <v>1</v>
      </c>
      <c r="F78" s="9"/>
      <c r="G78" s="9"/>
      <c r="H78" s="8">
        <f>Tabla1[[#This Row],[COMPLETE]]/Tabla1[[#This Row],[WOS]]</f>
        <v>1</v>
      </c>
      <c r="I78" s="8">
        <f>Tabla1[[#This Row],[FAILED]]/Tabla1[[#This Row],[WOS]]</f>
        <v>0</v>
      </c>
      <c r="J78" s="8">
        <f>Tabla1[[#This Row],[TIMEOUT]]/Tabla1[[#This Row],[WOS]]</f>
        <v>0</v>
      </c>
    </row>
    <row r="79" spans="3:10" x14ac:dyDescent="0.2">
      <c r="C79" s="9">
        <v>1</v>
      </c>
      <c r="D79" s="9" t="s">
        <v>21</v>
      </c>
      <c r="E79" s="9">
        <v>1</v>
      </c>
      <c r="F79" s="9"/>
      <c r="G79" s="9"/>
      <c r="H79" s="8">
        <f>Tabla1[[#This Row],[COMPLETE]]/Tabla1[[#This Row],[WOS]]</f>
        <v>1</v>
      </c>
      <c r="I79" s="8">
        <f>Tabla1[[#This Row],[FAILED]]/Tabla1[[#This Row],[WOS]]</f>
        <v>0</v>
      </c>
      <c r="J79" s="8">
        <f>Tabla1[[#This Row],[TIMEOUT]]/Tabla1[[#This Row],[WOS]]</f>
        <v>0</v>
      </c>
    </row>
    <row r="80" spans="3:10" x14ac:dyDescent="0.2">
      <c r="C80" s="9">
        <v>1</v>
      </c>
      <c r="D80" s="9" t="s">
        <v>92</v>
      </c>
      <c r="E80" s="9"/>
      <c r="F80" s="9">
        <v>1</v>
      </c>
      <c r="G80" s="9"/>
      <c r="H80" s="8">
        <f>Tabla1[[#This Row],[COMPLETE]]/Tabla1[[#This Row],[WOS]]</f>
        <v>0</v>
      </c>
      <c r="I80" s="8">
        <f>Tabla1[[#This Row],[FAILED]]/Tabla1[[#This Row],[WOS]]</f>
        <v>1</v>
      </c>
      <c r="J80" s="8">
        <f>Tabla1[[#This Row],[TIMEOUT]]/Tabla1[[#This Row],[WOS]]</f>
        <v>0</v>
      </c>
    </row>
    <row r="81" spans="3:10" x14ac:dyDescent="0.2">
      <c r="C81" s="9">
        <v>1</v>
      </c>
      <c r="D81" s="9" t="s">
        <v>71</v>
      </c>
      <c r="E81" s="9">
        <v>1</v>
      </c>
      <c r="F81" s="9"/>
      <c r="G81" s="9"/>
      <c r="H81" s="8">
        <f>Tabla1[[#This Row],[COMPLETE]]/Tabla1[[#This Row],[WOS]]</f>
        <v>1</v>
      </c>
      <c r="I81" s="8">
        <f>Tabla1[[#This Row],[FAILED]]/Tabla1[[#This Row],[WOS]]</f>
        <v>0</v>
      </c>
      <c r="J81" s="8">
        <f>Tabla1[[#This Row],[TIMEOUT]]/Tabla1[[#This Row],[WOS]]</f>
        <v>0</v>
      </c>
    </row>
  </sheetData>
  <conditionalFormatting sqref="I9:J81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81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81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5"/>
  <sheetViews>
    <sheetView workbookViewId="0">
      <selection activeCell="N10" sqref="N10"/>
    </sheetView>
  </sheetViews>
  <sheetFormatPr baseColWidth="10" defaultColWidth="11.5" defaultRowHeight="15" x14ac:dyDescent="0.2"/>
  <sheetData>
    <row r="2" spans="2:9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2">
      <c r="B3" s="9">
        <v>1608</v>
      </c>
      <c r="C3" s="9" t="s">
        <v>38</v>
      </c>
      <c r="D3" s="9"/>
      <c r="E3" s="9"/>
      <c r="F3" s="9">
        <v>1608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2">
      <c r="B4" s="9">
        <v>198</v>
      </c>
      <c r="C4" s="9" t="s">
        <v>72</v>
      </c>
      <c r="D4" s="9"/>
      <c r="E4" s="9"/>
      <c r="F4" s="9">
        <v>198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2">
      <c r="B5" s="9">
        <v>158</v>
      </c>
      <c r="C5" s="9" t="s">
        <v>44</v>
      </c>
      <c r="D5" s="9"/>
      <c r="E5" s="9"/>
      <c r="F5" s="9">
        <v>158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2">
      <c r="B6" s="9">
        <v>130</v>
      </c>
      <c r="C6" s="9" t="s">
        <v>41</v>
      </c>
      <c r="D6" s="9"/>
      <c r="E6" s="9"/>
      <c r="F6" s="9">
        <v>130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2">
      <c r="B7" s="9">
        <v>54</v>
      </c>
      <c r="C7" s="9" t="s">
        <v>42</v>
      </c>
      <c r="D7" s="9"/>
      <c r="E7" s="9"/>
      <c r="F7" s="9">
        <v>54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2">
      <c r="B8" s="9">
        <v>53</v>
      </c>
      <c r="C8" s="9" t="s">
        <v>60</v>
      </c>
      <c r="D8" s="9"/>
      <c r="E8" s="9"/>
      <c r="F8" s="9">
        <v>53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2">
      <c r="B9" s="9">
        <v>50</v>
      </c>
      <c r="C9" s="9" t="s">
        <v>47</v>
      </c>
      <c r="D9" s="9"/>
      <c r="E9" s="9"/>
      <c r="F9" s="9">
        <v>50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2">
      <c r="B10" s="9">
        <v>46</v>
      </c>
      <c r="C10" s="9" t="s">
        <v>46</v>
      </c>
      <c r="D10" s="9"/>
      <c r="E10" s="9"/>
      <c r="F10" s="9">
        <v>46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2">
      <c r="B11" s="9">
        <v>28</v>
      </c>
      <c r="C11" s="9" t="s">
        <v>14</v>
      </c>
      <c r="D11" s="9"/>
      <c r="E11" s="9"/>
      <c r="F11" s="9">
        <v>28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2">
      <c r="B12" s="9">
        <v>23</v>
      </c>
      <c r="C12" s="9" t="s">
        <v>45</v>
      </c>
      <c r="D12" s="9"/>
      <c r="E12" s="9">
        <v>1</v>
      </c>
      <c r="F12" s="9">
        <v>22</v>
      </c>
      <c r="G12" s="8">
        <f>Tabla13[[#This Row],[COMPLETE]]/Tabla13[[#This Row],[WOS]]</f>
        <v>0</v>
      </c>
      <c r="H12" s="8">
        <f>Tabla13[[#This Row],[FAILED]]/Tabla13[[#This Row],[WOS]]</f>
        <v>4.3478260869565216E-2</v>
      </c>
      <c r="I12" s="8">
        <f>Tabla13[[#This Row],[TIMEOUT]]/Tabla13[[#This Row],[WOS]]</f>
        <v>0.95652173913043481</v>
      </c>
    </row>
    <row r="13" spans="2:9" x14ac:dyDescent="0.2">
      <c r="B13" s="9">
        <v>14</v>
      </c>
      <c r="C13" s="9" t="s">
        <v>62</v>
      </c>
      <c r="D13" s="9"/>
      <c r="E13" s="9"/>
      <c r="F13" s="9">
        <v>14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2">
      <c r="B14" s="9">
        <v>11</v>
      </c>
      <c r="C14" s="9" t="s">
        <v>61</v>
      </c>
      <c r="D14" s="9"/>
      <c r="E14" s="9"/>
      <c r="F14" s="9">
        <v>11</v>
      </c>
      <c r="G14" s="8">
        <f>Tabla13[[#This Row],[COMPLETE]]/Tabla13[[#This Row],[WOS]]</f>
        <v>0</v>
      </c>
      <c r="H14" s="8">
        <f>Tabla13[[#This Row],[FAILED]]/Tabla13[[#This Row],[WOS]]</f>
        <v>0</v>
      </c>
      <c r="I14" s="8">
        <f>Tabla13[[#This Row],[TIMEOUT]]/Tabla13[[#This Row],[WOS]]</f>
        <v>1</v>
      </c>
    </row>
    <row r="15" spans="2:9" x14ac:dyDescent="0.2">
      <c r="B15" s="9">
        <v>11</v>
      </c>
      <c r="C15" s="9" t="s">
        <v>48</v>
      </c>
      <c r="D15" s="9"/>
      <c r="E15" s="9">
        <v>1</v>
      </c>
      <c r="F15" s="9">
        <v>10</v>
      </c>
      <c r="G15" s="8">
        <f>Tabla13[[#This Row],[COMPLETE]]/Tabla13[[#This Row],[WOS]]</f>
        <v>0</v>
      </c>
      <c r="H15" s="8">
        <f>Tabla13[[#This Row],[FAILED]]/Tabla13[[#This Row],[WOS]]</f>
        <v>9.0909090909090912E-2</v>
      </c>
      <c r="I15" s="8">
        <f>Tabla13[[#This Row],[TIMEOUT]]/Tabla13[[#This Row],[WOS]]</f>
        <v>0.90909090909090906</v>
      </c>
    </row>
    <row r="16" spans="2:9" x14ac:dyDescent="0.2">
      <c r="B16" s="9">
        <v>4</v>
      </c>
      <c r="C16" s="9" t="s">
        <v>73</v>
      </c>
      <c r="D16" s="9"/>
      <c r="E16" s="9"/>
      <c r="F16" s="9">
        <v>4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2">
      <c r="B17" s="9">
        <v>3</v>
      </c>
      <c r="C17" s="9" t="s">
        <v>80</v>
      </c>
      <c r="D17" s="9"/>
      <c r="E17" s="9"/>
      <c r="F17" s="9">
        <v>3</v>
      </c>
      <c r="G17" s="8">
        <f>Tabla13[[#This Row],[COMPLETE]]/Tabla13[[#This Row],[WOS]]</f>
        <v>0</v>
      </c>
      <c r="H17" s="8">
        <f>Tabla13[[#This Row],[FAILED]]/Tabla13[[#This Row],[WOS]]</f>
        <v>0</v>
      </c>
      <c r="I17" s="8">
        <f>Tabla13[[#This Row],[TIMEOUT]]/Tabla13[[#This Row],[WOS]]</f>
        <v>1</v>
      </c>
    </row>
    <row r="18" spans="2:9" x14ac:dyDescent="0.2">
      <c r="B18" s="9">
        <v>1</v>
      </c>
      <c r="C18" s="9" t="s">
        <v>87</v>
      </c>
      <c r="D18" s="9"/>
      <c r="E18" s="9"/>
      <c r="F18" s="9">
        <v>1</v>
      </c>
      <c r="G18" s="8">
        <f>Tabla13[[#This Row],[COMPLETE]]/Tabla13[[#This Row],[WOS]]</f>
        <v>0</v>
      </c>
      <c r="H18" s="8">
        <f>Tabla13[[#This Row],[FAILED]]/Tabla13[[#This Row],[WOS]]</f>
        <v>0</v>
      </c>
      <c r="I18" s="8">
        <f>Tabla13[[#This Row],[TIMEOUT]]/Tabla13[[#This Row],[WOS]]</f>
        <v>1</v>
      </c>
    </row>
    <row r="19" spans="2:9" x14ac:dyDescent="0.2">
      <c r="B19" s="9">
        <v>1</v>
      </c>
      <c r="C19" s="9" t="s">
        <v>88</v>
      </c>
      <c r="D19" s="9"/>
      <c r="E19" s="9"/>
      <c r="F19" s="9">
        <v>1</v>
      </c>
      <c r="G19" s="8">
        <f>Tabla13[[#This Row],[COMPLETE]]/Tabla13[[#This Row],[WOS]]</f>
        <v>0</v>
      </c>
      <c r="H19" s="8">
        <f>Tabla13[[#This Row],[FAILED]]/Tabla13[[#This Row],[WOS]]</f>
        <v>0</v>
      </c>
      <c r="I19" s="8">
        <f>Tabla13[[#This Row],[TIMEOUT]]/Tabla13[[#This Row],[WOS]]</f>
        <v>1</v>
      </c>
    </row>
    <row r="20" spans="2:9" x14ac:dyDescent="0.2">
      <c r="B20" s="9">
        <v>12</v>
      </c>
      <c r="C20" s="9" t="s">
        <v>53</v>
      </c>
      <c r="D20" s="9">
        <v>2</v>
      </c>
      <c r="E20" s="9">
        <v>10</v>
      </c>
      <c r="F20" s="9"/>
      <c r="G20" s="8">
        <f>Tabla13[[#This Row],[COMPLETE]]/Tabla13[[#This Row],[WOS]]</f>
        <v>0.16666666666666666</v>
      </c>
      <c r="H20" s="8">
        <f>Tabla13[[#This Row],[FAILED]]/Tabla13[[#This Row],[WOS]]</f>
        <v>0.83333333333333337</v>
      </c>
      <c r="I20" s="8">
        <f>Tabla13[[#This Row],[TIMEOUT]]/Tabla13[[#This Row],[WOS]]</f>
        <v>0</v>
      </c>
    </row>
    <row r="21" spans="2:9" x14ac:dyDescent="0.2">
      <c r="B21" s="9">
        <v>8</v>
      </c>
      <c r="C21" s="9" t="s">
        <v>54</v>
      </c>
      <c r="D21" s="9">
        <v>5</v>
      </c>
      <c r="E21" s="9">
        <v>3</v>
      </c>
      <c r="F21" s="9"/>
      <c r="G21" s="8">
        <f>Tabla13[[#This Row],[COMPLETE]]/Tabla13[[#This Row],[WOS]]</f>
        <v>0.625</v>
      </c>
      <c r="H21" s="8">
        <f>Tabla13[[#This Row],[FAILED]]/Tabla13[[#This Row],[WOS]]</f>
        <v>0.375</v>
      </c>
      <c r="I21" s="8">
        <f>Tabla13[[#This Row],[TIMEOUT]]/Tabla13[[#This Row],[WOS]]</f>
        <v>0</v>
      </c>
    </row>
    <row r="22" spans="2:9" x14ac:dyDescent="0.2">
      <c r="B22" s="9">
        <v>30</v>
      </c>
      <c r="C22" s="9" t="s">
        <v>55</v>
      </c>
      <c r="D22" s="9">
        <v>11</v>
      </c>
      <c r="E22" s="9">
        <v>19</v>
      </c>
      <c r="F22" s="9"/>
      <c r="G22" s="8">
        <f>Tabla13[[#This Row],[COMPLETE]]/Tabla13[[#This Row],[WOS]]</f>
        <v>0.36666666666666664</v>
      </c>
      <c r="H22" s="8">
        <f>Tabla13[[#This Row],[FAILED]]/Tabla13[[#This Row],[WOS]]</f>
        <v>0.6333333333333333</v>
      </c>
      <c r="I22" s="8">
        <f>Tabla13[[#This Row],[TIMEOUT]]/Tabla13[[#This Row],[WOS]]</f>
        <v>0</v>
      </c>
    </row>
    <row r="23" spans="2:9" x14ac:dyDescent="0.2">
      <c r="B23" s="9">
        <v>1569</v>
      </c>
      <c r="C23" s="9" t="s">
        <v>56</v>
      </c>
      <c r="D23" s="9">
        <v>1427</v>
      </c>
      <c r="E23" s="9">
        <v>142</v>
      </c>
      <c r="F23" s="9"/>
      <c r="G23" s="8">
        <f>Tabla13[[#This Row],[COMPLETE]]/Tabla13[[#This Row],[WOS]]</f>
        <v>0.90949649458253667</v>
      </c>
      <c r="H23" s="8">
        <f>Tabla13[[#This Row],[FAILED]]/Tabla13[[#This Row],[WOS]]</f>
        <v>9.0503505417463354E-2</v>
      </c>
      <c r="I23" s="8">
        <f>Tabla13[[#This Row],[TIMEOUT]]/Tabla13[[#This Row],[WOS]]</f>
        <v>0</v>
      </c>
    </row>
    <row r="24" spans="2:9" x14ac:dyDescent="0.2">
      <c r="B24" s="9">
        <v>3</v>
      </c>
      <c r="C24" s="9" t="s">
        <v>78</v>
      </c>
      <c r="D24" s="9">
        <v>3</v>
      </c>
      <c r="E24" s="9"/>
      <c r="F24" s="9"/>
      <c r="G24" s="8">
        <f>Tabla13[[#This Row],[COMPLETE]]/Tabla13[[#This Row],[WOS]]</f>
        <v>1</v>
      </c>
      <c r="H24" s="8">
        <f>Tabla13[[#This Row],[FAILED]]/Tabla13[[#This Row],[WOS]]</f>
        <v>0</v>
      </c>
      <c r="I24" s="8">
        <f>Tabla13[[#This Row],[TIMEOUT]]/Tabla13[[#This Row],[WOS]]</f>
        <v>0</v>
      </c>
    </row>
    <row r="25" spans="2:9" x14ac:dyDescent="0.2">
      <c r="B25" s="9">
        <v>6</v>
      </c>
      <c r="C25" s="9" t="s">
        <v>79</v>
      </c>
      <c r="D25" s="9">
        <v>3</v>
      </c>
      <c r="E25" s="9">
        <v>3</v>
      </c>
      <c r="F25" s="9"/>
      <c r="G25" s="8">
        <f>Tabla13[[#This Row],[COMPLETE]]/Tabla13[[#This Row],[WOS]]</f>
        <v>0.5</v>
      </c>
      <c r="H25" s="8">
        <f>Tabla13[[#This Row],[FAILED]]/Tabla13[[#This Row],[WOS]]</f>
        <v>0.5</v>
      </c>
      <c r="I25" s="8">
        <f>Tabla13[[#This Row],[TIMEOUT]]/Tabla13[[#This Row],[WOS]]</f>
        <v>0</v>
      </c>
    </row>
    <row r="26" spans="2:9" x14ac:dyDescent="0.2">
      <c r="B26" s="9">
        <v>1</v>
      </c>
      <c r="C26" s="9" t="s">
        <v>82</v>
      </c>
      <c r="D26" s="9">
        <v>1</v>
      </c>
      <c r="E26" s="9"/>
      <c r="F26" s="9"/>
      <c r="G26" s="8">
        <f>Tabla13[[#This Row],[COMPLETE]]/Tabla13[[#This Row],[WOS]]</f>
        <v>1</v>
      </c>
      <c r="H26" s="8">
        <f>Tabla13[[#This Row],[FAILED]]/Tabla13[[#This Row],[WOS]]</f>
        <v>0</v>
      </c>
      <c r="I26" s="8">
        <f>Tabla13[[#This Row],[TIMEOUT]]/Tabla13[[#This Row],[WOS]]</f>
        <v>0</v>
      </c>
    </row>
    <row r="27" spans="2:9" x14ac:dyDescent="0.2">
      <c r="B27" s="9">
        <v>43</v>
      </c>
      <c r="C27" s="9" t="s">
        <v>57</v>
      </c>
      <c r="D27" s="9">
        <v>43</v>
      </c>
      <c r="E27" s="9"/>
      <c r="F27" s="9"/>
      <c r="G27" s="8">
        <f>Tabla13[[#This Row],[COMPLETE]]/Tabla13[[#This Row],[WOS]]</f>
        <v>1</v>
      </c>
      <c r="H27" s="8">
        <f>Tabla13[[#This Row],[FAILED]]/Tabla13[[#This Row],[WOS]]</f>
        <v>0</v>
      </c>
      <c r="I27" s="8">
        <f>Tabla13[[#This Row],[TIMEOUT]]/Tabla13[[#This Row],[WOS]]</f>
        <v>0</v>
      </c>
    </row>
    <row r="28" spans="2:9" x14ac:dyDescent="0.2">
      <c r="B28" s="9">
        <v>97</v>
      </c>
      <c r="C28" s="9" t="s">
        <v>58</v>
      </c>
      <c r="D28" s="9">
        <v>12</v>
      </c>
      <c r="E28" s="9">
        <v>85</v>
      </c>
      <c r="F28" s="9"/>
      <c r="G28" s="8">
        <f>Tabla13[[#This Row],[COMPLETE]]/Tabla13[[#This Row],[WOS]]</f>
        <v>0.12371134020618557</v>
      </c>
      <c r="H28" s="8">
        <f>Tabla13[[#This Row],[FAILED]]/Tabla13[[#This Row],[WOS]]</f>
        <v>0.87628865979381443</v>
      </c>
      <c r="I28" s="8">
        <f>Tabla13[[#This Row],[TIMEOUT]]/Tabla13[[#This Row],[WOS]]</f>
        <v>0</v>
      </c>
    </row>
    <row r="29" spans="2:9" x14ac:dyDescent="0.2">
      <c r="B29" s="9">
        <v>126</v>
      </c>
      <c r="C29" s="9" t="s">
        <v>59</v>
      </c>
      <c r="D29" s="9">
        <v>73</v>
      </c>
      <c r="E29" s="9">
        <v>53</v>
      </c>
      <c r="F29" s="9"/>
      <c r="G29" s="8">
        <f>Tabla13[[#This Row],[COMPLETE]]/Tabla13[[#This Row],[WOS]]</f>
        <v>0.57936507936507942</v>
      </c>
      <c r="H29" s="8">
        <f>Tabla13[[#This Row],[FAILED]]/Tabla13[[#This Row],[WOS]]</f>
        <v>0.42063492063492064</v>
      </c>
      <c r="I29" s="8">
        <f>Tabla13[[#This Row],[TIMEOUT]]/Tabla13[[#This Row],[WOS]]</f>
        <v>0</v>
      </c>
    </row>
    <row r="30" spans="2:9" x14ac:dyDescent="0.2">
      <c r="B30" s="9">
        <v>3</v>
      </c>
      <c r="C30" s="9" t="s">
        <v>83</v>
      </c>
      <c r="D30" s="9"/>
      <c r="E30" s="9">
        <v>3</v>
      </c>
      <c r="F30" s="9"/>
      <c r="G30" s="8">
        <f>Tabla13[[#This Row],[COMPLETE]]/Tabla13[[#This Row],[WOS]]</f>
        <v>0</v>
      </c>
      <c r="H30" s="8">
        <f>Tabla13[[#This Row],[FAILED]]/Tabla13[[#This Row],[WOS]]</f>
        <v>1</v>
      </c>
      <c r="I30" s="8">
        <f>Tabla13[[#This Row],[TIMEOUT]]/Tabla13[[#This Row],[WOS]]</f>
        <v>0</v>
      </c>
    </row>
    <row r="31" spans="2:9" x14ac:dyDescent="0.2">
      <c r="B31" s="9">
        <v>3</v>
      </c>
      <c r="C31" s="9" t="s">
        <v>84</v>
      </c>
      <c r="D31" s="9">
        <v>2</v>
      </c>
      <c r="E31" s="9">
        <v>1</v>
      </c>
      <c r="F31" s="9"/>
      <c r="G31" s="8">
        <f>Tabla13[[#This Row],[COMPLETE]]/Tabla13[[#This Row],[WOS]]</f>
        <v>0.66666666666666663</v>
      </c>
      <c r="H31" s="8">
        <f>Tabla13[[#This Row],[FAILED]]/Tabla13[[#This Row],[WOS]]</f>
        <v>0.33333333333333331</v>
      </c>
      <c r="I31" s="8">
        <f>Tabla13[[#This Row],[TIMEOUT]]/Tabla13[[#This Row],[WOS]]</f>
        <v>0</v>
      </c>
    </row>
    <row r="32" spans="2:9" x14ac:dyDescent="0.2">
      <c r="B32" s="9">
        <v>618</v>
      </c>
      <c r="C32" s="9" t="s">
        <v>63</v>
      </c>
      <c r="D32" s="9">
        <v>544</v>
      </c>
      <c r="E32" s="9">
        <v>74</v>
      </c>
      <c r="F32" s="9"/>
      <c r="G32" s="8">
        <f>Tabla13[[#This Row],[COMPLETE]]/Tabla13[[#This Row],[WOS]]</f>
        <v>0.88025889967637538</v>
      </c>
      <c r="H32" s="8">
        <f>Tabla13[[#This Row],[FAILED]]/Tabla13[[#This Row],[WOS]]</f>
        <v>0.11974110032362459</v>
      </c>
      <c r="I32" s="8">
        <f>Tabla13[[#This Row],[TIMEOUT]]/Tabla13[[#This Row],[WOS]]</f>
        <v>0</v>
      </c>
    </row>
    <row r="33" spans="2:9" x14ac:dyDescent="0.2">
      <c r="B33" s="9">
        <v>1</v>
      </c>
      <c r="C33" s="9" t="s">
        <v>85</v>
      </c>
      <c r="D33" s="9"/>
      <c r="E33" s="9">
        <v>1</v>
      </c>
      <c r="F33" s="9"/>
      <c r="G33" s="8">
        <f>Tabla13[[#This Row],[COMPLETE]]/Tabla13[[#This Row],[WOS]]</f>
        <v>0</v>
      </c>
      <c r="H33" s="8">
        <f>Tabla13[[#This Row],[FAILED]]/Tabla13[[#This Row],[WOS]]</f>
        <v>1</v>
      </c>
      <c r="I33" s="8">
        <f>Tabla13[[#This Row],[TIMEOUT]]/Tabla13[[#This Row],[WOS]]</f>
        <v>0</v>
      </c>
    </row>
    <row r="34" spans="2:9" x14ac:dyDescent="0.2">
      <c r="B34" s="9">
        <v>1</v>
      </c>
      <c r="C34" s="9" t="s">
        <v>86</v>
      </c>
      <c r="D34" s="9"/>
      <c r="E34" s="9">
        <v>1</v>
      </c>
      <c r="F34" s="9"/>
      <c r="G34" s="8">
        <f>Tabla13[[#This Row],[COMPLETE]]/Tabla13[[#This Row],[WOS]]</f>
        <v>0</v>
      </c>
      <c r="H34" s="8">
        <f>Tabla13[[#This Row],[FAILED]]/Tabla13[[#This Row],[WOS]]</f>
        <v>1</v>
      </c>
      <c r="I34" s="8">
        <f>Tabla13[[#This Row],[TIMEOUT]]/Tabla13[[#This Row],[WOS]]</f>
        <v>0</v>
      </c>
    </row>
    <row r="35" spans="2:9" x14ac:dyDescent="0.2">
      <c r="B35" s="9">
        <v>437</v>
      </c>
      <c r="C35" s="9" t="s">
        <v>64</v>
      </c>
      <c r="D35" s="9">
        <v>396</v>
      </c>
      <c r="E35" s="9">
        <v>41</v>
      </c>
      <c r="F35" s="9"/>
      <c r="G35" s="8">
        <f>Tabla13[[#This Row],[COMPLETE]]/Tabla13[[#This Row],[WOS]]</f>
        <v>0.90617848970251713</v>
      </c>
      <c r="H35" s="8">
        <f>Tabla13[[#This Row],[FAILED]]/Tabla13[[#This Row],[WOS]]</f>
        <v>9.3821510297482841E-2</v>
      </c>
      <c r="I35" s="8">
        <f>Tabla13[[#This Row],[TIMEOUT]]/Tabla13[[#This Row],[WOS]]</f>
        <v>0</v>
      </c>
    </row>
    <row r="36" spans="2:9" x14ac:dyDescent="0.2">
      <c r="B36" s="9">
        <v>2</v>
      </c>
      <c r="C36" s="9" t="s">
        <v>65</v>
      </c>
      <c r="D36" s="9"/>
      <c r="E36" s="9">
        <v>2</v>
      </c>
      <c r="F36" s="9"/>
      <c r="G36" s="8">
        <f>Tabla13[[#This Row],[COMPLETE]]/Tabla13[[#This Row],[WOS]]</f>
        <v>0</v>
      </c>
      <c r="H36" s="8">
        <f>Tabla13[[#This Row],[FAILED]]/Tabla13[[#This Row],[WOS]]</f>
        <v>1</v>
      </c>
      <c r="I36" s="8">
        <f>Tabla13[[#This Row],[TIMEOUT]]/Tabla13[[#This Row],[WOS]]</f>
        <v>0</v>
      </c>
    </row>
    <row r="37" spans="2:9" x14ac:dyDescent="0.2">
      <c r="B37" s="9">
        <v>167</v>
      </c>
      <c r="C37" s="9" t="s">
        <v>66</v>
      </c>
      <c r="D37" s="9">
        <v>149</v>
      </c>
      <c r="E37" s="9">
        <v>18</v>
      </c>
      <c r="F37" s="9"/>
      <c r="G37" s="8">
        <f>Tabla13[[#This Row],[COMPLETE]]/Tabla13[[#This Row],[WOS]]</f>
        <v>0.89221556886227549</v>
      </c>
      <c r="H37" s="8">
        <f>Tabla13[[#This Row],[FAILED]]/Tabla13[[#This Row],[WOS]]</f>
        <v>0.10778443113772455</v>
      </c>
      <c r="I37" s="8">
        <f>Tabla13[[#This Row],[TIMEOUT]]/Tabla13[[#This Row],[WOS]]</f>
        <v>0</v>
      </c>
    </row>
    <row r="38" spans="2:9" x14ac:dyDescent="0.2">
      <c r="B38" s="9">
        <v>96</v>
      </c>
      <c r="C38" s="9" t="s">
        <v>67</v>
      </c>
      <c r="D38" s="9"/>
      <c r="E38" s="9">
        <v>96</v>
      </c>
      <c r="F38" s="9"/>
      <c r="G38" s="8">
        <f>Tabla13[[#This Row],[COMPLETE]]/Tabla13[[#This Row],[WOS]]</f>
        <v>0</v>
      </c>
      <c r="H38" s="8">
        <f>Tabla13[[#This Row],[FAILED]]/Tabla13[[#This Row],[WOS]]</f>
        <v>1</v>
      </c>
      <c r="I38" s="8">
        <f>Tabla13[[#This Row],[TIMEOUT]]/Tabla13[[#This Row],[WOS]]</f>
        <v>0</v>
      </c>
    </row>
    <row r="39" spans="2:9" x14ac:dyDescent="0.2">
      <c r="B39" s="9">
        <v>794</v>
      </c>
      <c r="C39" s="9" t="s">
        <v>68</v>
      </c>
      <c r="D39" s="9">
        <v>740</v>
      </c>
      <c r="E39" s="9">
        <v>54</v>
      </c>
      <c r="F39" s="9"/>
      <c r="G39" s="8">
        <f>Tabla13[[#This Row],[COMPLETE]]/Tabla13[[#This Row],[WOS]]</f>
        <v>0.93198992443324935</v>
      </c>
      <c r="H39" s="8">
        <f>Tabla13[[#This Row],[FAILED]]/Tabla13[[#This Row],[WOS]]</f>
        <v>6.8010075566750636E-2</v>
      </c>
      <c r="I39" s="8">
        <f>Tabla13[[#This Row],[TIMEOUT]]/Tabla13[[#This Row],[WOS]]</f>
        <v>0</v>
      </c>
    </row>
    <row r="40" spans="2:9" x14ac:dyDescent="0.2">
      <c r="B40" s="9">
        <v>210</v>
      </c>
      <c r="C40" s="9" t="s">
        <v>69</v>
      </c>
      <c r="D40" s="9">
        <v>196</v>
      </c>
      <c r="E40" s="9">
        <v>14</v>
      </c>
      <c r="F40" s="9"/>
      <c r="G40" s="8">
        <f>Tabla13[[#This Row],[COMPLETE]]/Tabla13[[#This Row],[WOS]]</f>
        <v>0.93333333333333335</v>
      </c>
      <c r="H40" s="8">
        <f>Tabla13[[#This Row],[FAILED]]/Tabla13[[#This Row],[WOS]]</f>
        <v>6.6666666666666666E-2</v>
      </c>
      <c r="I40" s="8">
        <f>Tabla13[[#This Row],[TIMEOUT]]/Tabla13[[#This Row],[WOS]]</f>
        <v>0</v>
      </c>
    </row>
    <row r="41" spans="2:9" x14ac:dyDescent="0.2">
      <c r="B41" s="9">
        <v>249</v>
      </c>
      <c r="C41" s="9" t="s">
        <v>70</v>
      </c>
      <c r="D41" s="9">
        <v>191</v>
      </c>
      <c r="E41" s="9">
        <v>58</v>
      </c>
      <c r="F41" s="9"/>
      <c r="G41" s="8">
        <f>Tabla13[[#This Row],[COMPLETE]]/Tabla13[[#This Row],[WOS]]</f>
        <v>0.76706827309236947</v>
      </c>
      <c r="H41" s="8">
        <f>Tabla13[[#This Row],[FAILED]]/Tabla13[[#This Row],[WOS]]</f>
        <v>0.23293172690763053</v>
      </c>
      <c r="I41" s="8">
        <f>Tabla13[[#This Row],[TIMEOUT]]/Tabla13[[#This Row],[WOS]]</f>
        <v>0</v>
      </c>
    </row>
    <row r="42" spans="2:9" x14ac:dyDescent="0.2">
      <c r="B42" s="9">
        <v>76</v>
      </c>
      <c r="C42" s="9" t="s">
        <v>23</v>
      </c>
      <c r="D42" s="9">
        <v>61</v>
      </c>
      <c r="E42" s="9">
        <v>15</v>
      </c>
      <c r="F42" s="9"/>
      <c r="G42" s="8">
        <f>Tabla13[[#This Row],[COMPLETE]]/Tabla13[[#This Row],[WOS]]</f>
        <v>0.80263157894736847</v>
      </c>
      <c r="H42" s="8">
        <f>Tabla13[[#This Row],[FAILED]]/Tabla13[[#This Row],[WOS]]</f>
        <v>0.19736842105263158</v>
      </c>
      <c r="I42" s="8">
        <f>Tabla13[[#This Row],[TIMEOUT]]/Tabla13[[#This Row],[WOS]]</f>
        <v>0</v>
      </c>
    </row>
    <row r="43" spans="2:9" x14ac:dyDescent="0.2">
      <c r="B43" s="9">
        <v>2257</v>
      </c>
      <c r="C43" s="9" t="s">
        <v>36</v>
      </c>
      <c r="D43" s="9">
        <v>1461</v>
      </c>
      <c r="E43" s="9">
        <v>796</v>
      </c>
      <c r="F43" s="9"/>
      <c r="G43" s="8">
        <f>Tabla13[[#This Row],[COMPLETE]]/Tabla13[[#This Row],[WOS]]</f>
        <v>0.64731945059813911</v>
      </c>
      <c r="H43" s="8">
        <f>Tabla13[[#This Row],[FAILED]]/Tabla13[[#This Row],[WOS]]</f>
        <v>0.35268054940186089</v>
      </c>
      <c r="I43" s="8">
        <f>Tabla13[[#This Row],[TIMEOUT]]/Tabla13[[#This Row],[WOS]]</f>
        <v>0</v>
      </c>
    </row>
    <row r="44" spans="2:9" x14ac:dyDescent="0.2">
      <c r="B44" s="9">
        <v>1</v>
      </c>
      <c r="C44" s="9" t="s">
        <v>89</v>
      </c>
      <c r="D44" s="9">
        <v>1</v>
      </c>
      <c r="E44" s="9"/>
      <c r="F44" s="9"/>
      <c r="G44" s="8">
        <f>Tabla13[[#This Row],[COMPLETE]]/Tabla13[[#This Row],[WOS]]</f>
        <v>1</v>
      </c>
      <c r="H44" s="8">
        <f>Tabla13[[#This Row],[FAILED]]/Tabla13[[#This Row],[WOS]]</f>
        <v>0</v>
      </c>
      <c r="I44" s="8">
        <f>Tabla13[[#This Row],[TIMEOUT]]/Tabla13[[#This Row],[WOS]]</f>
        <v>0</v>
      </c>
    </row>
    <row r="45" spans="2:9" x14ac:dyDescent="0.2">
      <c r="B45" s="9">
        <v>3</v>
      </c>
      <c r="C45" s="9" t="s">
        <v>81</v>
      </c>
      <c r="D45" s="9"/>
      <c r="E45" s="9">
        <v>3</v>
      </c>
      <c r="F45" s="9"/>
      <c r="G45" s="8">
        <f>Tabla13[[#This Row],[COMPLETE]]/Tabla13[[#This Row],[WOS]]</f>
        <v>0</v>
      </c>
      <c r="H45" s="8">
        <f>Tabla13[[#This Row],[FAILED]]/Tabla13[[#This Row],[WOS]]</f>
        <v>1</v>
      </c>
      <c r="I45" s="8">
        <f>Tabla13[[#This Row],[TIMEOUT]]/Tabla13[[#This Row],[WOS]]</f>
        <v>0</v>
      </c>
    </row>
    <row r="46" spans="2:9" x14ac:dyDescent="0.2">
      <c r="B46" s="9">
        <v>182</v>
      </c>
      <c r="C46" s="9" t="s">
        <v>40</v>
      </c>
      <c r="D46" s="9">
        <v>155</v>
      </c>
      <c r="E46" s="9">
        <v>27</v>
      </c>
      <c r="F46" s="9"/>
      <c r="G46" s="8">
        <f>Tabla13[[#This Row],[COMPLETE]]/Tabla13[[#This Row],[WOS]]</f>
        <v>0.85164835164835162</v>
      </c>
      <c r="H46" s="8">
        <f>Tabla13[[#This Row],[FAILED]]/Tabla13[[#This Row],[WOS]]</f>
        <v>0.14835164835164835</v>
      </c>
      <c r="I46" s="8">
        <f>Tabla13[[#This Row],[TIMEOUT]]/Tabla13[[#This Row],[WOS]]</f>
        <v>0</v>
      </c>
    </row>
    <row r="47" spans="2:9" x14ac:dyDescent="0.2">
      <c r="B47" s="9">
        <v>96</v>
      </c>
      <c r="C47" s="9" t="s">
        <v>24</v>
      </c>
      <c r="D47" s="9">
        <v>78</v>
      </c>
      <c r="E47" s="9">
        <v>18</v>
      </c>
      <c r="F47" s="9"/>
      <c r="G47" s="8">
        <f>Tabla13[[#This Row],[COMPLETE]]/Tabla13[[#This Row],[WOS]]</f>
        <v>0.8125</v>
      </c>
      <c r="H47" s="8">
        <f>Tabla13[[#This Row],[FAILED]]/Tabla13[[#This Row],[WOS]]</f>
        <v>0.1875</v>
      </c>
      <c r="I47" s="8">
        <f>Tabla13[[#This Row],[TIMEOUT]]/Tabla13[[#This Row],[WOS]]</f>
        <v>0</v>
      </c>
    </row>
    <row r="48" spans="2:9" x14ac:dyDescent="0.2">
      <c r="B48" s="9">
        <v>935</v>
      </c>
      <c r="C48" s="9" t="s">
        <v>25</v>
      </c>
      <c r="D48" s="9">
        <v>807</v>
      </c>
      <c r="E48" s="9">
        <v>128</v>
      </c>
      <c r="F48" s="9"/>
      <c r="G48" s="8">
        <f>Tabla13[[#This Row],[COMPLETE]]/Tabla13[[#This Row],[WOS]]</f>
        <v>0.86310160427807492</v>
      </c>
      <c r="H48" s="8">
        <f>Tabla13[[#This Row],[FAILED]]/Tabla13[[#This Row],[WOS]]</f>
        <v>0.13689839572192514</v>
      </c>
      <c r="I48" s="8">
        <f>Tabla13[[#This Row],[TIMEOUT]]/Tabla13[[#This Row],[WOS]]</f>
        <v>0</v>
      </c>
    </row>
    <row r="49" spans="2:9" x14ac:dyDescent="0.2">
      <c r="B49" s="9">
        <v>413</v>
      </c>
      <c r="C49" s="9" t="s">
        <v>26</v>
      </c>
      <c r="D49" s="9">
        <v>384</v>
      </c>
      <c r="E49" s="9">
        <v>29</v>
      </c>
      <c r="F49" s="9"/>
      <c r="G49" s="8">
        <f>Tabla13[[#This Row],[COMPLETE]]/Tabla13[[#This Row],[WOS]]</f>
        <v>0.92978208232445525</v>
      </c>
      <c r="H49" s="8">
        <f>Tabla13[[#This Row],[FAILED]]/Tabla13[[#This Row],[WOS]]</f>
        <v>7.0217917675544791E-2</v>
      </c>
      <c r="I49" s="8">
        <f>Tabla13[[#This Row],[TIMEOUT]]/Tabla13[[#This Row],[WOS]]</f>
        <v>0</v>
      </c>
    </row>
    <row r="50" spans="2:9" x14ac:dyDescent="0.2">
      <c r="B50" s="9">
        <v>489</v>
      </c>
      <c r="C50" s="9" t="s">
        <v>27</v>
      </c>
      <c r="D50" s="9">
        <v>461</v>
      </c>
      <c r="E50" s="9">
        <v>28</v>
      </c>
      <c r="F50" s="9"/>
      <c r="G50" s="8">
        <f>Tabla13[[#This Row],[COMPLETE]]/Tabla13[[#This Row],[WOS]]</f>
        <v>0.94274028629856854</v>
      </c>
      <c r="H50" s="8">
        <f>Tabla13[[#This Row],[FAILED]]/Tabla13[[#This Row],[WOS]]</f>
        <v>5.7259713701431493E-2</v>
      </c>
      <c r="I50" s="8">
        <f>Tabla13[[#This Row],[TIMEOUT]]/Tabla13[[#This Row],[WOS]]</f>
        <v>0</v>
      </c>
    </row>
    <row r="51" spans="2:9" x14ac:dyDescent="0.2">
      <c r="B51" s="9">
        <v>299</v>
      </c>
      <c r="C51" s="9" t="s">
        <v>28</v>
      </c>
      <c r="D51" s="9">
        <v>278</v>
      </c>
      <c r="E51" s="9">
        <v>21</v>
      </c>
      <c r="F51" s="9"/>
      <c r="G51" s="8">
        <f>Tabla13[[#This Row],[COMPLETE]]/Tabla13[[#This Row],[WOS]]</f>
        <v>0.92976588628762546</v>
      </c>
      <c r="H51" s="8">
        <f>Tabla13[[#This Row],[FAILED]]/Tabla13[[#This Row],[WOS]]</f>
        <v>7.0234113712374577E-2</v>
      </c>
      <c r="I51" s="8">
        <f>Tabla13[[#This Row],[TIMEOUT]]/Tabla13[[#This Row],[WOS]]</f>
        <v>0</v>
      </c>
    </row>
    <row r="52" spans="2:9" x14ac:dyDescent="0.2">
      <c r="B52" s="9">
        <v>60</v>
      </c>
      <c r="C52" s="9" t="s">
        <v>43</v>
      </c>
      <c r="D52" s="9">
        <v>15</v>
      </c>
      <c r="E52" s="9">
        <v>45</v>
      </c>
      <c r="F52" s="9"/>
      <c r="G52" s="8">
        <f>Tabla13[[#This Row],[COMPLETE]]/Tabla13[[#This Row],[WOS]]</f>
        <v>0.25</v>
      </c>
      <c r="H52" s="8">
        <f>Tabla13[[#This Row],[FAILED]]/Tabla13[[#This Row],[WOS]]</f>
        <v>0.75</v>
      </c>
      <c r="I52" s="8">
        <f>Tabla13[[#This Row],[TIMEOUT]]/Tabla13[[#This Row],[WOS]]</f>
        <v>0</v>
      </c>
    </row>
    <row r="53" spans="2:9" x14ac:dyDescent="0.2">
      <c r="B53" s="9">
        <v>231</v>
      </c>
      <c r="C53" s="9" t="s">
        <v>29</v>
      </c>
      <c r="D53" s="9">
        <v>191</v>
      </c>
      <c r="E53" s="9">
        <v>40</v>
      </c>
      <c r="F53" s="9"/>
      <c r="G53" s="8">
        <f>Tabla13[[#This Row],[COMPLETE]]/Tabla13[[#This Row],[WOS]]</f>
        <v>0.82683982683982682</v>
      </c>
      <c r="H53" s="8">
        <f>Tabla13[[#This Row],[FAILED]]/Tabla13[[#This Row],[WOS]]</f>
        <v>0.17316017316017315</v>
      </c>
      <c r="I53" s="8">
        <f>Tabla13[[#This Row],[TIMEOUT]]/Tabla13[[#This Row],[WOS]]</f>
        <v>0</v>
      </c>
    </row>
    <row r="54" spans="2:9" x14ac:dyDescent="0.2">
      <c r="B54" s="9">
        <v>1265</v>
      </c>
      <c r="C54" s="9" t="s">
        <v>30</v>
      </c>
      <c r="D54" s="9">
        <v>1118</v>
      </c>
      <c r="E54" s="9">
        <v>147</v>
      </c>
      <c r="F54" s="9"/>
      <c r="G54" s="8">
        <f>Tabla13[[#This Row],[COMPLETE]]/Tabla13[[#This Row],[WOS]]</f>
        <v>0.88379446640316206</v>
      </c>
      <c r="H54" s="8">
        <f>Tabla13[[#This Row],[FAILED]]/Tabla13[[#This Row],[WOS]]</f>
        <v>0.11620553359683794</v>
      </c>
      <c r="I54" s="8">
        <f>Tabla13[[#This Row],[TIMEOUT]]/Tabla13[[#This Row],[WOS]]</f>
        <v>0</v>
      </c>
    </row>
    <row r="55" spans="2:9" x14ac:dyDescent="0.2">
      <c r="B55" s="9">
        <v>514</v>
      </c>
      <c r="C55" s="9" t="s">
        <v>31</v>
      </c>
      <c r="D55" s="9">
        <v>489</v>
      </c>
      <c r="E55" s="9">
        <v>25</v>
      </c>
      <c r="F55" s="9"/>
      <c r="G55" s="8">
        <f>Tabla13[[#This Row],[COMPLETE]]/Tabla13[[#This Row],[WOS]]</f>
        <v>0.95136186770428011</v>
      </c>
      <c r="H55" s="8">
        <f>Tabla13[[#This Row],[FAILED]]/Tabla13[[#This Row],[WOS]]</f>
        <v>4.8638132295719845E-2</v>
      </c>
      <c r="I55" s="8">
        <f>Tabla13[[#This Row],[TIMEOUT]]/Tabla13[[#This Row],[WOS]]</f>
        <v>0</v>
      </c>
    </row>
    <row r="56" spans="2:9" x14ac:dyDescent="0.2">
      <c r="B56" s="9">
        <v>227</v>
      </c>
      <c r="C56" s="9" t="s">
        <v>32</v>
      </c>
      <c r="D56" s="9">
        <v>171</v>
      </c>
      <c r="E56" s="9">
        <v>56</v>
      </c>
      <c r="F56" s="9"/>
      <c r="G56" s="8">
        <f>Tabla13[[#This Row],[COMPLETE]]/Tabla13[[#This Row],[WOS]]</f>
        <v>0.75330396475770922</v>
      </c>
      <c r="H56" s="8">
        <f>Tabla13[[#This Row],[FAILED]]/Tabla13[[#This Row],[WOS]]</f>
        <v>0.24669603524229075</v>
      </c>
      <c r="I56" s="8">
        <f>Tabla13[[#This Row],[TIMEOUT]]/Tabla13[[#This Row],[WOS]]</f>
        <v>0</v>
      </c>
    </row>
    <row r="57" spans="2:9" x14ac:dyDescent="0.2">
      <c r="B57" s="9">
        <v>251</v>
      </c>
      <c r="C57" s="9" t="s">
        <v>33</v>
      </c>
      <c r="D57" s="9">
        <v>199</v>
      </c>
      <c r="E57" s="9">
        <v>52</v>
      </c>
      <c r="F57" s="9"/>
      <c r="G57" s="8">
        <f>Tabla13[[#This Row],[COMPLETE]]/Tabla13[[#This Row],[WOS]]</f>
        <v>0.79282868525896411</v>
      </c>
      <c r="H57" s="8">
        <f>Tabla13[[#This Row],[FAILED]]/Tabla13[[#This Row],[WOS]]</f>
        <v>0.20717131474103587</v>
      </c>
      <c r="I57" s="8">
        <f>Tabla13[[#This Row],[TIMEOUT]]/Tabla13[[#This Row],[WOS]]</f>
        <v>0</v>
      </c>
    </row>
    <row r="58" spans="2:9" x14ac:dyDescent="0.2">
      <c r="B58" s="9">
        <v>5</v>
      </c>
      <c r="C58" s="9" t="s">
        <v>90</v>
      </c>
      <c r="D58" s="9">
        <v>3</v>
      </c>
      <c r="E58" s="9">
        <v>2</v>
      </c>
      <c r="F58" s="9"/>
      <c r="G58" s="8">
        <f>Tabla13[[#This Row],[COMPLETE]]/Tabla13[[#This Row],[WOS]]</f>
        <v>0.6</v>
      </c>
      <c r="H58" s="8">
        <f>Tabla13[[#This Row],[FAILED]]/Tabla13[[#This Row],[WOS]]</f>
        <v>0.4</v>
      </c>
      <c r="I58" s="8">
        <f>Tabla13[[#This Row],[TIMEOUT]]/Tabla13[[#This Row],[WOS]]</f>
        <v>0</v>
      </c>
    </row>
    <row r="59" spans="2:9" x14ac:dyDescent="0.2">
      <c r="B59" s="9">
        <v>1189</v>
      </c>
      <c r="C59" s="9" t="s">
        <v>37</v>
      </c>
      <c r="D59" s="9">
        <v>1180</v>
      </c>
      <c r="E59" s="9">
        <v>9</v>
      </c>
      <c r="F59" s="9"/>
      <c r="G59" s="8">
        <f>Tabla13[[#This Row],[COMPLETE]]/Tabla13[[#This Row],[WOS]]</f>
        <v>0.99243061396131205</v>
      </c>
      <c r="H59" s="8">
        <f>Tabla13[[#This Row],[FAILED]]/Tabla13[[#This Row],[WOS]]</f>
        <v>7.569386038687973E-3</v>
      </c>
      <c r="I59" s="8">
        <f>Tabla13[[#This Row],[TIMEOUT]]/Tabla13[[#This Row],[WOS]]</f>
        <v>0</v>
      </c>
    </row>
    <row r="60" spans="2:9" x14ac:dyDescent="0.2">
      <c r="B60" s="9">
        <v>196</v>
      </c>
      <c r="C60" s="9" t="s">
        <v>39</v>
      </c>
      <c r="D60" s="9">
        <v>196</v>
      </c>
      <c r="E60" s="9"/>
      <c r="F60" s="9"/>
      <c r="G60" s="8">
        <f>Tabla13[[#This Row],[COMPLETE]]/Tabla13[[#This Row],[WOS]]</f>
        <v>1</v>
      </c>
      <c r="H60" s="8">
        <f>Tabla13[[#This Row],[FAILED]]/Tabla13[[#This Row],[WOS]]</f>
        <v>0</v>
      </c>
      <c r="I60" s="8">
        <f>Tabla13[[#This Row],[TIMEOUT]]/Tabla13[[#This Row],[WOS]]</f>
        <v>0</v>
      </c>
    </row>
    <row r="61" spans="2:9" x14ac:dyDescent="0.2">
      <c r="B61" s="9">
        <v>913</v>
      </c>
      <c r="C61" s="9" t="s">
        <v>34</v>
      </c>
      <c r="D61" s="9">
        <v>787</v>
      </c>
      <c r="E61" s="9">
        <v>126</v>
      </c>
      <c r="F61" s="9"/>
      <c r="G61" s="8">
        <f>Tabla13[[#This Row],[COMPLETE]]/Tabla13[[#This Row],[WOS]]</f>
        <v>0.86199342825848846</v>
      </c>
      <c r="H61" s="8">
        <f>Tabla13[[#This Row],[FAILED]]/Tabla13[[#This Row],[WOS]]</f>
        <v>0.13800657174151151</v>
      </c>
      <c r="I61" s="8">
        <f>Tabla13[[#This Row],[TIMEOUT]]/Tabla13[[#This Row],[WOS]]</f>
        <v>0</v>
      </c>
    </row>
    <row r="62" spans="2:9" x14ac:dyDescent="0.2">
      <c r="B62" s="9">
        <v>4891</v>
      </c>
      <c r="C62" s="9" t="s">
        <v>35</v>
      </c>
      <c r="D62" s="9">
        <v>4011</v>
      </c>
      <c r="E62" s="9">
        <v>880</v>
      </c>
      <c r="F62" s="9"/>
      <c r="G62" s="8">
        <f>Tabla13[[#This Row],[COMPLETE]]/Tabla13[[#This Row],[WOS]]</f>
        <v>0.82007769372316497</v>
      </c>
      <c r="H62" s="8">
        <f>Tabla13[[#This Row],[FAILED]]/Tabla13[[#This Row],[WOS]]</f>
        <v>0.179922306276835</v>
      </c>
      <c r="I62" s="8">
        <f>Tabla13[[#This Row],[TIMEOUT]]/Tabla13[[#This Row],[WOS]]</f>
        <v>0</v>
      </c>
    </row>
    <row r="63" spans="2:9" x14ac:dyDescent="0.2">
      <c r="B63" s="9">
        <v>16</v>
      </c>
      <c r="C63" s="9" t="s">
        <v>16</v>
      </c>
      <c r="D63" s="9">
        <v>14</v>
      </c>
      <c r="E63" s="9">
        <v>2</v>
      </c>
      <c r="F63" s="9"/>
      <c r="G63" s="8">
        <f>Tabla13[[#This Row],[COMPLETE]]/Tabla13[[#This Row],[WOS]]</f>
        <v>0.875</v>
      </c>
      <c r="H63" s="8">
        <f>Tabla13[[#This Row],[FAILED]]/Tabla13[[#This Row],[WOS]]</f>
        <v>0.125</v>
      </c>
      <c r="I63" s="8">
        <f>Tabla13[[#This Row],[TIMEOUT]]/Tabla13[[#This Row],[WOS]]</f>
        <v>0</v>
      </c>
    </row>
    <row r="64" spans="2:9" x14ac:dyDescent="0.2">
      <c r="B64" s="9">
        <v>1</v>
      </c>
      <c r="C64" s="9" t="s">
        <v>21</v>
      </c>
      <c r="D64" s="9">
        <v>1</v>
      </c>
      <c r="E64" s="9"/>
      <c r="F64" s="9"/>
      <c r="G64" s="8">
        <f>Tabla13[[#This Row],[COMPLETE]]/Tabla13[[#This Row],[WOS]]</f>
        <v>1</v>
      </c>
      <c r="H64" s="8">
        <f>Tabla13[[#This Row],[FAILED]]/Tabla13[[#This Row],[WOS]]</f>
        <v>0</v>
      </c>
      <c r="I64" s="8">
        <f>Tabla13[[#This Row],[TIMEOUT]]/Tabla13[[#This Row],[WOS]]</f>
        <v>0</v>
      </c>
    </row>
    <row r="65" spans="2:9" x14ac:dyDescent="0.2">
      <c r="B65" s="9">
        <v>80</v>
      </c>
      <c r="C65" s="9" t="s">
        <v>17</v>
      </c>
      <c r="D65" s="9">
        <v>54</v>
      </c>
      <c r="E65" s="9">
        <v>26</v>
      </c>
      <c r="F65" s="9"/>
      <c r="G65" s="8">
        <f>Tabla13[[#This Row],[COMPLETE]]/Tabla13[[#This Row],[WOS]]</f>
        <v>0.67500000000000004</v>
      </c>
      <c r="H65" s="8">
        <f>Tabla13[[#This Row],[FAILED]]/Tabla13[[#This Row],[WOS]]</f>
        <v>0.32500000000000001</v>
      </c>
      <c r="I65" s="8">
        <f>Tabla13[[#This Row],[TIMEOUT]]/Tabla13[[#This Row],[WOS]]</f>
        <v>0</v>
      </c>
    </row>
    <row r="66" spans="2:9" x14ac:dyDescent="0.2">
      <c r="B66" s="9">
        <v>1875</v>
      </c>
      <c r="C66" s="9" t="s">
        <v>18</v>
      </c>
      <c r="D66" s="9">
        <v>1824</v>
      </c>
      <c r="E66" s="9">
        <v>51</v>
      </c>
      <c r="F66" s="9"/>
      <c r="G66" s="8">
        <f>Tabla13[[#This Row],[COMPLETE]]/Tabla13[[#This Row],[WOS]]</f>
        <v>0.9728</v>
      </c>
      <c r="H66" s="8">
        <f>Tabla13[[#This Row],[FAILED]]/Tabla13[[#This Row],[WOS]]</f>
        <v>2.7199999999999998E-2</v>
      </c>
      <c r="I66" s="8">
        <f>Tabla13[[#This Row],[TIMEOUT]]/Tabla13[[#This Row],[WOS]]</f>
        <v>0</v>
      </c>
    </row>
    <row r="67" spans="2:9" x14ac:dyDescent="0.2">
      <c r="B67" s="9">
        <v>6</v>
      </c>
      <c r="C67" s="9" t="s">
        <v>22</v>
      </c>
      <c r="D67" s="9">
        <v>5</v>
      </c>
      <c r="E67" s="9">
        <v>1</v>
      </c>
      <c r="F67" s="9"/>
      <c r="G67" s="8">
        <f>Tabla13[[#This Row],[COMPLETE]]/Tabla13[[#This Row],[WOS]]</f>
        <v>0.83333333333333337</v>
      </c>
      <c r="H67" s="8">
        <f>Tabla13[[#This Row],[FAILED]]/Tabla13[[#This Row],[WOS]]</f>
        <v>0.16666666666666666</v>
      </c>
      <c r="I67" s="8">
        <f>Tabla13[[#This Row],[TIMEOUT]]/Tabla13[[#This Row],[WOS]]</f>
        <v>0</v>
      </c>
    </row>
    <row r="68" spans="2:9" x14ac:dyDescent="0.2">
      <c r="B68" s="9">
        <v>1741</v>
      </c>
      <c r="C68" s="9" t="s">
        <v>13</v>
      </c>
      <c r="D68" s="9">
        <v>1720</v>
      </c>
      <c r="E68" s="9">
        <v>21</v>
      </c>
      <c r="F68" s="9"/>
      <c r="G68" s="8">
        <f>Tabla13[[#This Row],[COMPLETE]]/Tabla13[[#This Row],[WOS]]</f>
        <v>0.9879379666858128</v>
      </c>
      <c r="H68" s="8">
        <f>Tabla13[[#This Row],[FAILED]]/Tabla13[[#This Row],[WOS]]</f>
        <v>1.2062033314187249E-2</v>
      </c>
      <c r="I68" s="8">
        <f>Tabla13[[#This Row],[TIMEOUT]]/Tabla13[[#This Row],[WOS]]</f>
        <v>0</v>
      </c>
    </row>
    <row r="69" spans="2:9" x14ac:dyDescent="0.2">
      <c r="B69" s="9">
        <v>347</v>
      </c>
      <c r="C69" s="9" t="s">
        <v>15</v>
      </c>
      <c r="D69" s="9">
        <v>337</v>
      </c>
      <c r="E69" s="9">
        <v>10</v>
      </c>
      <c r="F69" s="9"/>
      <c r="G69" s="8">
        <f>Tabla13[[#This Row],[COMPLETE]]/Tabla13[[#This Row],[WOS]]</f>
        <v>0.97118155619596547</v>
      </c>
      <c r="H69" s="8">
        <f>Tabla13[[#This Row],[FAILED]]/Tabla13[[#This Row],[WOS]]</f>
        <v>2.8818443804034581E-2</v>
      </c>
      <c r="I69" s="8">
        <f>Tabla13[[#This Row],[TIMEOUT]]/Tabla13[[#This Row],[WOS]]</f>
        <v>0</v>
      </c>
    </row>
    <row r="70" spans="2:9" x14ac:dyDescent="0.2">
      <c r="B70" s="9">
        <v>14</v>
      </c>
      <c r="C70" s="9" t="s">
        <v>91</v>
      </c>
      <c r="D70" s="9">
        <v>8</v>
      </c>
      <c r="E70" s="9">
        <v>6</v>
      </c>
      <c r="F70" s="9"/>
      <c r="G70" s="8">
        <f>Tabla13[[#This Row],[COMPLETE]]/Tabla13[[#This Row],[WOS]]</f>
        <v>0.5714285714285714</v>
      </c>
      <c r="H70" s="8">
        <f>Tabla13[[#This Row],[FAILED]]/Tabla13[[#This Row],[WOS]]</f>
        <v>0.42857142857142855</v>
      </c>
      <c r="I70" s="8">
        <f>Tabla13[[#This Row],[TIMEOUT]]/Tabla13[[#This Row],[WOS]]</f>
        <v>0</v>
      </c>
    </row>
    <row r="71" spans="2:9" x14ac:dyDescent="0.2">
      <c r="B71" s="9">
        <v>186</v>
      </c>
      <c r="C71" s="9" t="s">
        <v>19</v>
      </c>
      <c r="D71" s="9">
        <v>162</v>
      </c>
      <c r="E71" s="9">
        <v>24</v>
      </c>
      <c r="F71" s="9"/>
      <c r="G71" s="8">
        <f>Tabla13[[#This Row],[COMPLETE]]/Tabla13[[#This Row],[WOS]]</f>
        <v>0.87096774193548387</v>
      </c>
      <c r="H71" s="8">
        <f>Tabla13[[#This Row],[FAILED]]/Tabla13[[#This Row],[WOS]]</f>
        <v>0.12903225806451613</v>
      </c>
      <c r="I71" s="8">
        <f>Tabla13[[#This Row],[TIMEOUT]]/Tabla13[[#This Row],[WOS]]</f>
        <v>0</v>
      </c>
    </row>
    <row r="72" spans="2:9" x14ac:dyDescent="0.2">
      <c r="B72" s="9">
        <v>1</v>
      </c>
      <c r="C72" s="9" t="s">
        <v>92</v>
      </c>
      <c r="D72" s="9"/>
      <c r="E72" s="9">
        <v>1</v>
      </c>
      <c r="F72" s="9"/>
      <c r="G72" s="8">
        <f>Tabla13[[#This Row],[COMPLETE]]/Tabla13[[#This Row],[WOS]]</f>
        <v>0</v>
      </c>
      <c r="H72" s="8">
        <f>Tabla13[[#This Row],[FAILED]]/Tabla13[[#This Row],[WOS]]</f>
        <v>1</v>
      </c>
      <c r="I72" s="8">
        <f>Tabla13[[#This Row],[TIMEOUT]]/Tabla13[[#This Row],[WOS]]</f>
        <v>0</v>
      </c>
    </row>
    <row r="73" spans="2:9" x14ac:dyDescent="0.2">
      <c r="B73" s="9">
        <v>2</v>
      </c>
      <c r="C73" s="9" t="s">
        <v>74</v>
      </c>
      <c r="D73" s="9">
        <v>2</v>
      </c>
      <c r="E73" s="9"/>
      <c r="F73" s="9"/>
      <c r="G73" s="8">
        <f>Tabla13[[#This Row],[COMPLETE]]/Tabla13[[#This Row],[WOS]]</f>
        <v>1</v>
      </c>
      <c r="H73" s="8">
        <f>Tabla13[[#This Row],[FAILED]]/Tabla13[[#This Row],[WOS]]</f>
        <v>0</v>
      </c>
      <c r="I73" s="8">
        <f>Tabla13[[#This Row],[TIMEOUT]]/Tabla13[[#This Row],[WOS]]</f>
        <v>0</v>
      </c>
    </row>
    <row r="74" spans="2:9" x14ac:dyDescent="0.2">
      <c r="B74" s="9">
        <v>1</v>
      </c>
      <c r="C74" s="9" t="s">
        <v>71</v>
      </c>
      <c r="D74" s="9">
        <v>1</v>
      </c>
      <c r="E74" s="9"/>
      <c r="F74" s="9"/>
      <c r="G74" s="8">
        <f>Tabla13[[#This Row],[COMPLETE]]/Tabla13[[#This Row],[WOS]]</f>
        <v>1</v>
      </c>
      <c r="H74" s="8">
        <f>Tabla13[[#This Row],[FAILED]]/Tabla13[[#This Row],[WOS]]</f>
        <v>0</v>
      </c>
      <c r="I74" s="8">
        <f>Tabla13[[#This Row],[TIMEOUT]]/Tabla13[[#This Row],[WOS]]</f>
        <v>0</v>
      </c>
    </row>
    <row r="75" spans="2:9" x14ac:dyDescent="0.2">
      <c r="B75" s="9">
        <v>207</v>
      </c>
      <c r="C75" s="9" t="s">
        <v>20</v>
      </c>
      <c r="D75" s="9">
        <v>84</v>
      </c>
      <c r="E75" s="9">
        <v>123</v>
      </c>
      <c r="F75" s="9"/>
      <c r="G75" s="8">
        <f>Tabla13[[#This Row],[COMPLETE]]/Tabla13[[#This Row],[WOS]]</f>
        <v>0.40579710144927539</v>
      </c>
      <c r="H75" s="8">
        <f>Tabla13[[#This Row],[FAILED]]/Tabla13[[#This Row],[WOS]]</f>
        <v>0.59420289855072461</v>
      </c>
      <c r="I75" s="8">
        <f>Tabla13[[#This Row],[TIMEOUT]]/Tabla13[[#This Row],[WOS]]</f>
        <v>0</v>
      </c>
    </row>
  </sheetData>
  <conditionalFormatting sqref="H3:I75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5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11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2">
      <c r="B3" s="9">
        <v>4891</v>
      </c>
      <c r="C3" s="9" t="s">
        <v>35</v>
      </c>
      <c r="D3" s="9">
        <v>4011</v>
      </c>
      <c r="E3" s="9">
        <v>880</v>
      </c>
      <c r="F3" s="9"/>
      <c r="G3" s="8">
        <f>Tabla16[[#This Row],[COMPLETE]]/Tabla16[[#This Row],[WOS]]</f>
        <v>0.82007769372316497</v>
      </c>
      <c r="H3" s="8">
        <f>Tabla16[[#This Row],[FAILED]]/Tabla16[[#This Row],[WOS]]</f>
        <v>0.179922306276835</v>
      </c>
      <c r="I3" s="8">
        <f>Tabla16[[#This Row],[TIMEOUT]]/Tabla16[[#This Row],[WOS]]</f>
        <v>0</v>
      </c>
    </row>
    <row r="4" spans="2:11" x14ac:dyDescent="0.2">
      <c r="B4" s="9">
        <v>2257</v>
      </c>
      <c r="C4" s="9" t="s">
        <v>36</v>
      </c>
      <c r="D4" s="9">
        <v>1461</v>
      </c>
      <c r="E4" s="9">
        <v>796</v>
      </c>
      <c r="F4" s="9"/>
      <c r="G4" s="8">
        <f>Tabla16[[#This Row],[COMPLETE]]/Tabla16[[#This Row],[WOS]]</f>
        <v>0.64731945059813911</v>
      </c>
      <c r="H4" s="8">
        <f>Tabla16[[#This Row],[FAILED]]/Tabla16[[#This Row],[WOS]]</f>
        <v>0.35268054940186089</v>
      </c>
      <c r="I4" s="8">
        <f>Tabla16[[#This Row],[TIMEOUT]]/Tabla16[[#This Row],[WOS]]</f>
        <v>0</v>
      </c>
      <c r="K4" s="9"/>
    </row>
    <row r="5" spans="2:11" x14ac:dyDescent="0.2">
      <c r="B5" s="9">
        <v>1265</v>
      </c>
      <c r="C5" s="9" t="s">
        <v>30</v>
      </c>
      <c r="D5" s="9">
        <v>1118</v>
      </c>
      <c r="E5" s="9">
        <v>147</v>
      </c>
      <c r="F5" s="9"/>
      <c r="G5" s="8">
        <f>Tabla16[[#This Row],[COMPLETE]]/Tabla16[[#This Row],[WOS]]</f>
        <v>0.88379446640316206</v>
      </c>
      <c r="H5" s="8">
        <f>Tabla16[[#This Row],[FAILED]]/Tabla16[[#This Row],[WOS]]</f>
        <v>0.11620553359683794</v>
      </c>
      <c r="I5" s="8">
        <f>Tabla16[[#This Row],[TIMEOUT]]/Tabla16[[#This Row],[WOS]]</f>
        <v>0</v>
      </c>
      <c r="K5" s="9"/>
    </row>
    <row r="6" spans="2:11" x14ac:dyDescent="0.2">
      <c r="B6" s="9">
        <v>1569</v>
      </c>
      <c r="C6" s="9" t="s">
        <v>56</v>
      </c>
      <c r="D6" s="9">
        <v>1427</v>
      </c>
      <c r="E6" s="9">
        <v>142</v>
      </c>
      <c r="F6" s="9"/>
      <c r="G6" s="8">
        <f>Tabla16[[#This Row],[COMPLETE]]/Tabla16[[#This Row],[WOS]]</f>
        <v>0.90949649458253667</v>
      </c>
      <c r="H6" s="8">
        <f>Tabla16[[#This Row],[FAILED]]/Tabla16[[#This Row],[WOS]]</f>
        <v>9.0503505417463354E-2</v>
      </c>
      <c r="I6" s="8">
        <f>Tabla16[[#This Row],[TIMEOUT]]/Tabla16[[#This Row],[WOS]]</f>
        <v>0</v>
      </c>
      <c r="K6" s="9"/>
    </row>
    <row r="7" spans="2:11" x14ac:dyDescent="0.2">
      <c r="B7" s="9">
        <v>935</v>
      </c>
      <c r="C7" s="9" t="s">
        <v>25</v>
      </c>
      <c r="D7" s="9">
        <v>807</v>
      </c>
      <c r="E7" s="9">
        <v>128</v>
      </c>
      <c r="F7" s="9"/>
      <c r="G7" s="8">
        <f>Tabla16[[#This Row],[COMPLETE]]/Tabla16[[#This Row],[WOS]]</f>
        <v>0.86310160427807492</v>
      </c>
      <c r="H7" s="8">
        <f>Tabla16[[#This Row],[FAILED]]/Tabla16[[#This Row],[WOS]]</f>
        <v>0.13689839572192514</v>
      </c>
      <c r="I7" s="8">
        <f>Tabla16[[#This Row],[TIMEOUT]]/Tabla16[[#This Row],[WOS]]</f>
        <v>0</v>
      </c>
      <c r="K7" s="9"/>
    </row>
    <row r="8" spans="2:11" x14ac:dyDescent="0.2">
      <c r="B8" s="9">
        <v>913</v>
      </c>
      <c r="C8" s="9" t="s">
        <v>34</v>
      </c>
      <c r="D8" s="9">
        <v>787</v>
      </c>
      <c r="E8" s="9">
        <v>126</v>
      </c>
      <c r="F8" s="9"/>
      <c r="G8" s="8">
        <f>Tabla16[[#This Row],[COMPLETE]]/Tabla16[[#This Row],[WOS]]</f>
        <v>0.86199342825848846</v>
      </c>
      <c r="H8" s="8">
        <f>Tabla16[[#This Row],[FAILED]]/Tabla16[[#This Row],[WOS]]</f>
        <v>0.13800657174151151</v>
      </c>
      <c r="I8" s="8">
        <f>Tabla16[[#This Row],[TIMEOUT]]/Tabla16[[#This Row],[WOS]]</f>
        <v>0</v>
      </c>
      <c r="K8" s="9"/>
    </row>
    <row r="9" spans="2:11" x14ac:dyDescent="0.2">
      <c r="B9" s="9">
        <v>207</v>
      </c>
      <c r="C9" s="9" t="s">
        <v>20</v>
      </c>
      <c r="D9" s="9">
        <v>84</v>
      </c>
      <c r="E9" s="9">
        <v>123</v>
      </c>
      <c r="F9" s="9"/>
      <c r="G9" s="8">
        <f>Tabla16[[#This Row],[COMPLETE]]/Tabla16[[#This Row],[WOS]]</f>
        <v>0.40579710144927539</v>
      </c>
      <c r="H9" s="8">
        <f>Tabla16[[#This Row],[FAILED]]/Tabla16[[#This Row],[WOS]]</f>
        <v>0.59420289855072461</v>
      </c>
      <c r="I9" s="8">
        <f>Tabla16[[#This Row],[TIMEOUT]]/Tabla16[[#This Row],[WOS]]</f>
        <v>0</v>
      </c>
      <c r="K9" s="9"/>
    </row>
    <row r="10" spans="2:11" x14ac:dyDescent="0.2">
      <c r="B10" s="9">
        <v>96</v>
      </c>
      <c r="C10" s="9" t="s">
        <v>67</v>
      </c>
      <c r="D10" s="9"/>
      <c r="E10" s="9">
        <v>96</v>
      </c>
      <c r="F10" s="9"/>
      <c r="G10" s="8">
        <f>Tabla16[[#This Row],[COMPLETE]]/Tabla16[[#This Row],[WOS]]</f>
        <v>0</v>
      </c>
      <c r="H10" s="8">
        <f>Tabla16[[#This Row],[FAILED]]/Tabla16[[#This Row],[WOS]]</f>
        <v>1</v>
      </c>
      <c r="I10" s="8">
        <f>Tabla16[[#This Row],[TIMEOUT]]/Tabla16[[#This Row],[WOS]]</f>
        <v>0</v>
      </c>
      <c r="K10" s="9"/>
    </row>
    <row r="11" spans="2:11" x14ac:dyDescent="0.2">
      <c r="B11" s="9">
        <v>97</v>
      </c>
      <c r="C11" s="9" t="s">
        <v>58</v>
      </c>
      <c r="D11" s="9">
        <v>12</v>
      </c>
      <c r="E11" s="9">
        <v>85</v>
      </c>
      <c r="F11" s="9"/>
      <c r="G11" s="8">
        <f>Tabla16[[#This Row],[COMPLETE]]/Tabla16[[#This Row],[WOS]]</f>
        <v>0.12371134020618557</v>
      </c>
      <c r="H11" s="8">
        <f>Tabla16[[#This Row],[FAILED]]/Tabla16[[#This Row],[WOS]]</f>
        <v>0.87628865979381443</v>
      </c>
      <c r="I11" s="8">
        <f>Tabla16[[#This Row],[TIMEOUT]]/Tabla16[[#This Row],[WOS]]</f>
        <v>0</v>
      </c>
      <c r="K11" s="9"/>
    </row>
    <row r="12" spans="2:11" x14ac:dyDescent="0.2">
      <c r="B12" s="9">
        <v>618</v>
      </c>
      <c r="C12" s="9" t="s">
        <v>63</v>
      </c>
      <c r="D12" s="9">
        <v>544</v>
      </c>
      <c r="E12" s="9">
        <v>74</v>
      </c>
      <c r="F12" s="9"/>
      <c r="G12" s="8">
        <f>Tabla16[[#This Row],[COMPLETE]]/Tabla16[[#This Row],[WOS]]</f>
        <v>0.88025889967637538</v>
      </c>
      <c r="H12" s="8">
        <f>Tabla16[[#This Row],[FAILED]]/Tabla16[[#This Row],[WOS]]</f>
        <v>0.11974110032362459</v>
      </c>
      <c r="I12" s="8">
        <f>Tabla16[[#This Row],[TIMEOUT]]/Tabla16[[#This Row],[WOS]]</f>
        <v>0</v>
      </c>
      <c r="K12" s="9"/>
    </row>
    <row r="13" spans="2:11" x14ac:dyDescent="0.2">
      <c r="B13" s="9">
        <v>249</v>
      </c>
      <c r="C13" s="9" t="s">
        <v>70</v>
      </c>
      <c r="D13" s="9">
        <v>191</v>
      </c>
      <c r="E13" s="9">
        <v>58</v>
      </c>
      <c r="F13" s="9"/>
      <c r="G13" s="8">
        <f>Tabla16[[#This Row],[COMPLETE]]/Tabla16[[#This Row],[WOS]]</f>
        <v>0.76706827309236947</v>
      </c>
      <c r="H13" s="8">
        <f>Tabla16[[#This Row],[FAILED]]/Tabla16[[#This Row],[WOS]]</f>
        <v>0.23293172690763053</v>
      </c>
      <c r="I13" s="8">
        <f>Tabla16[[#This Row],[TIMEOUT]]/Tabla16[[#This Row],[WOS]]</f>
        <v>0</v>
      </c>
      <c r="K13" s="9"/>
    </row>
    <row r="14" spans="2:11" x14ac:dyDescent="0.2">
      <c r="B14" s="9">
        <v>227</v>
      </c>
      <c r="C14" s="9" t="s">
        <v>32</v>
      </c>
      <c r="D14" s="9">
        <v>171</v>
      </c>
      <c r="E14" s="9">
        <v>56</v>
      </c>
      <c r="F14" s="9"/>
      <c r="G14" s="8">
        <f>Tabla16[[#This Row],[COMPLETE]]/Tabla16[[#This Row],[WOS]]</f>
        <v>0.75330396475770922</v>
      </c>
      <c r="H14" s="8">
        <f>Tabla16[[#This Row],[FAILED]]/Tabla16[[#This Row],[WOS]]</f>
        <v>0.24669603524229075</v>
      </c>
      <c r="I14" s="8">
        <f>Tabla16[[#This Row],[TIMEOUT]]/Tabla16[[#This Row],[WOS]]</f>
        <v>0</v>
      </c>
      <c r="K14" s="9"/>
    </row>
    <row r="15" spans="2:11" x14ac:dyDescent="0.2">
      <c r="B15" s="9">
        <v>794</v>
      </c>
      <c r="C15" s="9" t="s">
        <v>68</v>
      </c>
      <c r="D15" s="9">
        <v>740</v>
      </c>
      <c r="E15" s="9">
        <v>54</v>
      </c>
      <c r="F15" s="9"/>
      <c r="G15" s="8">
        <f>Tabla16[[#This Row],[COMPLETE]]/Tabla16[[#This Row],[WOS]]</f>
        <v>0.93198992443324935</v>
      </c>
      <c r="H15" s="8">
        <f>Tabla16[[#This Row],[FAILED]]/Tabla16[[#This Row],[WOS]]</f>
        <v>6.8010075566750636E-2</v>
      </c>
      <c r="I15" s="8">
        <f>Tabla16[[#This Row],[TIMEOUT]]/Tabla16[[#This Row],[WOS]]</f>
        <v>0</v>
      </c>
      <c r="K15" s="9"/>
    </row>
    <row r="16" spans="2:11" x14ac:dyDescent="0.2">
      <c r="B16" s="9">
        <v>126</v>
      </c>
      <c r="C16" s="9" t="s">
        <v>59</v>
      </c>
      <c r="D16" s="9">
        <v>73</v>
      </c>
      <c r="E16" s="9">
        <v>53</v>
      </c>
      <c r="F16" s="9"/>
      <c r="G16" s="8">
        <f>Tabla16[[#This Row],[COMPLETE]]/Tabla16[[#This Row],[WOS]]</f>
        <v>0.57936507936507942</v>
      </c>
      <c r="H16" s="8">
        <f>Tabla16[[#This Row],[FAILED]]/Tabla16[[#This Row],[WOS]]</f>
        <v>0.42063492063492064</v>
      </c>
      <c r="I16" s="8">
        <f>Tabla16[[#This Row],[TIMEOUT]]/Tabla16[[#This Row],[WOS]]</f>
        <v>0</v>
      </c>
      <c r="K16" s="9"/>
    </row>
    <row r="17" spans="2:11" x14ac:dyDescent="0.2">
      <c r="B17" s="9">
        <v>251</v>
      </c>
      <c r="C17" s="9" t="s">
        <v>33</v>
      </c>
      <c r="D17" s="9">
        <v>199</v>
      </c>
      <c r="E17" s="9">
        <v>52</v>
      </c>
      <c r="F17" s="9"/>
      <c r="G17" s="8">
        <f>Tabla16[[#This Row],[COMPLETE]]/Tabla16[[#This Row],[WOS]]</f>
        <v>0.79282868525896411</v>
      </c>
      <c r="H17" s="8">
        <f>Tabla16[[#This Row],[FAILED]]/Tabla16[[#This Row],[WOS]]</f>
        <v>0.20717131474103587</v>
      </c>
      <c r="I17" s="8">
        <f>Tabla16[[#This Row],[TIMEOUT]]/Tabla16[[#This Row],[WOS]]</f>
        <v>0</v>
      </c>
      <c r="K17" s="9"/>
    </row>
    <row r="18" spans="2:11" x14ac:dyDescent="0.2">
      <c r="B18" s="9">
        <v>1875</v>
      </c>
      <c r="C18" s="9" t="s">
        <v>18</v>
      </c>
      <c r="D18" s="9">
        <v>1824</v>
      </c>
      <c r="E18" s="9">
        <v>51</v>
      </c>
      <c r="F18" s="9"/>
      <c r="G18" s="8">
        <f>Tabla16[[#This Row],[COMPLETE]]/Tabla16[[#This Row],[WOS]]</f>
        <v>0.9728</v>
      </c>
      <c r="H18" s="8">
        <f>Tabla16[[#This Row],[FAILED]]/Tabla16[[#This Row],[WOS]]</f>
        <v>2.7199999999999998E-2</v>
      </c>
      <c r="I18" s="8">
        <f>Tabla16[[#This Row],[TIMEOUT]]/Tabla16[[#This Row],[WOS]]</f>
        <v>0</v>
      </c>
      <c r="K18" s="9"/>
    </row>
    <row r="19" spans="2:11" x14ac:dyDescent="0.2">
      <c r="B19" s="9">
        <v>60</v>
      </c>
      <c r="C19" s="9" t="s">
        <v>43</v>
      </c>
      <c r="D19" s="9">
        <v>15</v>
      </c>
      <c r="E19" s="9">
        <v>45</v>
      </c>
      <c r="F19" s="9"/>
      <c r="G19" s="8">
        <f>Tabla16[[#This Row],[COMPLETE]]/Tabla16[[#This Row],[WOS]]</f>
        <v>0.25</v>
      </c>
      <c r="H19" s="8">
        <f>Tabla16[[#This Row],[FAILED]]/Tabla16[[#This Row],[WOS]]</f>
        <v>0.75</v>
      </c>
      <c r="I19" s="8">
        <f>Tabla16[[#This Row],[TIMEOUT]]/Tabla16[[#This Row],[WOS]]</f>
        <v>0</v>
      </c>
      <c r="K19" s="9"/>
    </row>
    <row r="20" spans="2:11" x14ac:dyDescent="0.2">
      <c r="B20" s="9">
        <v>437</v>
      </c>
      <c r="C20" s="9" t="s">
        <v>64</v>
      </c>
      <c r="D20" s="9">
        <v>396</v>
      </c>
      <c r="E20" s="9">
        <v>41</v>
      </c>
      <c r="F20" s="9"/>
      <c r="G20" s="8">
        <f>Tabla16[[#This Row],[COMPLETE]]/Tabla16[[#This Row],[WOS]]</f>
        <v>0.90617848970251713</v>
      </c>
      <c r="H20" s="8">
        <f>Tabla16[[#This Row],[FAILED]]/Tabla16[[#This Row],[WOS]]</f>
        <v>9.3821510297482841E-2</v>
      </c>
      <c r="I20" s="8">
        <f>Tabla16[[#This Row],[TIMEOUT]]/Tabla16[[#This Row],[WOS]]</f>
        <v>0</v>
      </c>
      <c r="K20" s="9"/>
    </row>
    <row r="21" spans="2:11" x14ac:dyDescent="0.2">
      <c r="B21" s="9">
        <v>231</v>
      </c>
      <c r="C21" s="9" t="s">
        <v>29</v>
      </c>
      <c r="D21" s="9">
        <v>191</v>
      </c>
      <c r="E21" s="9">
        <v>40</v>
      </c>
      <c r="F21" s="9"/>
      <c r="G21" s="8">
        <f>Tabla16[[#This Row],[COMPLETE]]/Tabla16[[#This Row],[WOS]]</f>
        <v>0.82683982683982682</v>
      </c>
      <c r="H21" s="8">
        <f>Tabla16[[#This Row],[FAILED]]/Tabla16[[#This Row],[WOS]]</f>
        <v>0.17316017316017315</v>
      </c>
      <c r="I21" s="8">
        <f>Tabla16[[#This Row],[TIMEOUT]]/Tabla16[[#This Row],[WOS]]</f>
        <v>0</v>
      </c>
      <c r="K21" s="9"/>
    </row>
    <row r="22" spans="2:11" x14ac:dyDescent="0.2">
      <c r="B22" s="9">
        <v>413</v>
      </c>
      <c r="C22" s="9" t="s">
        <v>26</v>
      </c>
      <c r="D22" s="9">
        <v>384</v>
      </c>
      <c r="E22" s="9">
        <v>29</v>
      </c>
      <c r="F22" s="9"/>
      <c r="G22" s="8">
        <f>Tabla16[[#This Row],[COMPLETE]]/Tabla16[[#This Row],[WOS]]</f>
        <v>0.92978208232445525</v>
      </c>
      <c r="H22" s="8">
        <f>Tabla16[[#This Row],[FAILED]]/Tabla16[[#This Row],[WOS]]</f>
        <v>7.0217917675544791E-2</v>
      </c>
      <c r="I22" s="8">
        <f>Tabla16[[#This Row],[TIMEOUT]]/Tabla16[[#This Row],[WOS]]</f>
        <v>0</v>
      </c>
      <c r="K22" s="9"/>
    </row>
    <row r="23" spans="2:11" x14ac:dyDescent="0.2">
      <c r="B23" s="9">
        <v>489</v>
      </c>
      <c r="C23" s="9" t="s">
        <v>27</v>
      </c>
      <c r="D23" s="9">
        <v>461</v>
      </c>
      <c r="E23" s="9">
        <v>28</v>
      </c>
      <c r="F23" s="9"/>
      <c r="G23" s="8">
        <f>Tabla16[[#This Row],[COMPLETE]]/Tabla16[[#This Row],[WOS]]</f>
        <v>0.94274028629856854</v>
      </c>
      <c r="H23" s="8">
        <f>Tabla16[[#This Row],[FAILED]]/Tabla16[[#This Row],[WOS]]</f>
        <v>5.7259713701431493E-2</v>
      </c>
      <c r="I23" s="8">
        <f>Tabla16[[#This Row],[TIMEOUT]]/Tabla16[[#This Row],[WOS]]</f>
        <v>0</v>
      </c>
      <c r="K23" s="9"/>
    </row>
    <row r="24" spans="2:11" x14ac:dyDescent="0.2">
      <c r="B24" s="9">
        <v>182</v>
      </c>
      <c r="C24" s="9" t="s">
        <v>40</v>
      </c>
      <c r="D24" s="9">
        <v>155</v>
      </c>
      <c r="E24" s="9">
        <v>27</v>
      </c>
      <c r="F24" s="9"/>
      <c r="G24" s="8">
        <f>Tabla16[[#This Row],[COMPLETE]]/Tabla16[[#This Row],[WOS]]</f>
        <v>0.85164835164835162</v>
      </c>
      <c r="H24" s="8">
        <f>Tabla16[[#This Row],[FAILED]]/Tabla16[[#This Row],[WOS]]</f>
        <v>0.14835164835164835</v>
      </c>
      <c r="I24" s="8">
        <f>Tabla16[[#This Row],[TIMEOUT]]/Tabla16[[#This Row],[WOS]]</f>
        <v>0</v>
      </c>
      <c r="K24" s="9"/>
    </row>
    <row r="25" spans="2:11" x14ac:dyDescent="0.2">
      <c r="B25" s="9">
        <v>80</v>
      </c>
      <c r="C25" s="9" t="s">
        <v>17</v>
      </c>
      <c r="D25" s="9">
        <v>54</v>
      </c>
      <c r="E25" s="9">
        <v>26</v>
      </c>
      <c r="F25" s="9"/>
      <c r="G25" s="8">
        <f>Tabla16[[#This Row],[COMPLETE]]/Tabla16[[#This Row],[WOS]]</f>
        <v>0.67500000000000004</v>
      </c>
      <c r="H25" s="8">
        <f>Tabla16[[#This Row],[FAILED]]/Tabla16[[#This Row],[WOS]]</f>
        <v>0.32500000000000001</v>
      </c>
      <c r="I25" s="8">
        <f>Tabla16[[#This Row],[TIMEOUT]]/Tabla16[[#This Row],[WOS]]</f>
        <v>0</v>
      </c>
      <c r="K25" s="9"/>
    </row>
    <row r="26" spans="2:11" x14ac:dyDescent="0.2">
      <c r="B26" s="9">
        <v>514</v>
      </c>
      <c r="C26" s="9" t="s">
        <v>31</v>
      </c>
      <c r="D26" s="9">
        <v>489</v>
      </c>
      <c r="E26" s="9">
        <v>25</v>
      </c>
      <c r="F26" s="9"/>
      <c r="G26" s="8">
        <f>Tabla16[[#This Row],[COMPLETE]]/Tabla16[[#This Row],[WOS]]</f>
        <v>0.95136186770428011</v>
      </c>
      <c r="H26" s="8">
        <f>Tabla16[[#This Row],[FAILED]]/Tabla16[[#This Row],[WOS]]</f>
        <v>4.8638132295719845E-2</v>
      </c>
      <c r="I26" s="8">
        <f>Tabla16[[#This Row],[TIMEOUT]]/Tabla16[[#This Row],[WOS]]</f>
        <v>0</v>
      </c>
      <c r="K26" s="9"/>
    </row>
    <row r="27" spans="2:11" x14ac:dyDescent="0.2">
      <c r="B27" s="9">
        <v>186</v>
      </c>
      <c r="C27" s="9" t="s">
        <v>19</v>
      </c>
      <c r="D27" s="9">
        <v>162</v>
      </c>
      <c r="E27" s="9">
        <v>24</v>
      </c>
      <c r="F27" s="9"/>
      <c r="G27" s="8">
        <f>Tabla16[[#This Row],[COMPLETE]]/Tabla16[[#This Row],[WOS]]</f>
        <v>0.87096774193548387</v>
      </c>
      <c r="H27" s="8">
        <f>Tabla16[[#This Row],[FAILED]]/Tabla16[[#This Row],[WOS]]</f>
        <v>0.12903225806451613</v>
      </c>
      <c r="I27" s="8">
        <f>Tabla16[[#This Row],[TIMEOUT]]/Tabla16[[#This Row],[WOS]]</f>
        <v>0</v>
      </c>
      <c r="K27" s="9"/>
    </row>
    <row r="28" spans="2:11" x14ac:dyDescent="0.2">
      <c r="B28" s="9">
        <v>299</v>
      </c>
      <c r="C28" s="9" t="s">
        <v>28</v>
      </c>
      <c r="D28" s="9">
        <v>278</v>
      </c>
      <c r="E28" s="9">
        <v>21</v>
      </c>
      <c r="F28" s="9"/>
      <c r="G28" s="8">
        <f>Tabla16[[#This Row],[COMPLETE]]/Tabla16[[#This Row],[WOS]]</f>
        <v>0.92976588628762546</v>
      </c>
      <c r="H28" s="8">
        <f>Tabla16[[#This Row],[FAILED]]/Tabla16[[#This Row],[WOS]]</f>
        <v>7.0234113712374577E-2</v>
      </c>
      <c r="I28" s="8">
        <f>Tabla16[[#This Row],[TIMEOUT]]/Tabla16[[#This Row],[WOS]]</f>
        <v>0</v>
      </c>
      <c r="K28" s="9"/>
    </row>
    <row r="29" spans="2:11" x14ac:dyDescent="0.2">
      <c r="B29" s="9">
        <v>1741</v>
      </c>
      <c r="C29" s="9" t="s">
        <v>13</v>
      </c>
      <c r="D29" s="9">
        <v>1720</v>
      </c>
      <c r="E29" s="9">
        <v>21</v>
      </c>
      <c r="F29" s="9"/>
      <c r="G29" s="8">
        <f>Tabla16[[#This Row],[COMPLETE]]/Tabla16[[#This Row],[WOS]]</f>
        <v>0.9879379666858128</v>
      </c>
      <c r="H29" s="8">
        <f>Tabla16[[#This Row],[FAILED]]/Tabla16[[#This Row],[WOS]]</f>
        <v>1.2062033314187249E-2</v>
      </c>
      <c r="I29" s="8">
        <f>Tabla16[[#This Row],[TIMEOUT]]/Tabla16[[#This Row],[WOS]]</f>
        <v>0</v>
      </c>
      <c r="K29" s="9"/>
    </row>
    <row r="30" spans="2:11" x14ac:dyDescent="0.2">
      <c r="B30" s="9">
        <v>30</v>
      </c>
      <c r="C30" s="9" t="s">
        <v>55</v>
      </c>
      <c r="D30" s="9">
        <v>11</v>
      </c>
      <c r="E30" s="9">
        <v>19</v>
      </c>
      <c r="F30" s="9"/>
      <c r="G30" s="8">
        <f>Tabla16[[#This Row],[COMPLETE]]/Tabla16[[#This Row],[WOS]]</f>
        <v>0.36666666666666664</v>
      </c>
      <c r="H30" s="8">
        <f>Tabla16[[#This Row],[FAILED]]/Tabla16[[#This Row],[WOS]]</f>
        <v>0.6333333333333333</v>
      </c>
      <c r="I30" s="8">
        <f>Tabla16[[#This Row],[TIMEOUT]]/Tabla16[[#This Row],[WOS]]</f>
        <v>0</v>
      </c>
      <c r="K30" s="9"/>
    </row>
    <row r="31" spans="2:11" x14ac:dyDescent="0.2">
      <c r="B31" s="9">
        <v>167</v>
      </c>
      <c r="C31" s="9" t="s">
        <v>66</v>
      </c>
      <c r="D31" s="9">
        <v>149</v>
      </c>
      <c r="E31" s="9">
        <v>18</v>
      </c>
      <c r="F31" s="9"/>
      <c r="G31" s="8">
        <f>Tabla16[[#This Row],[COMPLETE]]/Tabla16[[#This Row],[WOS]]</f>
        <v>0.89221556886227549</v>
      </c>
      <c r="H31" s="8">
        <f>Tabla16[[#This Row],[FAILED]]/Tabla16[[#This Row],[WOS]]</f>
        <v>0.10778443113772455</v>
      </c>
      <c r="I31" s="8">
        <f>Tabla16[[#This Row],[TIMEOUT]]/Tabla16[[#This Row],[WOS]]</f>
        <v>0</v>
      </c>
      <c r="K31" s="9"/>
    </row>
    <row r="32" spans="2:11" x14ac:dyDescent="0.2">
      <c r="B32" s="9">
        <v>96</v>
      </c>
      <c r="C32" s="9" t="s">
        <v>24</v>
      </c>
      <c r="D32" s="9">
        <v>78</v>
      </c>
      <c r="E32" s="9">
        <v>18</v>
      </c>
      <c r="F32" s="9"/>
      <c r="G32" s="8">
        <f>Tabla16[[#This Row],[COMPLETE]]/Tabla16[[#This Row],[WOS]]</f>
        <v>0.8125</v>
      </c>
      <c r="H32" s="8">
        <f>Tabla16[[#This Row],[FAILED]]/Tabla16[[#This Row],[WOS]]</f>
        <v>0.1875</v>
      </c>
      <c r="I32" s="8">
        <f>Tabla16[[#This Row],[TIMEOUT]]/Tabla16[[#This Row],[WOS]]</f>
        <v>0</v>
      </c>
      <c r="K32" s="9"/>
    </row>
    <row r="33" spans="2:11" x14ac:dyDescent="0.2">
      <c r="B33" s="9">
        <v>76</v>
      </c>
      <c r="C33" s="9" t="s">
        <v>23</v>
      </c>
      <c r="D33" s="9">
        <v>61</v>
      </c>
      <c r="E33" s="9">
        <v>15</v>
      </c>
      <c r="F33" s="9"/>
      <c r="G33" s="8">
        <f>Tabla16[[#This Row],[COMPLETE]]/Tabla16[[#This Row],[WOS]]</f>
        <v>0.80263157894736847</v>
      </c>
      <c r="H33" s="8">
        <f>Tabla16[[#This Row],[FAILED]]/Tabla16[[#This Row],[WOS]]</f>
        <v>0.19736842105263158</v>
      </c>
      <c r="I33" s="8">
        <f>Tabla16[[#This Row],[TIMEOUT]]/Tabla16[[#This Row],[WOS]]</f>
        <v>0</v>
      </c>
      <c r="K33" s="9"/>
    </row>
    <row r="34" spans="2:11" x14ac:dyDescent="0.2">
      <c r="B34" s="9">
        <v>210</v>
      </c>
      <c r="C34" s="9" t="s">
        <v>69</v>
      </c>
      <c r="D34" s="9">
        <v>196</v>
      </c>
      <c r="E34" s="9">
        <v>14</v>
      </c>
      <c r="F34" s="9"/>
      <c r="G34" s="8">
        <f>Tabla16[[#This Row],[COMPLETE]]/Tabla16[[#This Row],[WOS]]</f>
        <v>0.93333333333333335</v>
      </c>
      <c r="H34" s="8">
        <f>Tabla16[[#This Row],[FAILED]]/Tabla16[[#This Row],[WOS]]</f>
        <v>6.6666666666666666E-2</v>
      </c>
      <c r="I34" s="8">
        <f>Tabla16[[#This Row],[TIMEOUT]]/Tabla16[[#This Row],[WOS]]</f>
        <v>0</v>
      </c>
      <c r="K34" s="9"/>
    </row>
    <row r="35" spans="2:11" x14ac:dyDescent="0.2">
      <c r="B35" s="9">
        <v>12</v>
      </c>
      <c r="C35" s="9" t="s">
        <v>53</v>
      </c>
      <c r="D35" s="9">
        <v>2</v>
      </c>
      <c r="E35" s="9">
        <v>10</v>
      </c>
      <c r="F35" s="9"/>
      <c r="G35" s="8">
        <f>Tabla16[[#This Row],[COMPLETE]]/Tabla16[[#This Row],[WOS]]</f>
        <v>0.16666666666666666</v>
      </c>
      <c r="H35" s="8">
        <f>Tabla16[[#This Row],[FAILED]]/Tabla16[[#This Row],[WOS]]</f>
        <v>0.83333333333333337</v>
      </c>
      <c r="I35" s="8">
        <f>Tabla16[[#This Row],[TIMEOUT]]/Tabla16[[#This Row],[WOS]]</f>
        <v>0</v>
      </c>
      <c r="K35" s="9"/>
    </row>
    <row r="36" spans="2:11" x14ac:dyDescent="0.2">
      <c r="B36" s="9">
        <v>347</v>
      </c>
      <c r="C36" s="9" t="s">
        <v>15</v>
      </c>
      <c r="D36" s="9">
        <v>337</v>
      </c>
      <c r="E36" s="9">
        <v>10</v>
      </c>
      <c r="F36" s="9"/>
      <c r="G36" s="8">
        <f>Tabla16[[#This Row],[COMPLETE]]/Tabla16[[#This Row],[WOS]]</f>
        <v>0.97118155619596547</v>
      </c>
      <c r="H36" s="8">
        <f>Tabla16[[#This Row],[FAILED]]/Tabla16[[#This Row],[WOS]]</f>
        <v>2.8818443804034581E-2</v>
      </c>
      <c r="I36" s="8">
        <f>Tabla16[[#This Row],[TIMEOUT]]/Tabla16[[#This Row],[WOS]]</f>
        <v>0</v>
      </c>
      <c r="K36" s="9"/>
    </row>
    <row r="37" spans="2:11" x14ac:dyDescent="0.2">
      <c r="B37" s="9">
        <v>1189</v>
      </c>
      <c r="C37" s="9" t="s">
        <v>37</v>
      </c>
      <c r="D37" s="9">
        <v>1180</v>
      </c>
      <c r="E37" s="9">
        <v>9</v>
      </c>
      <c r="F37" s="9"/>
      <c r="G37" s="8">
        <f>Tabla16[[#This Row],[COMPLETE]]/Tabla16[[#This Row],[WOS]]</f>
        <v>0.99243061396131205</v>
      </c>
      <c r="H37" s="8">
        <f>Tabla16[[#This Row],[FAILED]]/Tabla16[[#This Row],[WOS]]</f>
        <v>7.569386038687973E-3</v>
      </c>
      <c r="I37" s="8">
        <f>Tabla16[[#This Row],[TIMEOUT]]/Tabla16[[#This Row],[WOS]]</f>
        <v>0</v>
      </c>
      <c r="K37" s="9"/>
    </row>
    <row r="38" spans="2:11" x14ac:dyDescent="0.2">
      <c r="B38" s="9">
        <v>14</v>
      </c>
      <c r="C38" s="9" t="s">
        <v>91</v>
      </c>
      <c r="D38" s="9">
        <v>8</v>
      </c>
      <c r="E38" s="9">
        <v>6</v>
      </c>
      <c r="F38" s="9"/>
      <c r="G38" s="8">
        <f>Tabla16[[#This Row],[COMPLETE]]/Tabla16[[#This Row],[WOS]]</f>
        <v>0.5714285714285714</v>
      </c>
      <c r="H38" s="8">
        <f>Tabla16[[#This Row],[FAILED]]/Tabla16[[#This Row],[WOS]]</f>
        <v>0.42857142857142855</v>
      </c>
      <c r="I38" s="8">
        <f>Tabla16[[#This Row],[TIMEOUT]]/Tabla16[[#This Row],[WOS]]</f>
        <v>0</v>
      </c>
    </row>
    <row r="39" spans="2:11" x14ac:dyDescent="0.2">
      <c r="B39" s="9">
        <v>8</v>
      </c>
      <c r="C39" s="9" t="s">
        <v>54</v>
      </c>
      <c r="D39" s="9">
        <v>5</v>
      </c>
      <c r="E39" s="9">
        <v>3</v>
      </c>
      <c r="F39" s="9"/>
      <c r="G39" s="8">
        <f>Tabla16[[#This Row],[COMPLETE]]/Tabla16[[#This Row],[WOS]]</f>
        <v>0.625</v>
      </c>
      <c r="H39" s="8">
        <f>Tabla16[[#This Row],[FAILED]]/Tabla16[[#This Row],[WOS]]</f>
        <v>0.375</v>
      </c>
      <c r="I39" s="8">
        <f>Tabla16[[#This Row],[TIMEOUT]]/Tabla16[[#This Row],[WOS]]</f>
        <v>0</v>
      </c>
    </row>
    <row r="40" spans="2:11" x14ac:dyDescent="0.2">
      <c r="B40" s="9">
        <v>6</v>
      </c>
      <c r="C40" s="9" t="s">
        <v>79</v>
      </c>
      <c r="D40" s="9">
        <v>3</v>
      </c>
      <c r="E40" s="9">
        <v>3</v>
      </c>
      <c r="F40" s="9"/>
      <c r="G40" s="8">
        <f>Tabla16[[#This Row],[COMPLETE]]/Tabla16[[#This Row],[WOS]]</f>
        <v>0.5</v>
      </c>
      <c r="H40" s="8">
        <f>Tabla16[[#This Row],[FAILED]]/Tabla16[[#This Row],[WOS]]</f>
        <v>0.5</v>
      </c>
      <c r="I40" s="8">
        <f>Tabla16[[#This Row],[TIMEOUT]]/Tabla16[[#This Row],[WOS]]</f>
        <v>0</v>
      </c>
    </row>
    <row r="41" spans="2:11" x14ac:dyDescent="0.2">
      <c r="B41" s="9">
        <v>3</v>
      </c>
      <c r="C41" s="9" t="s">
        <v>83</v>
      </c>
      <c r="D41" s="9"/>
      <c r="E41" s="9">
        <v>3</v>
      </c>
      <c r="F41" s="9"/>
      <c r="G41" s="8">
        <f>Tabla16[[#This Row],[COMPLETE]]/Tabla16[[#This Row],[WOS]]</f>
        <v>0</v>
      </c>
      <c r="H41" s="8">
        <f>Tabla16[[#This Row],[FAILED]]/Tabla16[[#This Row],[WOS]]</f>
        <v>1</v>
      </c>
      <c r="I41" s="8">
        <f>Tabla16[[#This Row],[TIMEOUT]]/Tabla16[[#This Row],[WOS]]</f>
        <v>0</v>
      </c>
    </row>
    <row r="42" spans="2:11" x14ac:dyDescent="0.2">
      <c r="B42" s="9">
        <v>3</v>
      </c>
      <c r="C42" s="9" t="s">
        <v>81</v>
      </c>
      <c r="D42" s="9"/>
      <c r="E42" s="9">
        <v>3</v>
      </c>
      <c r="F42" s="9"/>
      <c r="G42" s="8">
        <f>Tabla16[[#This Row],[COMPLETE]]/Tabla16[[#This Row],[WOS]]</f>
        <v>0</v>
      </c>
      <c r="H42" s="8">
        <f>Tabla16[[#This Row],[FAILED]]/Tabla16[[#This Row],[WOS]]</f>
        <v>1</v>
      </c>
      <c r="I42" s="8">
        <f>Tabla16[[#This Row],[TIMEOUT]]/Tabla16[[#This Row],[WOS]]</f>
        <v>0</v>
      </c>
    </row>
    <row r="43" spans="2:11" x14ac:dyDescent="0.2">
      <c r="B43" s="9">
        <v>2</v>
      </c>
      <c r="C43" s="9" t="s">
        <v>65</v>
      </c>
      <c r="D43" s="9"/>
      <c r="E43" s="9">
        <v>2</v>
      </c>
      <c r="F43" s="9"/>
      <c r="G43" s="8">
        <f>Tabla16[[#This Row],[COMPLETE]]/Tabla16[[#This Row],[WOS]]</f>
        <v>0</v>
      </c>
      <c r="H43" s="8">
        <f>Tabla16[[#This Row],[FAILED]]/Tabla16[[#This Row],[WOS]]</f>
        <v>1</v>
      </c>
      <c r="I43" s="8">
        <f>Tabla16[[#This Row],[TIMEOUT]]/Tabla16[[#This Row],[WOS]]</f>
        <v>0</v>
      </c>
    </row>
    <row r="44" spans="2:11" x14ac:dyDescent="0.2">
      <c r="B44" s="9">
        <v>5</v>
      </c>
      <c r="C44" s="9" t="s">
        <v>90</v>
      </c>
      <c r="D44" s="9">
        <v>3</v>
      </c>
      <c r="E44" s="9">
        <v>2</v>
      </c>
      <c r="F44" s="9"/>
      <c r="G44" s="8">
        <f>Tabla16[[#This Row],[COMPLETE]]/Tabla16[[#This Row],[WOS]]</f>
        <v>0.6</v>
      </c>
      <c r="H44" s="8">
        <f>Tabla16[[#This Row],[FAILED]]/Tabla16[[#This Row],[WOS]]</f>
        <v>0.4</v>
      </c>
      <c r="I44" s="8">
        <f>Tabla16[[#This Row],[TIMEOUT]]/Tabla16[[#This Row],[WOS]]</f>
        <v>0</v>
      </c>
    </row>
    <row r="45" spans="2:11" x14ac:dyDescent="0.2">
      <c r="B45" s="9">
        <v>16</v>
      </c>
      <c r="C45" s="9" t="s">
        <v>16</v>
      </c>
      <c r="D45" s="9">
        <v>14</v>
      </c>
      <c r="E45" s="9">
        <v>2</v>
      </c>
      <c r="F45" s="9"/>
      <c r="G45" s="8">
        <f>Tabla16[[#This Row],[COMPLETE]]/Tabla16[[#This Row],[WOS]]</f>
        <v>0.875</v>
      </c>
      <c r="H45" s="8">
        <f>Tabla16[[#This Row],[FAILED]]/Tabla16[[#This Row],[WOS]]</f>
        <v>0.125</v>
      </c>
      <c r="I45" s="8">
        <f>Tabla16[[#This Row],[TIMEOUT]]/Tabla16[[#This Row],[WOS]]</f>
        <v>0</v>
      </c>
    </row>
    <row r="46" spans="2:11" x14ac:dyDescent="0.2">
      <c r="B46" s="9">
        <v>3</v>
      </c>
      <c r="C46" s="9" t="s">
        <v>84</v>
      </c>
      <c r="D46" s="9">
        <v>2</v>
      </c>
      <c r="E46" s="9">
        <v>1</v>
      </c>
      <c r="F46" s="9"/>
      <c r="G46" s="8">
        <f>Tabla16[[#This Row],[COMPLETE]]/Tabla16[[#This Row],[WOS]]</f>
        <v>0.66666666666666663</v>
      </c>
      <c r="H46" s="8">
        <f>Tabla16[[#This Row],[FAILED]]/Tabla16[[#This Row],[WOS]]</f>
        <v>0.33333333333333331</v>
      </c>
      <c r="I46" s="8">
        <f>Tabla16[[#This Row],[TIMEOUT]]/Tabla16[[#This Row],[WOS]]</f>
        <v>0</v>
      </c>
    </row>
    <row r="47" spans="2:11" x14ac:dyDescent="0.2">
      <c r="B47" s="9">
        <v>1</v>
      </c>
      <c r="C47" s="9" t="s">
        <v>85</v>
      </c>
      <c r="D47" s="9"/>
      <c r="E47" s="9">
        <v>1</v>
      </c>
      <c r="F47" s="9"/>
      <c r="G47" s="8">
        <f>Tabla16[[#This Row],[COMPLETE]]/Tabla16[[#This Row],[WOS]]</f>
        <v>0</v>
      </c>
      <c r="H47" s="8">
        <f>Tabla16[[#This Row],[FAILED]]/Tabla16[[#This Row],[WOS]]</f>
        <v>1</v>
      </c>
      <c r="I47" s="8">
        <f>Tabla16[[#This Row],[TIMEOUT]]/Tabla16[[#This Row],[WOS]]</f>
        <v>0</v>
      </c>
    </row>
    <row r="48" spans="2:11" x14ac:dyDescent="0.2">
      <c r="B48" s="9">
        <v>1</v>
      </c>
      <c r="C48" s="9" t="s">
        <v>86</v>
      </c>
      <c r="D48" s="9"/>
      <c r="E48" s="9">
        <v>1</v>
      </c>
      <c r="F48" s="9"/>
      <c r="G48" s="8">
        <f>Tabla16[[#This Row],[COMPLETE]]/Tabla16[[#This Row],[WOS]]</f>
        <v>0</v>
      </c>
      <c r="H48" s="8">
        <f>Tabla16[[#This Row],[FAILED]]/Tabla16[[#This Row],[WOS]]</f>
        <v>1</v>
      </c>
      <c r="I48" s="8">
        <f>Tabla16[[#This Row],[TIMEOUT]]/Tabla16[[#This Row],[WOS]]</f>
        <v>0</v>
      </c>
    </row>
    <row r="49" spans="2:9" x14ac:dyDescent="0.2">
      <c r="B49" s="9">
        <v>23</v>
      </c>
      <c r="C49" s="9" t="s">
        <v>45</v>
      </c>
      <c r="D49" s="9"/>
      <c r="E49" s="9">
        <v>1</v>
      </c>
      <c r="F49" s="9">
        <v>22</v>
      </c>
      <c r="G49" s="8">
        <f>Tabla16[[#This Row],[COMPLETE]]/Tabla16[[#This Row],[WOS]]</f>
        <v>0</v>
      </c>
      <c r="H49" s="8">
        <f>Tabla16[[#This Row],[FAILED]]/Tabla16[[#This Row],[WOS]]</f>
        <v>4.3478260869565216E-2</v>
      </c>
      <c r="I49" s="8">
        <f>Tabla16[[#This Row],[TIMEOUT]]/Tabla16[[#This Row],[WOS]]</f>
        <v>0.95652173913043481</v>
      </c>
    </row>
    <row r="50" spans="2:9" x14ac:dyDescent="0.2">
      <c r="B50" s="9">
        <v>11</v>
      </c>
      <c r="C50" s="9" t="s">
        <v>48</v>
      </c>
      <c r="D50" s="9"/>
      <c r="E50" s="9">
        <v>1</v>
      </c>
      <c r="F50" s="9">
        <v>10</v>
      </c>
      <c r="G50" s="8">
        <f>Tabla16[[#This Row],[COMPLETE]]/Tabla16[[#This Row],[WOS]]</f>
        <v>0</v>
      </c>
      <c r="H50" s="8">
        <f>Tabla16[[#This Row],[FAILED]]/Tabla16[[#This Row],[WOS]]</f>
        <v>9.0909090909090912E-2</v>
      </c>
      <c r="I50" s="8">
        <f>Tabla16[[#This Row],[TIMEOUT]]/Tabla16[[#This Row],[WOS]]</f>
        <v>0.90909090909090906</v>
      </c>
    </row>
    <row r="51" spans="2:9" x14ac:dyDescent="0.2">
      <c r="B51" s="9">
        <v>6</v>
      </c>
      <c r="C51" s="9" t="s">
        <v>22</v>
      </c>
      <c r="D51" s="9">
        <v>5</v>
      </c>
      <c r="E51" s="9">
        <v>1</v>
      </c>
      <c r="F51" s="9"/>
      <c r="G51" s="8">
        <f>Tabla16[[#This Row],[COMPLETE]]/Tabla16[[#This Row],[WOS]]</f>
        <v>0.83333333333333337</v>
      </c>
      <c r="H51" s="8">
        <f>Tabla16[[#This Row],[FAILED]]/Tabla16[[#This Row],[WOS]]</f>
        <v>0.16666666666666666</v>
      </c>
      <c r="I51" s="8">
        <f>Tabla16[[#This Row],[TIMEOUT]]/Tabla16[[#This Row],[WOS]]</f>
        <v>0</v>
      </c>
    </row>
    <row r="52" spans="2:9" x14ac:dyDescent="0.2">
      <c r="B52" s="9">
        <v>1</v>
      </c>
      <c r="C52" s="9" t="s">
        <v>92</v>
      </c>
      <c r="D52" s="9"/>
      <c r="E52" s="9">
        <v>1</v>
      </c>
      <c r="F52" s="9"/>
      <c r="G52" s="8">
        <f>Tabla16[[#This Row],[COMPLETE]]/Tabla16[[#This Row],[WOS]]</f>
        <v>0</v>
      </c>
      <c r="H52" s="8">
        <f>Tabla16[[#This Row],[FAILED]]/Tabla16[[#This Row],[WOS]]</f>
        <v>1</v>
      </c>
      <c r="I52" s="8">
        <f>Tabla16[[#This Row],[TIMEOUT]]/Tabla16[[#This Row],[WOS]]</f>
        <v>0</v>
      </c>
    </row>
    <row r="53" spans="2:9" x14ac:dyDescent="0.2">
      <c r="B53" s="9">
        <v>3</v>
      </c>
      <c r="C53" s="9" t="s">
        <v>78</v>
      </c>
      <c r="D53" s="9">
        <v>3</v>
      </c>
      <c r="E53" s="9"/>
      <c r="F53" s="9"/>
      <c r="G53" s="8">
        <f>Tabla16[[#This Row],[COMPLETE]]/Tabla16[[#This Row],[WOS]]</f>
        <v>1</v>
      </c>
      <c r="H53" s="8">
        <f>Tabla16[[#This Row],[FAILED]]/Tabla16[[#This Row],[WOS]]</f>
        <v>0</v>
      </c>
      <c r="I53" s="8">
        <f>Tabla16[[#This Row],[TIMEOUT]]/Tabla16[[#This Row],[WOS]]</f>
        <v>0</v>
      </c>
    </row>
    <row r="54" spans="2:9" x14ac:dyDescent="0.2">
      <c r="B54" s="9">
        <v>1</v>
      </c>
      <c r="C54" s="9" t="s">
        <v>82</v>
      </c>
      <c r="D54" s="9">
        <v>1</v>
      </c>
      <c r="E54" s="9"/>
      <c r="F54" s="9"/>
      <c r="G54" s="8">
        <f>Tabla16[[#This Row],[COMPLETE]]/Tabla16[[#This Row],[WOS]]</f>
        <v>1</v>
      </c>
      <c r="H54" s="8">
        <f>Tabla16[[#This Row],[FAILED]]/Tabla16[[#This Row],[WOS]]</f>
        <v>0</v>
      </c>
      <c r="I54" s="8">
        <f>Tabla16[[#This Row],[TIMEOUT]]/Tabla16[[#This Row],[WOS]]</f>
        <v>0</v>
      </c>
    </row>
    <row r="55" spans="2:9" x14ac:dyDescent="0.2">
      <c r="B55" s="9">
        <v>43</v>
      </c>
      <c r="C55" s="9" t="s">
        <v>57</v>
      </c>
      <c r="D55" s="9">
        <v>43</v>
      </c>
      <c r="E55" s="9"/>
      <c r="F55" s="9"/>
      <c r="G55" s="8">
        <f>Tabla16[[#This Row],[COMPLETE]]/Tabla16[[#This Row],[WOS]]</f>
        <v>1</v>
      </c>
      <c r="H55" s="8">
        <f>Tabla16[[#This Row],[FAILED]]/Tabla16[[#This Row],[WOS]]</f>
        <v>0</v>
      </c>
      <c r="I55" s="8">
        <f>Tabla16[[#This Row],[TIMEOUT]]/Tabla16[[#This Row],[WOS]]</f>
        <v>0</v>
      </c>
    </row>
    <row r="56" spans="2:9" x14ac:dyDescent="0.2">
      <c r="B56" s="9">
        <v>53</v>
      </c>
      <c r="C56" s="9" t="s">
        <v>60</v>
      </c>
      <c r="D56" s="9"/>
      <c r="E56" s="9"/>
      <c r="F56" s="9">
        <v>53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2">
      <c r="B57" s="9">
        <v>11</v>
      </c>
      <c r="C57" s="9" t="s">
        <v>61</v>
      </c>
      <c r="D57" s="9"/>
      <c r="E57" s="9"/>
      <c r="F57" s="9">
        <v>11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2">
      <c r="B58" s="9">
        <v>14</v>
      </c>
      <c r="C58" s="9" t="s">
        <v>62</v>
      </c>
      <c r="D58" s="9"/>
      <c r="E58" s="9"/>
      <c r="F58" s="9">
        <v>14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2">
      <c r="B59" s="9">
        <v>3</v>
      </c>
      <c r="C59" s="9" t="s">
        <v>80</v>
      </c>
      <c r="D59" s="9"/>
      <c r="E59" s="9"/>
      <c r="F59" s="9">
        <v>3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2">
      <c r="B60" s="9">
        <v>1</v>
      </c>
      <c r="C60" s="9" t="s">
        <v>87</v>
      </c>
      <c r="D60" s="9"/>
      <c r="E60" s="9"/>
      <c r="F60" s="9">
        <v>1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2">
      <c r="B61" s="9">
        <v>1</v>
      </c>
      <c r="C61" s="9" t="s">
        <v>88</v>
      </c>
      <c r="D61" s="9"/>
      <c r="E61" s="9"/>
      <c r="F61" s="9">
        <v>1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2">
      <c r="B62" s="9">
        <v>1</v>
      </c>
      <c r="C62" s="9" t="s">
        <v>89</v>
      </c>
      <c r="D62" s="9">
        <v>1</v>
      </c>
      <c r="E62" s="9"/>
      <c r="F62" s="9"/>
      <c r="G62" s="8">
        <f>Tabla16[[#This Row],[COMPLETE]]/Tabla16[[#This Row],[WOS]]</f>
        <v>1</v>
      </c>
      <c r="H62" s="8">
        <f>Tabla16[[#This Row],[FAILED]]/Tabla16[[#This Row],[WOS]]</f>
        <v>0</v>
      </c>
      <c r="I62" s="8">
        <f>Tabla16[[#This Row],[TIMEOUT]]/Tabla16[[#This Row],[WOS]]</f>
        <v>0</v>
      </c>
    </row>
    <row r="63" spans="2:9" x14ac:dyDescent="0.2">
      <c r="B63" s="9">
        <v>50</v>
      </c>
      <c r="C63" s="9" t="s">
        <v>47</v>
      </c>
      <c r="D63" s="9"/>
      <c r="E63" s="9"/>
      <c r="F63" s="9">
        <v>50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2">
      <c r="B64" s="9">
        <v>158</v>
      </c>
      <c r="C64" s="9" t="s">
        <v>44</v>
      </c>
      <c r="D64" s="9"/>
      <c r="E64" s="9"/>
      <c r="F64" s="9">
        <v>158</v>
      </c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1</v>
      </c>
    </row>
    <row r="65" spans="2:9" x14ac:dyDescent="0.2">
      <c r="B65" s="9">
        <v>1608</v>
      </c>
      <c r="C65" s="9" t="s">
        <v>38</v>
      </c>
      <c r="D65" s="9"/>
      <c r="E65" s="9"/>
      <c r="F65" s="9">
        <v>1608</v>
      </c>
      <c r="G65" s="8">
        <f>Tabla16[[#This Row],[COMPLETE]]/Tabla16[[#This Row],[WOS]]</f>
        <v>0</v>
      </c>
      <c r="H65" s="8">
        <f>Tabla16[[#This Row],[FAILED]]/Tabla16[[#This Row],[WOS]]</f>
        <v>0</v>
      </c>
      <c r="I65" s="8">
        <f>Tabla16[[#This Row],[TIMEOUT]]/Tabla16[[#This Row],[WOS]]</f>
        <v>1</v>
      </c>
    </row>
    <row r="66" spans="2:9" x14ac:dyDescent="0.2">
      <c r="B66" s="9">
        <v>46</v>
      </c>
      <c r="C66" s="9" t="s">
        <v>46</v>
      </c>
      <c r="D66" s="9"/>
      <c r="E66" s="9"/>
      <c r="F66" s="9">
        <v>46</v>
      </c>
      <c r="G66" s="8">
        <f>Tabla16[[#This Row],[COMPLETE]]/Tabla16[[#This Row],[WOS]]</f>
        <v>0</v>
      </c>
      <c r="H66" s="8">
        <f>Tabla16[[#This Row],[FAILED]]/Tabla16[[#This Row],[WOS]]</f>
        <v>0</v>
      </c>
      <c r="I66" s="8">
        <f>Tabla16[[#This Row],[TIMEOUT]]/Tabla16[[#This Row],[WOS]]</f>
        <v>1</v>
      </c>
    </row>
    <row r="67" spans="2:9" x14ac:dyDescent="0.2">
      <c r="B67" s="9">
        <v>196</v>
      </c>
      <c r="C67" s="9" t="s">
        <v>39</v>
      </c>
      <c r="D67" s="9">
        <v>196</v>
      </c>
      <c r="E67" s="9"/>
      <c r="F67" s="9"/>
      <c r="G67" s="8">
        <f>Tabla16[[#This Row],[COMPLETE]]/Tabla16[[#This Row],[WOS]]</f>
        <v>1</v>
      </c>
      <c r="H67" s="8">
        <f>Tabla16[[#This Row],[FAILED]]/Tabla16[[#This Row],[WOS]]</f>
        <v>0</v>
      </c>
      <c r="I67" s="8">
        <f>Tabla16[[#This Row],[TIMEOUT]]/Tabla16[[#This Row],[WOS]]</f>
        <v>0</v>
      </c>
    </row>
    <row r="68" spans="2:9" x14ac:dyDescent="0.2">
      <c r="B68" s="9">
        <v>130</v>
      </c>
      <c r="C68" s="9" t="s">
        <v>41</v>
      </c>
      <c r="D68" s="9"/>
      <c r="E68" s="9"/>
      <c r="F68" s="9">
        <v>130</v>
      </c>
      <c r="G68" s="8">
        <f>Tabla16[[#This Row],[COMPLETE]]/Tabla16[[#This Row],[WOS]]</f>
        <v>0</v>
      </c>
      <c r="H68" s="8">
        <f>Tabla16[[#This Row],[FAILED]]/Tabla16[[#This Row],[WOS]]</f>
        <v>0</v>
      </c>
      <c r="I68" s="8">
        <f>Tabla16[[#This Row],[TIMEOUT]]/Tabla16[[#This Row],[WOS]]</f>
        <v>1</v>
      </c>
    </row>
    <row r="69" spans="2:9" x14ac:dyDescent="0.2">
      <c r="B69" s="9">
        <v>54</v>
      </c>
      <c r="C69" s="9" t="s">
        <v>42</v>
      </c>
      <c r="D69" s="9"/>
      <c r="E69" s="9"/>
      <c r="F69" s="9">
        <v>54</v>
      </c>
      <c r="G69" s="8">
        <f>Tabla16[[#This Row],[COMPLETE]]/Tabla16[[#This Row],[WOS]]</f>
        <v>0</v>
      </c>
      <c r="H69" s="8">
        <f>Tabla16[[#This Row],[FAILED]]/Tabla16[[#This Row],[WOS]]</f>
        <v>0</v>
      </c>
      <c r="I69" s="8">
        <f>Tabla16[[#This Row],[TIMEOUT]]/Tabla16[[#This Row],[WOS]]</f>
        <v>1</v>
      </c>
    </row>
    <row r="70" spans="2:9" x14ac:dyDescent="0.2">
      <c r="B70" s="9">
        <v>4</v>
      </c>
      <c r="C70" s="9" t="s">
        <v>73</v>
      </c>
      <c r="D70" s="9"/>
      <c r="E70" s="9"/>
      <c r="F70" s="9">
        <v>4</v>
      </c>
      <c r="G70" s="8">
        <f>Tabla16[[#This Row],[COMPLETE]]/Tabla16[[#This Row],[WOS]]</f>
        <v>0</v>
      </c>
      <c r="H70" s="8">
        <f>Tabla16[[#This Row],[FAILED]]/Tabla16[[#This Row],[WOS]]</f>
        <v>0</v>
      </c>
      <c r="I70" s="8">
        <f>Tabla16[[#This Row],[TIMEOUT]]/Tabla16[[#This Row],[WOS]]</f>
        <v>1</v>
      </c>
    </row>
    <row r="71" spans="2:9" x14ac:dyDescent="0.2">
      <c r="B71" s="9">
        <v>198</v>
      </c>
      <c r="C71" s="9" t="s">
        <v>72</v>
      </c>
      <c r="D71" s="9"/>
      <c r="E71" s="9"/>
      <c r="F71" s="9">
        <v>198</v>
      </c>
      <c r="G71" s="8">
        <f>Tabla16[[#This Row],[COMPLETE]]/Tabla16[[#This Row],[WOS]]</f>
        <v>0</v>
      </c>
      <c r="H71" s="8">
        <f>Tabla16[[#This Row],[FAILED]]/Tabla16[[#This Row],[WOS]]</f>
        <v>0</v>
      </c>
      <c r="I71" s="8">
        <f>Tabla16[[#This Row],[TIMEOUT]]/Tabla16[[#This Row],[WOS]]</f>
        <v>1</v>
      </c>
    </row>
    <row r="72" spans="2:9" x14ac:dyDescent="0.2">
      <c r="B72" s="9">
        <v>1</v>
      </c>
      <c r="C72" s="9" t="s">
        <v>21</v>
      </c>
      <c r="D72" s="9">
        <v>1</v>
      </c>
      <c r="E72" s="9"/>
      <c r="F72" s="9"/>
      <c r="G72" s="8">
        <f>Tabla16[[#This Row],[COMPLETE]]/Tabla16[[#This Row],[WOS]]</f>
        <v>1</v>
      </c>
      <c r="H72" s="8">
        <f>Tabla16[[#This Row],[FAILED]]/Tabla16[[#This Row],[WOS]]</f>
        <v>0</v>
      </c>
      <c r="I72" s="8">
        <f>Tabla16[[#This Row],[TIMEOUT]]/Tabla16[[#This Row],[WOS]]</f>
        <v>0</v>
      </c>
    </row>
    <row r="73" spans="2:9" x14ac:dyDescent="0.2">
      <c r="B73" s="9">
        <v>28</v>
      </c>
      <c r="C73" s="9" t="s">
        <v>14</v>
      </c>
      <c r="D73" s="9"/>
      <c r="E73" s="9"/>
      <c r="F73" s="9">
        <v>28</v>
      </c>
      <c r="G73" s="8">
        <f>Tabla16[[#This Row],[COMPLETE]]/Tabla16[[#This Row],[WOS]]</f>
        <v>0</v>
      </c>
      <c r="H73" s="8">
        <f>Tabla16[[#This Row],[FAILED]]/Tabla16[[#This Row],[WOS]]</f>
        <v>0</v>
      </c>
      <c r="I73" s="8">
        <f>Tabla16[[#This Row],[TIMEOUT]]/Tabla16[[#This Row],[WOS]]</f>
        <v>1</v>
      </c>
    </row>
    <row r="74" spans="2:9" x14ac:dyDescent="0.2">
      <c r="B74" s="9">
        <v>2</v>
      </c>
      <c r="C74" s="9" t="s">
        <v>74</v>
      </c>
      <c r="D74" s="9">
        <v>2</v>
      </c>
      <c r="E74" s="9"/>
      <c r="F74" s="9"/>
      <c r="G74" s="8">
        <f>Tabla16[[#This Row],[COMPLETE]]/Tabla16[[#This Row],[WOS]]</f>
        <v>1</v>
      </c>
      <c r="H74" s="8">
        <f>Tabla16[[#This Row],[FAILED]]/Tabla16[[#This Row],[WOS]]</f>
        <v>0</v>
      </c>
      <c r="I74" s="8">
        <f>Tabla16[[#This Row],[TIMEOUT]]/Tabla16[[#This Row],[WOS]]</f>
        <v>0</v>
      </c>
    </row>
    <row r="75" spans="2:9" x14ac:dyDescent="0.2">
      <c r="B75" s="9">
        <v>1</v>
      </c>
      <c r="C75" s="9" t="s">
        <v>71</v>
      </c>
      <c r="D75" s="9">
        <v>1</v>
      </c>
      <c r="E75" s="9"/>
      <c r="F75" s="9"/>
      <c r="G75" s="8">
        <f>Tabla16[[#This Row],[COMPLETE]]/Tabla16[[#This Row],[WOS]]</f>
        <v>1</v>
      </c>
      <c r="H75" s="8">
        <f>Tabla16[[#This Row],[FAILED]]/Tabla16[[#This Row],[WOS]]</f>
        <v>0</v>
      </c>
      <c r="I75" s="8">
        <f>Tabla16[[#This Row],[TIMEOUT]]/Tabla16[[#This Row],[WOS]]</f>
        <v>0</v>
      </c>
    </row>
  </sheetData>
  <conditionalFormatting sqref="H3:I75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5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8"/>
  <sheetViews>
    <sheetView workbookViewId="0">
      <selection activeCell="B3" sqref="B3:C8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1">
        <v>789</v>
      </c>
      <c r="C3" s="12" t="s">
        <v>93</v>
      </c>
    </row>
    <row r="4" spans="2:3" ht="17" thickBot="1" x14ac:dyDescent="0.25">
      <c r="B4" s="13">
        <v>54</v>
      </c>
      <c r="C4" s="14" t="s">
        <v>94</v>
      </c>
    </row>
    <row r="5" spans="2:3" ht="17" thickBot="1" x14ac:dyDescent="0.25">
      <c r="B5" s="13">
        <v>25</v>
      </c>
      <c r="C5" s="14" t="s">
        <v>95</v>
      </c>
    </row>
    <row r="6" spans="2:3" ht="17" thickBot="1" x14ac:dyDescent="0.25">
      <c r="B6" s="13">
        <v>7</v>
      </c>
      <c r="C6" s="14" t="s">
        <v>96</v>
      </c>
    </row>
    <row r="7" spans="2:3" ht="17" thickBot="1" x14ac:dyDescent="0.25">
      <c r="B7" s="13">
        <v>3</v>
      </c>
      <c r="C7" s="14" t="s">
        <v>97</v>
      </c>
    </row>
    <row r="8" spans="2:3" ht="17" thickBot="1" x14ac:dyDescent="0.25">
      <c r="B8" s="13">
        <v>2</v>
      </c>
      <c r="C8" s="14" t="s">
        <v>98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workbookViewId="0">
      <selection activeCell="C15" sqref="C15"/>
    </sheetView>
  </sheetViews>
  <sheetFormatPr baseColWidth="10" defaultColWidth="11.5" defaultRowHeight="15" x14ac:dyDescent="0.2"/>
  <cols>
    <col min="3" max="3" width="153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15">
        <v>527</v>
      </c>
      <c r="C3" s="16" t="s">
        <v>49</v>
      </c>
    </row>
    <row r="4" spans="2:3" ht="17" thickBot="1" x14ac:dyDescent="0.25">
      <c r="B4" s="17">
        <v>158</v>
      </c>
      <c r="C4" s="18" t="s">
        <v>50</v>
      </c>
    </row>
    <row r="5" spans="2:3" ht="17" thickBot="1" x14ac:dyDescent="0.25">
      <c r="B5" s="17">
        <v>61</v>
      </c>
      <c r="C5" s="18" t="s">
        <v>51</v>
      </c>
    </row>
    <row r="6" spans="2:3" ht="17" thickBot="1" x14ac:dyDescent="0.25">
      <c r="B6" s="17">
        <v>50</v>
      </c>
      <c r="C6" s="18" t="s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7"/>
  <sheetViews>
    <sheetView workbookViewId="0">
      <selection activeCell="C14" sqref="C14"/>
    </sheetView>
  </sheetViews>
  <sheetFormatPr baseColWidth="10" defaultColWidth="11.5" defaultRowHeight="15" x14ac:dyDescent="0.2"/>
  <cols>
    <col min="1" max="1" width="11.5" style="3"/>
    <col min="2" max="2" width="9.6640625" style="3" bestFit="1" customWidth="1"/>
    <col min="3" max="3" width="103.6640625" style="3" customWidth="1"/>
    <col min="4" max="16384" width="11.5" style="3"/>
  </cols>
  <sheetData>
    <row r="2" spans="2:3" x14ac:dyDescent="0.2">
      <c r="B2" s="4" t="s">
        <v>11</v>
      </c>
      <c r="C2" s="5" t="s">
        <v>12</v>
      </c>
    </row>
    <row r="3" spans="2:3" ht="16" x14ac:dyDescent="0.2">
      <c r="B3" s="19">
        <v>73</v>
      </c>
      <c r="C3" s="19" t="s">
        <v>76</v>
      </c>
    </row>
    <row r="4" spans="2:3" ht="16" x14ac:dyDescent="0.2">
      <c r="B4" s="19">
        <v>69</v>
      </c>
      <c r="C4" s="19" t="s">
        <v>75</v>
      </c>
    </row>
    <row r="5" spans="2:3" ht="16" x14ac:dyDescent="0.2">
      <c r="B5" s="19">
        <v>3</v>
      </c>
      <c r="C5" s="19" t="s">
        <v>99</v>
      </c>
    </row>
    <row r="6" spans="2:3" ht="16" x14ac:dyDescent="0.2">
      <c r="B6" s="19">
        <v>1</v>
      </c>
      <c r="C6" s="19" t="s">
        <v>100</v>
      </c>
    </row>
    <row r="7" spans="2:3" ht="16" x14ac:dyDescent="0.2">
      <c r="B7" s="19">
        <v>1</v>
      </c>
      <c r="C7" s="19" t="s">
        <v>77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JAM_PMBK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2018-11-12T22:58:25Z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