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xr:revisionPtr revIDLastSave="0" documentId="8_{C18B6910-3C6D-4670-B966-CBDD3A0A60F6}" xr6:coauthVersionLast="34" xr6:coauthVersionMax="34" xr10:uidLastSave="{00000000-0000-0000-0000-000000000000}"/>
  <bookViews>
    <workbookView xWindow="0" yWindow="0" windowWidth="25596" windowHeight="15996" activeTab="2" xr2:uid="{00000000-000D-0000-FFFF-FFFF00000000}"/>
  </bookViews>
  <sheets>
    <sheet name="FULL REPORT" sheetId="1" r:id="rId1"/>
    <sheet name="%TIMEOUT" sheetId="2" r:id="rId2"/>
    <sheet name="%FAILED" sheetId="3" r:id="rId3"/>
    <sheet name="JAM_HUA2" sheetId="11" r:id="rId4"/>
    <sheet name="JAM_LDAP" sheetId="13" r:id="rId5"/>
    <sheet name="JAM_MSAN" sheetId="14" r:id="rId6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4" i="1" l="1"/>
  <c r="I44" i="1"/>
  <c r="H44" i="1"/>
  <c r="J43" i="1"/>
  <c r="I43" i="1"/>
  <c r="H43" i="1"/>
  <c r="J42" i="1"/>
  <c r="I42" i="1"/>
  <c r="H42" i="1"/>
  <c r="J41" i="1"/>
  <c r="I41" i="1"/>
  <c r="H41" i="1"/>
  <c r="J40" i="1"/>
  <c r="I40" i="1"/>
  <c r="H40" i="1"/>
  <c r="J39" i="1"/>
  <c r="I39" i="1"/>
  <c r="H39" i="1"/>
  <c r="J38" i="1"/>
  <c r="I38" i="1"/>
  <c r="H38" i="1"/>
  <c r="J37" i="1"/>
  <c r="I37" i="1"/>
  <c r="H37" i="1"/>
  <c r="J36" i="1"/>
  <c r="I36" i="1"/>
  <c r="H36" i="1"/>
  <c r="J35" i="1"/>
  <c r="I35" i="1"/>
  <c r="H35" i="1"/>
  <c r="J34" i="1"/>
  <c r="I34" i="1"/>
  <c r="H34" i="1"/>
  <c r="J33" i="1"/>
  <c r="I33" i="1"/>
  <c r="H33" i="1"/>
  <c r="J32" i="1"/>
  <c r="I32" i="1"/>
  <c r="H32" i="1"/>
  <c r="J31" i="1"/>
  <c r="I31" i="1"/>
  <c r="H31" i="1"/>
  <c r="J30" i="1"/>
  <c r="I30" i="1"/>
  <c r="H30" i="1"/>
  <c r="J29" i="1"/>
  <c r="I29" i="1"/>
  <c r="H29" i="1"/>
  <c r="J28" i="1"/>
  <c r="I28" i="1"/>
  <c r="H28" i="1"/>
  <c r="J27" i="1"/>
  <c r="I27" i="1"/>
  <c r="H27" i="1"/>
  <c r="J26" i="1"/>
  <c r="I26" i="1"/>
  <c r="H26" i="1"/>
  <c r="J25" i="1"/>
  <c r="I25" i="1"/>
  <c r="H25" i="1"/>
  <c r="J24" i="1"/>
  <c r="I24" i="1"/>
  <c r="H24" i="1"/>
  <c r="J23" i="1"/>
  <c r="I23" i="1"/>
  <c r="H23" i="1"/>
  <c r="J22" i="1"/>
  <c r="I22" i="1"/>
  <c r="H22" i="1"/>
  <c r="J21" i="1"/>
  <c r="I21" i="1"/>
  <c r="H21" i="1"/>
  <c r="J20" i="1"/>
  <c r="I20" i="1"/>
  <c r="H20" i="1"/>
  <c r="J19" i="1"/>
  <c r="I19" i="1"/>
  <c r="H19" i="1"/>
  <c r="J18" i="1"/>
  <c r="I18" i="1"/>
  <c r="H18" i="1"/>
  <c r="J17" i="1"/>
  <c r="I17" i="1"/>
  <c r="H17" i="1"/>
  <c r="J16" i="1"/>
  <c r="I16" i="1"/>
  <c r="H16" i="1"/>
  <c r="J15" i="1"/>
  <c r="I15" i="1"/>
  <c r="H15" i="1"/>
  <c r="J14" i="1"/>
  <c r="I14" i="1"/>
  <c r="H14" i="1"/>
  <c r="J13" i="1"/>
  <c r="I13" i="1"/>
  <c r="H13" i="1"/>
  <c r="J12" i="1"/>
  <c r="I12" i="1"/>
  <c r="H12" i="1"/>
  <c r="J11" i="1"/>
  <c r="I11" i="1"/>
  <c r="H11" i="1"/>
  <c r="J10" i="1"/>
  <c r="I10" i="1"/>
  <c r="H10" i="1"/>
  <c r="J9" i="1"/>
  <c r="I9" i="1"/>
  <c r="H9" i="1"/>
  <c r="B5" i="1"/>
  <c r="B4" i="1"/>
  <c r="B3" i="1"/>
  <c r="B2" i="1"/>
</calcChain>
</file>

<file path=xl/sharedStrings.xml><?xml version="1.0" encoding="utf-8"?>
<sst xmlns="http://schemas.openxmlformats.org/spreadsheetml/2006/main" count="153" uniqueCount="60">
  <si>
    <t>TOTAL</t>
  </si>
  <si>
    <t>COMPLETE</t>
  </si>
  <si>
    <t>FAILED</t>
  </si>
  <si>
    <t>TIMEOUT</t>
  </si>
  <si>
    <t>WOS</t>
  </si>
  <si>
    <t>HOST</t>
  </si>
  <si>
    <t>%COMPLETE</t>
  </si>
  <si>
    <t>%FAILED</t>
  </si>
  <si>
    <t>%TIMEOUT</t>
  </si>
  <si>
    <t xml:space="preserve">DATABASE INITIAL QUERY TIME       </t>
  </si>
  <si>
    <t xml:space="preserve">DATABASE FINAL QUERY TIME       </t>
  </si>
  <si>
    <t>COUNT</t>
  </si>
  <si>
    <t>UDET</t>
  </si>
  <si>
    <t>BAR_SC14B</t>
  </si>
  <si>
    <t>JAM_CARL</t>
  </si>
  <si>
    <t>JAM_DSLAM</t>
  </si>
  <si>
    <t>JAM_LDAP</t>
  </si>
  <si>
    <t>JAM_MDVL</t>
  </si>
  <si>
    <t>JAM_MOBY</t>
  </si>
  <si>
    <t>JAM_PROG</t>
  </si>
  <si>
    <t>JAM_SABY</t>
  </si>
  <si>
    <t>JAM_WST2</t>
  </si>
  <si>
    <t>JM-PBK-TX-</t>
  </si>
  <si>
    <t>NOR_CVVM</t>
  </si>
  <si>
    <t>SOU_CVVM</t>
  </si>
  <si>
    <t>BAR_COMG</t>
  </si>
  <si>
    <t>BVI_MSAN</t>
  </si>
  <si>
    <t>BAR_CVVM</t>
  </si>
  <si>
    <t>BAR_EMA</t>
  </si>
  <si>
    <t>BAR_EMA2</t>
  </si>
  <si>
    <t>CAY_CVVM</t>
  </si>
  <si>
    <t>CAY_EMA</t>
  </si>
  <si>
    <t>CAY_GNBND</t>
  </si>
  <si>
    <t>JAM_CTG1</t>
  </si>
  <si>
    <t>JAM_CTG2</t>
  </si>
  <si>
    <t>JAM_CVVM</t>
  </si>
  <si>
    <t>JAM_EMA</t>
  </si>
  <si>
    <t>JAM_HUA2</t>
  </si>
  <si>
    <t>JAM_MSAN</t>
  </si>
  <si>
    <t>JAM_SC14B</t>
  </si>
  <si>
    <t>JAM_ZBRA</t>
  </si>
  <si>
    <t>TKI_HUAW</t>
  </si>
  <si>
    <t>TKI_ZBRA</t>
  </si>
  <si>
    <t>BAR_SC31</t>
  </si>
  <si>
    <t>CMV_CARL</t>
  </si>
  <si>
    <t>CMV_MOBY</t>
  </si>
  <si>
    <t>CMV_PTMR</t>
  </si>
  <si>
    <t>JAM_PTMR</t>
  </si>
  <si>
    <t>HUAWEI_ALREADYEXISTS:The user already exists.</t>
  </si>
  <si>
    <t>HUAWEI_NOUSERDATA:No user data.</t>
  </si>
  <si>
    <t>HUAWEI_NO_ODBDATA:No ODB data.</t>
  </si>
  <si>
    <t>HUAWEI_NOUDETMATCH:No User Defined Exit Type Found.</t>
  </si>
  <si>
    <t>HUAWEI_MMTELSERVICES:No MMTelServices data.</t>
  </si>
  <si>
    <t>FAIL:Search Schema</t>
  </si>
  <si>
    <t>HUA_MSAN_NOUDETMATCH:No User Defined Exit Type Found</t>
  </si>
  <si>
    <t>HUA_MSAN_TELALREXIST:The telephone number already exists.</t>
  </si>
  <si>
    <t>HUA_MSAN_DEVNOTEXIST:The device does not exist</t>
  </si>
  <si>
    <t>HUA_MSAN_INSTNOTEXIS:The instance does not exist, or the feature is not supported or not configured</t>
  </si>
  <si>
    <t>FAIL:Mandatory parameter DID or DEV</t>
  </si>
  <si>
    <t>HUA_MSAN_PORTNOTCONF:The index of extended telephone number is not Configured with telephone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</si>
</sst>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rgb="FF000000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9">
    <border>
      <left/>
      <right/>
      <top/>
      <bottom/>
      <diagonal/>
    </border>
    <border>
      <left style="thin">
        <color theme="8" tint="0.39997558519241921"/>
      </left>
      <right/>
      <top/>
      <bottom/>
      <diagonal/>
    </border>
    <border>
      <left/>
      <right style="thin">
        <color theme="8" tint="0.39997558519241921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theme="8" tint="0.39997558519241921"/>
      </left>
      <right/>
      <top style="thin">
        <color rgb="FF8EA9DB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rgb="FF8EA9DB"/>
      </top>
      <bottom style="thin">
        <color theme="8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22" fontId="0" fillId="0" borderId="0" xfId="0" applyNumberFormat="1"/>
    <xf numFmtId="9" fontId="0" fillId="0" borderId="0" xfId="0" applyNumberFormat="1"/>
    <xf numFmtId="15" fontId="1" fillId="0" borderId="0" xfId="0" applyNumberFormat="1" applyFont="1"/>
    <xf numFmtId="0" fontId="0" fillId="0" borderId="0" xfId="0"/>
    <xf numFmtId="0" fontId="2" fillId="0" borderId="1" xfId="0" applyFont="1" applyFill="1" applyBorder="1"/>
    <xf numFmtId="0" fontId="2" fillId="0" borderId="2" xfId="0" applyFont="1" applyFill="1" applyBorder="1"/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0" fillId="0" borderId="0" xfId="0" applyNumberFormat="1" applyFill="1"/>
    <xf numFmtId="0" fontId="0" fillId="0" borderId="0" xfId="0" applyFill="1"/>
    <xf numFmtId="0" fontId="4" fillId="0" borderId="0" xfId="0" applyFont="1" applyFill="1" applyAlignment="1">
      <alignment horizontal="right" vertical="center"/>
    </xf>
    <xf numFmtId="0" fontId="2" fillId="2" borderId="7" xfId="0" applyFont="1" applyFill="1" applyBorder="1"/>
    <xf numFmtId="0" fontId="2" fillId="2" borderId="8" xfId="0" applyFont="1" applyFill="1" applyBorder="1"/>
  </cellXfs>
  <cellStyles count="1">
    <cellStyle name="Normal" xfId="0" builtinId="0"/>
  </cellStyles>
  <dxfs count="35">
    <dxf>
      <border outline="0">
        <top style="thin">
          <color rgb="FF8EA9DB"/>
        </top>
      </border>
    </dxf>
    <dxf>
      <border outline="0">
        <bottom style="thin">
          <color rgb="FF8EA9DB"/>
        </bottom>
      </border>
    </dxf>
    <dxf>
      <fill>
        <patternFill patternType="none">
          <fgColor indexed="64"/>
          <bgColor auto="1"/>
        </patternFill>
      </fill>
    </dxf>
    <dxf>
      <border outline="0">
        <top style="thin">
          <color rgb="FF8EA9DB"/>
        </top>
      </border>
    </dxf>
    <dxf>
      <border outline="0">
        <bottom style="thin">
          <color rgb="FF8EA9DB"/>
        </bottom>
      </border>
    </dxf>
    <dxf>
      <fill>
        <patternFill patternType="none">
          <fgColor indexed="64"/>
          <bgColor auto="1"/>
        </patternFill>
      </fill>
    </dxf>
    <dxf>
      <border outline="0">
        <top style="thin">
          <color theme="8" tint="0.39997558519241921"/>
        </top>
      </border>
    </dxf>
    <dxf>
      <border outline="0">
        <bottom style="thin">
          <color theme="8" tint="0.39997558519241921"/>
        </bottom>
      </border>
    </dxf>
    <dxf>
      <fill>
        <patternFill patternType="none">
          <fgColor indexed="64"/>
          <bgColor auto="1"/>
        </patternFill>
      </fill>
    </dxf>
    <dxf>
      <numFmt numFmtId="13" formatCode="0%"/>
    </dxf>
    <dxf>
      <numFmt numFmtId="13" formatCode="0%"/>
    </dxf>
    <dxf>
      <numFmt numFmtId="13" formatCode="0%"/>
    </dxf>
    <dxf>
      <fill>
        <patternFill patternType="none">
          <fgColor indexed="64"/>
          <bgColor indexed="65"/>
        </patternFill>
      </fill>
    </dxf>
    <dxf>
      <font>
        <color rgb="FF000000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13" formatCode="0%"/>
    </dxf>
    <dxf>
      <numFmt numFmtId="13" formatCode="0%"/>
    </dxf>
    <dxf>
      <numFmt numFmtId="13" formatCode="0%"/>
    </dxf>
    <dxf>
      <fill>
        <patternFill patternType="none">
          <fgColor indexed="64"/>
          <bgColor indexed="65"/>
        </patternFill>
      </fill>
    </dxf>
    <dxf>
      <font>
        <color rgb="FF000000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13" formatCode="0%"/>
    </dxf>
    <dxf>
      <numFmt numFmtId="13" formatCode="0%"/>
    </dxf>
    <dxf>
      <numFmt numFmtId="13" formatCode="0%"/>
    </dxf>
    <dxf>
      <fill>
        <patternFill patternType="none">
          <fgColor indexed="64"/>
          <bgColor indexed="65"/>
        </patternFill>
      </fill>
    </dxf>
    <dxf>
      <font>
        <color rgb="FF000000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34"/>
      <tableStyleElement type="headerRow" dxfId="3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C8:J44" totalsRowShown="0">
  <autoFilter ref="C8:J44" xr:uid="{00000000-0009-0000-0100-000001000000}"/>
  <sortState ref="C9:J44">
    <sortCondition descending="1" ref="C8:C44"/>
  </sortState>
  <tableColumns count="8">
    <tableColumn id="1" xr3:uid="{00000000-0010-0000-0000-000001000000}" name="WOS" dataDxfId="32"/>
    <tableColumn id="2" xr3:uid="{00000000-0010-0000-0000-000002000000}" name="HOST" dataDxfId="31"/>
    <tableColumn id="3" xr3:uid="{00000000-0010-0000-0000-000003000000}" name="COMPLETE" dataDxfId="30"/>
    <tableColumn id="5" xr3:uid="{00000000-0010-0000-0000-000005000000}" name="FAILED" dataDxfId="29"/>
    <tableColumn id="7" xr3:uid="{00000000-0010-0000-0000-000007000000}" name="TIMEOUT" dataDxfId="28"/>
    <tableColumn id="9" xr3:uid="{00000000-0010-0000-0000-000009000000}" name="%COMPLETE" dataDxfId="27">
      <calculatedColumnFormula>Tabla1[[#This Row],[COMPLETE]]/Tabla1[[#This Row],[WOS]]</calculatedColumnFormula>
    </tableColumn>
    <tableColumn id="10" xr3:uid="{00000000-0010-0000-0000-00000A000000}" name="%FAILED" dataDxfId="26">
      <calculatedColumnFormula>Tabla1[[#This Row],[FAILED]]/Tabla1[[#This Row],[WOS]]</calculatedColumnFormula>
    </tableColumn>
    <tableColumn id="11" xr3:uid="{00000000-0010-0000-0000-00000B000000}" name="%TIMEOUT" dataDxfId="25">
      <calculatedColumnFormula>Tabla1[[#This Row],[TIMEOUT]]/Tabla1[[#This Row],[WOS]]</calculatedColumnFormula>
    </tableColumn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13" displayName="Tabla13" ref="B2:I38" totalsRowShown="0">
  <autoFilter ref="B2:I38" xr:uid="{00000000-0009-0000-0100-000002000000}"/>
  <sortState ref="B3:I38">
    <sortCondition descending="1" ref="I2:I38"/>
  </sortState>
  <tableColumns count="8">
    <tableColumn id="1" xr3:uid="{00000000-0010-0000-0100-000001000000}" name="WOS" dataDxfId="24"/>
    <tableColumn id="2" xr3:uid="{00000000-0010-0000-0100-000002000000}" name="HOST" dataDxfId="23"/>
    <tableColumn id="3" xr3:uid="{00000000-0010-0000-0100-000003000000}" name="COMPLETE" dataDxfId="22"/>
    <tableColumn id="5" xr3:uid="{00000000-0010-0000-0100-000005000000}" name="FAILED" dataDxfId="21"/>
    <tableColumn id="7" xr3:uid="{00000000-0010-0000-0100-000007000000}" name="TIMEOUT" dataDxfId="20"/>
    <tableColumn id="9" xr3:uid="{00000000-0010-0000-0100-000009000000}" name="%COMPLETE" dataDxfId="19">
      <calculatedColumnFormula>Tabla1[[#This Row],[COMPLETE]]/Tabla1[[#This Row],[WOS]]</calculatedColumnFormula>
    </tableColumn>
    <tableColumn id="10" xr3:uid="{00000000-0010-0000-0100-00000A000000}" name="%FAILED" dataDxfId="18">
      <calculatedColumnFormula>Tabla1[[#This Row],[FAILED]]/Tabla1[[#This Row],[WOS]]</calculatedColumnFormula>
    </tableColumn>
    <tableColumn id="11" xr3:uid="{00000000-0010-0000-0100-00000B000000}" name="%TIMEOUT" dataDxfId="17">
      <calculatedColumnFormula>Tabla1[[#This Row],[TIMEOUT]]/Tabla1[[#This Row],[WOS]]</calculatedColumnFormula>
    </tableColumn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a16" displayName="Tabla16" ref="B2:I38" totalsRowShown="0">
  <autoFilter ref="B2:I38" xr:uid="{00000000-0009-0000-0100-000005000000}"/>
  <sortState ref="B3:I38">
    <sortCondition descending="1" ref="E2:E38"/>
  </sortState>
  <tableColumns count="8">
    <tableColumn id="1" xr3:uid="{00000000-0010-0000-0200-000001000000}" name="WOS" dataDxfId="16"/>
    <tableColumn id="2" xr3:uid="{00000000-0010-0000-0200-000002000000}" name="HOST" dataDxfId="15"/>
    <tableColumn id="3" xr3:uid="{00000000-0010-0000-0200-000003000000}" name="COMPLETE" dataDxfId="14"/>
    <tableColumn id="5" xr3:uid="{00000000-0010-0000-0200-000005000000}" name="FAILED" dataDxfId="13"/>
    <tableColumn id="7" xr3:uid="{00000000-0010-0000-0200-000007000000}" name="TIMEOUT" dataDxfId="12"/>
    <tableColumn id="9" xr3:uid="{00000000-0010-0000-0200-000009000000}" name="%COMPLETE" dataDxfId="11">
      <calculatedColumnFormula>Tabla16[[#This Row],[COMPLETE]]/Tabla16[[#This Row],[WOS]]</calculatedColumnFormula>
    </tableColumn>
    <tableColumn id="10" xr3:uid="{00000000-0010-0000-0200-00000A000000}" name="%FAILED" dataDxfId="10">
      <calculatedColumnFormula>Tabla16[[#This Row],[FAILED]]/Tabla16[[#This Row],[WOS]]</calculatedColumnFormula>
    </tableColumn>
    <tableColumn id="11" xr3:uid="{00000000-0010-0000-0200-00000B000000}" name="%TIMEOUT" dataDxfId="9">
      <calculatedColumnFormula>Tabla16[[#This Row],[TIMEOUT]]/Tabla16[[#This Row],[WOS]]</calculatedColumnFormula>
    </tableColumn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a3" displayName="Tabla3" ref="B2:C7" totalsRowShown="0" headerRowDxfId="8" headerRowBorderDxfId="7" tableBorderDxfId="6">
  <autoFilter ref="B2:C7" xr:uid="{00000000-0009-0000-0100-000003000000}"/>
  <sortState ref="B3:C3">
    <sortCondition descending="1" ref="B2:B3"/>
  </sortState>
  <tableColumns count="2">
    <tableColumn id="1" xr3:uid="{00000000-0010-0000-0300-000001000000}" name="COUNT"/>
    <tableColumn id="3" xr3:uid="{00000000-0010-0000-0300-000003000000}" name="UDET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Tabla35" displayName="Tabla35" ref="B2:C3" totalsRowShown="0" headerRowDxfId="5" headerRowBorderDxfId="4" tableBorderDxfId="3">
  <autoFilter ref="B2:C3" xr:uid="{00000000-0009-0000-0100-000004000000}"/>
  <sortState ref="B3:C3">
    <sortCondition descending="1" ref="B2:B3"/>
  </sortState>
  <tableColumns count="2">
    <tableColumn id="1" xr3:uid="{00000000-0010-0000-0400-000001000000}" name="COUNT"/>
    <tableColumn id="3" xr3:uid="{00000000-0010-0000-0400-000003000000}" name="UDET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a358" displayName="Tabla358" ref="B2:C8" totalsRowShown="0" headerRowDxfId="2" headerRowBorderDxfId="1" tableBorderDxfId="0">
  <autoFilter ref="B2:C8" xr:uid="{00000000-0009-0000-0100-000007000000}"/>
  <sortState ref="B3:C3">
    <sortCondition descending="1" ref="B2:B3"/>
  </sortState>
  <tableColumns count="2">
    <tableColumn id="1" xr3:uid="{00000000-0010-0000-0500-000001000000}" name="COUNT"/>
    <tableColumn id="3" xr3:uid="{00000000-0010-0000-0500-000003000000}" name="UDET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opLeftCell="B46" workbookViewId="0">
      <selection activeCell="C9" sqref="C9:J44"/>
    </sheetView>
  </sheetViews>
  <sheetFormatPr baseColWidth="10" defaultColWidth="11.44140625" defaultRowHeight="14.4" x14ac:dyDescent="0.3"/>
  <cols>
    <col min="1" max="1" width="32.109375" bestFit="1" customWidth="1"/>
    <col min="2" max="2" width="18.109375" bestFit="1" customWidth="1"/>
    <col min="3" max="3" width="7.44140625" customWidth="1"/>
    <col min="4" max="4" width="12" bestFit="1" customWidth="1"/>
    <col min="5" max="5" width="11.109375" bestFit="1" customWidth="1"/>
    <col min="6" max="6" width="11.44140625" bestFit="1" customWidth="1"/>
  </cols>
  <sheetData>
    <row r="1" spans="1:10" x14ac:dyDescent="0.3">
      <c r="A1" s="1" t="s">
        <v>9</v>
      </c>
      <c r="B1" s="2">
        <v>43360</v>
      </c>
    </row>
    <row r="2" spans="1:10" x14ac:dyDescent="0.3">
      <c r="A2" s="1" t="s">
        <v>0</v>
      </c>
      <c r="B2">
        <f>SUM(Tabla1[WOS])</f>
        <v>57267</v>
      </c>
    </row>
    <row r="3" spans="1:10" x14ac:dyDescent="0.3">
      <c r="A3" s="1" t="s">
        <v>1</v>
      </c>
      <c r="B3">
        <f>SUM(Tabla1[COMPLETE])</f>
        <v>54896</v>
      </c>
    </row>
    <row r="4" spans="1:10" x14ac:dyDescent="0.3">
      <c r="A4" s="1" t="s">
        <v>2</v>
      </c>
      <c r="B4">
        <f>SUM(Tabla1[FAILED])</f>
        <v>1817</v>
      </c>
    </row>
    <row r="5" spans="1:10" x14ac:dyDescent="0.3">
      <c r="A5" s="1" t="s">
        <v>3</v>
      </c>
      <c r="B5">
        <f>SUM(Tabla1[TIMEOUT])</f>
        <v>554</v>
      </c>
    </row>
    <row r="6" spans="1:10" x14ac:dyDescent="0.3">
      <c r="A6" s="1" t="s">
        <v>10</v>
      </c>
      <c r="B6" s="2">
        <v>43366.999988425923</v>
      </c>
    </row>
    <row r="7" spans="1:10" x14ac:dyDescent="0.3">
      <c r="A7" s="4"/>
    </row>
    <row r="8" spans="1:10" x14ac:dyDescent="0.3">
      <c r="C8" t="s">
        <v>4</v>
      </c>
      <c r="D8" t="s">
        <v>5</v>
      </c>
      <c r="E8" t="s">
        <v>1</v>
      </c>
      <c r="F8" t="s">
        <v>2</v>
      </c>
      <c r="G8" t="s">
        <v>3</v>
      </c>
      <c r="H8" t="s">
        <v>6</v>
      </c>
      <c r="I8" t="s">
        <v>7</v>
      </c>
      <c r="J8" t="s">
        <v>8</v>
      </c>
    </row>
    <row r="9" spans="1:10" x14ac:dyDescent="0.3">
      <c r="C9" s="14">
        <v>11089</v>
      </c>
      <c r="D9" s="15" t="s">
        <v>36</v>
      </c>
      <c r="E9" s="15">
        <v>11062</v>
      </c>
      <c r="F9" s="16">
        <v>27</v>
      </c>
      <c r="G9" s="15"/>
      <c r="H9" s="3">
        <f>Tabla1[[#This Row],[COMPLETE]]/Tabla1[[#This Row],[WOS]]</f>
        <v>0.99756515465776896</v>
      </c>
      <c r="I9" s="3">
        <f>Tabla1[[#This Row],[FAILED]]/Tabla1[[#This Row],[WOS]]</f>
        <v>2.4348453422310397E-3</v>
      </c>
      <c r="J9" s="3">
        <f>Tabla1[[#This Row],[TIMEOUT]]/Tabla1[[#This Row],[WOS]]</f>
        <v>0</v>
      </c>
    </row>
    <row r="10" spans="1:10" x14ac:dyDescent="0.3">
      <c r="C10" s="14">
        <v>9407</v>
      </c>
      <c r="D10" s="15" t="s">
        <v>22</v>
      </c>
      <c r="E10" s="15">
        <v>9249</v>
      </c>
      <c r="F10" s="16">
        <v>158</v>
      </c>
      <c r="G10" s="15"/>
      <c r="H10" s="3">
        <f>Tabla1[[#This Row],[COMPLETE]]/Tabla1[[#This Row],[WOS]]</f>
        <v>0.98320399702349315</v>
      </c>
      <c r="I10" s="3">
        <f>Tabla1[[#This Row],[FAILED]]/Tabla1[[#This Row],[WOS]]</f>
        <v>1.6796002976506855E-2</v>
      </c>
      <c r="J10" s="3">
        <f>Tabla1[[#This Row],[TIMEOUT]]/Tabla1[[#This Row],[WOS]]</f>
        <v>0</v>
      </c>
    </row>
    <row r="11" spans="1:10" x14ac:dyDescent="0.3">
      <c r="C11" s="14">
        <v>8618</v>
      </c>
      <c r="D11" s="15" t="s">
        <v>37</v>
      </c>
      <c r="E11" s="15">
        <v>8251</v>
      </c>
      <c r="F11" s="16">
        <v>367</v>
      </c>
      <c r="G11" s="15"/>
      <c r="H11" s="3">
        <f>Tabla1[[#This Row],[COMPLETE]]/Tabla1[[#This Row],[WOS]]</f>
        <v>0.95741471339057782</v>
      </c>
      <c r="I11" s="3">
        <f>Tabla1[[#This Row],[FAILED]]/Tabla1[[#This Row],[WOS]]</f>
        <v>4.2585286609422138E-2</v>
      </c>
      <c r="J11" s="3">
        <f>Tabla1[[#This Row],[TIMEOUT]]/Tabla1[[#This Row],[WOS]]</f>
        <v>0</v>
      </c>
    </row>
    <row r="12" spans="1:10" x14ac:dyDescent="0.3">
      <c r="C12" s="14">
        <v>8175</v>
      </c>
      <c r="D12" s="15" t="s">
        <v>39</v>
      </c>
      <c r="E12" s="15">
        <v>8159</v>
      </c>
      <c r="F12" s="16">
        <v>16</v>
      </c>
      <c r="G12" s="15"/>
      <c r="H12" s="3">
        <f>Tabla1[[#This Row],[COMPLETE]]/Tabla1[[#This Row],[WOS]]</f>
        <v>0.99804281345565748</v>
      </c>
      <c r="I12" s="3">
        <f>Tabla1[[#This Row],[FAILED]]/Tabla1[[#This Row],[WOS]]</f>
        <v>1.9571865443425078E-3</v>
      </c>
      <c r="J12" s="3">
        <f>Tabla1[[#This Row],[TIMEOUT]]/Tabla1[[#This Row],[WOS]]</f>
        <v>0</v>
      </c>
    </row>
    <row r="13" spans="1:10" x14ac:dyDescent="0.3">
      <c r="C13" s="14">
        <v>6128</v>
      </c>
      <c r="D13" s="15" t="s">
        <v>16</v>
      </c>
      <c r="E13" s="15">
        <v>5769</v>
      </c>
      <c r="F13" s="16">
        <v>359</v>
      </c>
      <c r="G13" s="15"/>
      <c r="H13" s="3">
        <f>Tabla1[[#This Row],[COMPLETE]]/Tabla1[[#This Row],[WOS]]</f>
        <v>0.94141644908616184</v>
      </c>
      <c r="I13" s="3">
        <f>Tabla1[[#This Row],[FAILED]]/Tabla1[[#This Row],[WOS]]</f>
        <v>5.8583550913838121E-2</v>
      </c>
      <c r="J13" s="3">
        <f>Tabla1[[#This Row],[TIMEOUT]]/Tabla1[[#This Row],[WOS]]</f>
        <v>0</v>
      </c>
    </row>
    <row r="14" spans="1:10" x14ac:dyDescent="0.3">
      <c r="C14" s="14">
        <v>4446</v>
      </c>
      <c r="D14" s="15" t="s">
        <v>29</v>
      </c>
      <c r="E14" s="15">
        <v>4311</v>
      </c>
      <c r="F14" s="16">
        <v>135</v>
      </c>
      <c r="G14" s="15"/>
      <c r="H14" s="3">
        <f>Tabla1[[#This Row],[COMPLETE]]/Tabla1[[#This Row],[WOS]]</f>
        <v>0.96963562753036436</v>
      </c>
      <c r="I14" s="3">
        <f>Tabla1[[#This Row],[FAILED]]/Tabla1[[#This Row],[WOS]]</f>
        <v>3.0364372469635626E-2</v>
      </c>
      <c r="J14" s="3">
        <f>Tabla1[[#This Row],[TIMEOUT]]/Tabla1[[#This Row],[WOS]]</f>
        <v>0</v>
      </c>
    </row>
    <row r="15" spans="1:10" x14ac:dyDescent="0.3">
      <c r="C15" s="14">
        <v>4416</v>
      </c>
      <c r="D15" s="15" t="s">
        <v>13</v>
      </c>
      <c r="E15" s="15">
        <v>4404</v>
      </c>
      <c r="F15" s="16">
        <v>12</v>
      </c>
      <c r="G15" s="15"/>
      <c r="H15" s="3">
        <f>Tabla1[[#This Row],[COMPLETE]]/Tabla1[[#This Row],[WOS]]</f>
        <v>0.99728260869565222</v>
      </c>
      <c r="I15" s="3">
        <f>Tabla1[[#This Row],[FAILED]]/Tabla1[[#This Row],[WOS]]</f>
        <v>2.717391304347826E-3</v>
      </c>
      <c r="J15" s="3">
        <f>Tabla1[[#This Row],[TIMEOUT]]/Tabla1[[#This Row],[WOS]]</f>
        <v>0</v>
      </c>
    </row>
    <row r="16" spans="1:10" x14ac:dyDescent="0.3">
      <c r="C16" s="14">
        <v>1750</v>
      </c>
      <c r="D16" s="15" t="s">
        <v>28</v>
      </c>
      <c r="E16" s="15">
        <v>1729</v>
      </c>
      <c r="F16" s="16">
        <v>21</v>
      </c>
      <c r="G16" s="15"/>
      <c r="H16" s="3">
        <f>Tabla1[[#This Row],[COMPLETE]]/Tabla1[[#This Row],[WOS]]</f>
        <v>0.98799999999999999</v>
      </c>
      <c r="I16" s="3">
        <f>Tabla1[[#This Row],[FAILED]]/Tabla1[[#This Row],[WOS]]</f>
        <v>1.2E-2</v>
      </c>
      <c r="J16" s="3">
        <f>Tabla1[[#This Row],[TIMEOUT]]/Tabla1[[#This Row],[WOS]]</f>
        <v>0</v>
      </c>
    </row>
    <row r="17" spans="3:10" x14ac:dyDescent="0.3">
      <c r="C17" s="14">
        <v>864</v>
      </c>
      <c r="D17" s="15" t="s">
        <v>38</v>
      </c>
      <c r="E17" s="15">
        <v>589</v>
      </c>
      <c r="F17" s="16">
        <v>275</v>
      </c>
      <c r="G17" s="15"/>
      <c r="H17" s="3">
        <f>Tabla1[[#This Row],[COMPLETE]]/Tabla1[[#This Row],[WOS]]</f>
        <v>0.68171296296296291</v>
      </c>
      <c r="I17" s="3">
        <f>Tabla1[[#This Row],[FAILED]]/Tabla1[[#This Row],[WOS]]</f>
        <v>0.31828703703703703</v>
      </c>
      <c r="J17" s="3">
        <f>Tabla1[[#This Row],[TIMEOUT]]/Tabla1[[#This Row],[WOS]]</f>
        <v>0</v>
      </c>
    </row>
    <row r="18" spans="3:10" x14ac:dyDescent="0.3">
      <c r="C18" s="14">
        <v>504</v>
      </c>
      <c r="D18" s="15" t="s">
        <v>19</v>
      </c>
      <c r="E18" s="15"/>
      <c r="F18" s="16"/>
      <c r="G18" s="15">
        <v>504</v>
      </c>
      <c r="H18" s="3">
        <f>Tabla1[[#This Row],[COMPLETE]]/Tabla1[[#This Row],[WOS]]</f>
        <v>0</v>
      </c>
      <c r="I18" s="3">
        <f>Tabla1[[#This Row],[FAILED]]/Tabla1[[#This Row],[WOS]]</f>
        <v>0</v>
      </c>
      <c r="J18" s="3">
        <f>Tabla1[[#This Row],[TIMEOUT]]/Tabla1[[#This Row],[WOS]]</f>
        <v>1</v>
      </c>
    </row>
    <row r="19" spans="3:10" x14ac:dyDescent="0.3">
      <c r="C19" s="14">
        <v>452</v>
      </c>
      <c r="D19" s="15" t="s">
        <v>31</v>
      </c>
      <c r="E19" s="15">
        <v>442</v>
      </c>
      <c r="F19" s="16">
        <v>10</v>
      </c>
      <c r="G19" s="15"/>
      <c r="H19" s="3">
        <f>Tabla1[[#This Row],[COMPLETE]]/Tabla1[[#This Row],[WOS]]</f>
        <v>0.97787610619469023</v>
      </c>
      <c r="I19" s="3">
        <f>Tabla1[[#This Row],[FAILED]]/Tabla1[[#This Row],[WOS]]</f>
        <v>2.2123893805309734E-2</v>
      </c>
      <c r="J19" s="3">
        <f>Tabla1[[#This Row],[TIMEOUT]]/Tabla1[[#This Row],[WOS]]</f>
        <v>0</v>
      </c>
    </row>
    <row r="20" spans="3:10" x14ac:dyDescent="0.3">
      <c r="C20" s="14">
        <v>322</v>
      </c>
      <c r="D20" s="15" t="s">
        <v>14</v>
      </c>
      <c r="E20" s="15">
        <v>283</v>
      </c>
      <c r="F20" s="16">
        <v>39</v>
      </c>
      <c r="G20" s="15"/>
      <c r="H20" s="3">
        <f>Tabla1[[#This Row],[COMPLETE]]/Tabla1[[#This Row],[WOS]]</f>
        <v>0.8788819875776398</v>
      </c>
      <c r="I20" s="3">
        <f>Tabla1[[#This Row],[FAILED]]/Tabla1[[#This Row],[WOS]]</f>
        <v>0.12111801242236025</v>
      </c>
      <c r="J20" s="3">
        <f>Tabla1[[#This Row],[TIMEOUT]]/Tabla1[[#This Row],[WOS]]</f>
        <v>0</v>
      </c>
    </row>
    <row r="21" spans="3:10" x14ac:dyDescent="0.3">
      <c r="C21" s="14">
        <v>179</v>
      </c>
      <c r="D21" s="15" t="s">
        <v>17</v>
      </c>
      <c r="E21" s="15"/>
      <c r="F21" s="16">
        <v>179</v>
      </c>
      <c r="G21" s="15"/>
      <c r="H21" s="3">
        <f>Tabla1[[#This Row],[COMPLETE]]/Tabla1[[#This Row],[WOS]]</f>
        <v>0</v>
      </c>
      <c r="I21" s="3">
        <f>Tabla1[[#This Row],[FAILED]]/Tabla1[[#This Row],[WOS]]</f>
        <v>1</v>
      </c>
      <c r="J21" s="3">
        <f>Tabla1[[#This Row],[TIMEOUT]]/Tabla1[[#This Row],[WOS]]</f>
        <v>0</v>
      </c>
    </row>
    <row r="22" spans="3:10" x14ac:dyDescent="0.3">
      <c r="C22" s="14">
        <v>153</v>
      </c>
      <c r="D22" s="15" t="s">
        <v>15</v>
      </c>
      <c r="E22" s="15">
        <v>127</v>
      </c>
      <c r="F22" s="16">
        <v>26</v>
      </c>
      <c r="G22" s="15"/>
      <c r="H22" s="3">
        <f>Tabla1[[#This Row],[COMPLETE]]/Tabla1[[#This Row],[WOS]]</f>
        <v>0.83006535947712423</v>
      </c>
      <c r="I22" s="3">
        <f>Tabla1[[#This Row],[FAILED]]/Tabla1[[#This Row],[WOS]]</f>
        <v>0.16993464052287582</v>
      </c>
      <c r="J22" s="3">
        <f>Tabla1[[#This Row],[TIMEOUT]]/Tabla1[[#This Row],[WOS]]</f>
        <v>0</v>
      </c>
    </row>
    <row r="23" spans="3:10" x14ac:dyDescent="0.3">
      <c r="C23" s="14">
        <v>125</v>
      </c>
      <c r="D23" s="15" t="s">
        <v>41</v>
      </c>
      <c r="E23" s="15">
        <v>112</v>
      </c>
      <c r="F23" s="16">
        <v>13</v>
      </c>
      <c r="G23" s="15"/>
      <c r="H23" s="3">
        <f>Tabla1[[#This Row],[COMPLETE]]/Tabla1[[#This Row],[WOS]]</f>
        <v>0.89600000000000002</v>
      </c>
      <c r="I23" s="3">
        <f>Tabla1[[#This Row],[FAILED]]/Tabla1[[#This Row],[WOS]]</f>
        <v>0.104</v>
      </c>
      <c r="J23" s="3">
        <f>Tabla1[[#This Row],[TIMEOUT]]/Tabla1[[#This Row],[WOS]]</f>
        <v>0</v>
      </c>
    </row>
    <row r="24" spans="3:10" x14ac:dyDescent="0.3">
      <c r="C24" s="14">
        <v>106</v>
      </c>
      <c r="D24" s="15" t="s">
        <v>35</v>
      </c>
      <c r="E24" s="15">
        <v>97</v>
      </c>
      <c r="F24" s="16">
        <v>9</v>
      </c>
      <c r="G24" s="15"/>
      <c r="H24" s="3">
        <f>Tabla1[[#This Row],[COMPLETE]]/Tabla1[[#This Row],[WOS]]</f>
        <v>0.91509433962264153</v>
      </c>
      <c r="I24" s="3">
        <f>Tabla1[[#This Row],[FAILED]]/Tabla1[[#This Row],[WOS]]</f>
        <v>8.4905660377358486E-2</v>
      </c>
      <c r="J24" s="3">
        <f>Tabla1[[#This Row],[TIMEOUT]]/Tabla1[[#This Row],[WOS]]</f>
        <v>0</v>
      </c>
    </row>
    <row r="25" spans="3:10" x14ac:dyDescent="0.3">
      <c r="C25" s="14">
        <v>93</v>
      </c>
      <c r="D25" s="15" t="s">
        <v>25</v>
      </c>
      <c r="E25" s="15"/>
      <c r="F25" s="16">
        <v>93</v>
      </c>
      <c r="G25" s="15"/>
      <c r="H25" s="3">
        <f>Tabla1[[#This Row],[COMPLETE]]/Tabla1[[#This Row],[WOS]]</f>
        <v>0</v>
      </c>
      <c r="I25" s="3">
        <f>Tabla1[[#This Row],[FAILED]]/Tabla1[[#This Row],[WOS]]</f>
        <v>1</v>
      </c>
      <c r="J25" s="3">
        <f>Tabla1[[#This Row],[TIMEOUT]]/Tabla1[[#This Row],[WOS]]</f>
        <v>0</v>
      </c>
    </row>
    <row r="26" spans="3:10" x14ac:dyDescent="0.3">
      <c r="C26" s="14">
        <v>89</v>
      </c>
      <c r="D26" s="15" t="s">
        <v>32</v>
      </c>
      <c r="E26" s="15">
        <v>46</v>
      </c>
      <c r="F26" s="16">
        <v>43</v>
      </c>
      <c r="G26" s="15"/>
      <c r="H26" s="3">
        <f>Tabla1[[#This Row],[COMPLETE]]/Tabla1[[#This Row],[WOS]]</f>
        <v>0.5168539325842697</v>
      </c>
      <c r="I26" s="3">
        <f>Tabla1[[#This Row],[FAILED]]/Tabla1[[#This Row],[WOS]]</f>
        <v>0.48314606741573035</v>
      </c>
      <c r="J26" s="3">
        <f>Tabla1[[#This Row],[TIMEOUT]]/Tabla1[[#This Row],[WOS]]</f>
        <v>0</v>
      </c>
    </row>
    <row r="27" spans="3:10" x14ac:dyDescent="0.3">
      <c r="C27" s="14">
        <v>74</v>
      </c>
      <c r="D27" s="15" t="s">
        <v>27</v>
      </c>
      <c r="E27" s="15">
        <v>72</v>
      </c>
      <c r="F27" s="16">
        <v>2</v>
      </c>
      <c r="G27" s="15"/>
      <c r="H27" s="3">
        <f>Tabla1[[#This Row],[COMPLETE]]/Tabla1[[#This Row],[WOS]]</f>
        <v>0.97297297297297303</v>
      </c>
      <c r="I27" s="3">
        <f>Tabla1[[#This Row],[FAILED]]/Tabla1[[#This Row],[WOS]]</f>
        <v>2.7027027027027029E-2</v>
      </c>
      <c r="J27" s="3">
        <f>Tabla1[[#This Row],[TIMEOUT]]/Tabla1[[#This Row],[WOS]]</f>
        <v>0</v>
      </c>
    </row>
    <row r="28" spans="3:10" x14ac:dyDescent="0.3">
      <c r="C28" s="14">
        <v>47</v>
      </c>
      <c r="D28" s="15" t="s">
        <v>20</v>
      </c>
      <c r="E28" s="15">
        <v>46</v>
      </c>
      <c r="F28" s="16">
        <v>1</v>
      </c>
      <c r="G28" s="15"/>
      <c r="H28" s="3">
        <f>Tabla1[[#This Row],[COMPLETE]]/Tabla1[[#This Row],[WOS]]</f>
        <v>0.97872340425531912</v>
      </c>
      <c r="I28" s="3">
        <f>Tabla1[[#This Row],[FAILED]]/Tabla1[[#This Row],[WOS]]</f>
        <v>2.1276595744680851E-2</v>
      </c>
      <c r="J28" s="3">
        <f>Tabla1[[#This Row],[TIMEOUT]]/Tabla1[[#This Row],[WOS]]</f>
        <v>0</v>
      </c>
    </row>
    <row r="29" spans="3:10" x14ac:dyDescent="0.3">
      <c r="C29" s="14">
        <v>40</v>
      </c>
      <c r="D29" s="15" t="s">
        <v>45</v>
      </c>
      <c r="E29" s="15"/>
      <c r="F29" s="16"/>
      <c r="G29" s="15">
        <v>40</v>
      </c>
      <c r="H29" s="3">
        <f>Tabla1[[#This Row],[COMPLETE]]/Tabla1[[#This Row],[WOS]]</f>
        <v>0</v>
      </c>
      <c r="I29" s="3">
        <f>Tabla1[[#This Row],[FAILED]]/Tabla1[[#This Row],[WOS]]</f>
        <v>0</v>
      </c>
      <c r="J29" s="3">
        <f>Tabla1[[#This Row],[TIMEOUT]]/Tabla1[[#This Row],[WOS]]</f>
        <v>1</v>
      </c>
    </row>
    <row r="30" spans="3:10" x14ac:dyDescent="0.3">
      <c r="C30" s="14">
        <v>37</v>
      </c>
      <c r="D30" s="15" t="s">
        <v>23</v>
      </c>
      <c r="E30" s="15">
        <v>37</v>
      </c>
      <c r="F30" s="16"/>
      <c r="G30" s="15"/>
      <c r="H30" s="3">
        <f>Tabla1[[#This Row],[COMPLETE]]/Tabla1[[#This Row],[WOS]]</f>
        <v>1</v>
      </c>
      <c r="I30" s="3">
        <f>Tabla1[[#This Row],[FAILED]]/Tabla1[[#This Row],[WOS]]</f>
        <v>0</v>
      </c>
      <c r="J30" s="3">
        <f>Tabla1[[#This Row],[TIMEOUT]]/Tabla1[[#This Row],[WOS]]</f>
        <v>0</v>
      </c>
    </row>
    <row r="31" spans="3:10" x14ac:dyDescent="0.3">
      <c r="C31" s="14">
        <v>31</v>
      </c>
      <c r="D31" s="15" t="s">
        <v>18</v>
      </c>
      <c r="E31" s="15">
        <v>30</v>
      </c>
      <c r="F31" s="16">
        <v>1</v>
      </c>
      <c r="G31" s="15"/>
      <c r="H31" s="3">
        <f>Tabla1[[#This Row],[COMPLETE]]/Tabla1[[#This Row],[WOS]]</f>
        <v>0.967741935483871</v>
      </c>
      <c r="I31" s="3">
        <f>Tabla1[[#This Row],[FAILED]]/Tabla1[[#This Row],[WOS]]</f>
        <v>3.2258064516129031E-2</v>
      </c>
      <c r="J31" s="3">
        <f>Tabla1[[#This Row],[TIMEOUT]]/Tabla1[[#This Row],[WOS]]</f>
        <v>0</v>
      </c>
    </row>
    <row r="32" spans="3:10" x14ac:dyDescent="0.3">
      <c r="C32" s="14">
        <v>31</v>
      </c>
      <c r="D32" s="15" t="s">
        <v>24</v>
      </c>
      <c r="E32" s="15">
        <v>31</v>
      </c>
      <c r="F32" s="16"/>
      <c r="G32" s="15"/>
      <c r="H32" s="3">
        <f>Tabla1[[#This Row],[COMPLETE]]/Tabla1[[#This Row],[WOS]]</f>
        <v>1</v>
      </c>
      <c r="I32" s="3">
        <f>Tabla1[[#This Row],[FAILED]]/Tabla1[[#This Row],[WOS]]</f>
        <v>0</v>
      </c>
      <c r="J32" s="3">
        <f>Tabla1[[#This Row],[TIMEOUT]]/Tabla1[[#This Row],[WOS]]</f>
        <v>0</v>
      </c>
    </row>
    <row r="33" spans="3:10" x14ac:dyDescent="0.3">
      <c r="C33" s="14">
        <v>30</v>
      </c>
      <c r="D33" s="15" t="s">
        <v>26</v>
      </c>
      <c r="E33" s="15"/>
      <c r="F33" s="16">
        <v>30</v>
      </c>
      <c r="G33" s="15"/>
      <c r="H33" s="3">
        <f>Tabla1[[#This Row],[COMPLETE]]/Tabla1[[#This Row],[WOS]]</f>
        <v>0</v>
      </c>
      <c r="I33" s="3">
        <f>Tabla1[[#This Row],[FAILED]]/Tabla1[[#This Row],[WOS]]</f>
        <v>1</v>
      </c>
      <c r="J33" s="3">
        <f>Tabla1[[#This Row],[TIMEOUT]]/Tabla1[[#This Row],[WOS]]</f>
        <v>0</v>
      </c>
    </row>
    <row r="34" spans="3:10" x14ac:dyDescent="0.3">
      <c r="C34" s="14">
        <v>27</v>
      </c>
      <c r="D34" s="15" t="s">
        <v>30</v>
      </c>
      <c r="E34" s="15">
        <v>27</v>
      </c>
      <c r="F34" s="16"/>
      <c r="G34" s="15"/>
      <c r="H34" s="3">
        <f>Tabla1[[#This Row],[COMPLETE]]/Tabla1[[#This Row],[WOS]]</f>
        <v>1</v>
      </c>
      <c r="I34" s="3">
        <f>Tabla1[[#This Row],[FAILED]]/Tabla1[[#This Row],[WOS]]</f>
        <v>0</v>
      </c>
      <c r="J34" s="3">
        <f>Tabla1[[#This Row],[TIMEOUT]]/Tabla1[[#This Row],[WOS]]</f>
        <v>0</v>
      </c>
    </row>
    <row r="35" spans="3:10" x14ac:dyDescent="0.3">
      <c r="C35" s="14">
        <v>9</v>
      </c>
      <c r="D35" s="15" t="s">
        <v>40</v>
      </c>
      <c r="E35" s="15">
        <v>8</v>
      </c>
      <c r="F35" s="16">
        <v>1</v>
      </c>
      <c r="G35" s="15"/>
      <c r="H35" s="3">
        <f>Tabla1[[#This Row],[COMPLETE]]/Tabla1[[#This Row],[WOS]]</f>
        <v>0.88888888888888884</v>
      </c>
      <c r="I35" s="3">
        <f>Tabla1[[#This Row],[FAILED]]/Tabla1[[#This Row],[WOS]]</f>
        <v>0.1111111111111111</v>
      </c>
      <c r="J35" s="3">
        <f>Tabla1[[#This Row],[TIMEOUT]]/Tabla1[[#This Row],[WOS]]</f>
        <v>0</v>
      </c>
    </row>
    <row r="36" spans="3:10" x14ac:dyDescent="0.3">
      <c r="C36" s="14">
        <v>6</v>
      </c>
      <c r="D36" s="15" t="s">
        <v>34</v>
      </c>
      <c r="E36" s="15"/>
      <c r="F36" s="16"/>
      <c r="G36" s="15">
        <v>6</v>
      </c>
      <c r="H36" s="3">
        <f>Tabla1[[#This Row],[COMPLETE]]/Tabla1[[#This Row],[WOS]]</f>
        <v>0</v>
      </c>
      <c r="I36" s="3">
        <f>Tabla1[[#This Row],[FAILED]]/Tabla1[[#This Row],[WOS]]</f>
        <v>0</v>
      </c>
      <c r="J36" s="3">
        <f>Tabla1[[#This Row],[TIMEOUT]]/Tabla1[[#This Row],[WOS]]</f>
        <v>1</v>
      </c>
    </row>
    <row r="37" spans="3:10" x14ac:dyDescent="0.3">
      <c r="C37" s="14">
        <v>6</v>
      </c>
      <c r="D37" s="15" t="s">
        <v>47</v>
      </c>
      <c r="E37" s="15">
        <v>6</v>
      </c>
      <c r="F37" s="16"/>
      <c r="G37" s="15"/>
      <c r="H37" s="3">
        <f>Tabla1[[#This Row],[COMPLETE]]/Tabla1[[#This Row],[WOS]]</f>
        <v>1</v>
      </c>
      <c r="I37" s="3">
        <f>Tabla1[[#This Row],[FAILED]]/Tabla1[[#This Row],[WOS]]</f>
        <v>0</v>
      </c>
      <c r="J37" s="3">
        <f>Tabla1[[#This Row],[TIMEOUT]]/Tabla1[[#This Row],[WOS]]</f>
        <v>0</v>
      </c>
    </row>
    <row r="38" spans="3:10" x14ac:dyDescent="0.3">
      <c r="C38" s="14">
        <v>4</v>
      </c>
      <c r="D38" s="15" t="s">
        <v>42</v>
      </c>
      <c r="E38" s="15">
        <v>4</v>
      </c>
      <c r="F38" s="16"/>
      <c r="G38" s="15"/>
      <c r="H38" s="3">
        <f>Tabla1[[#This Row],[COMPLETE]]/Tabla1[[#This Row],[WOS]]</f>
        <v>1</v>
      </c>
      <c r="I38" s="3">
        <f>Tabla1[[#This Row],[FAILED]]/Tabla1[[#This Row],[WOS]]</f>
        <v>0</v>
      </c>
      <c r="J38" s="3">
        <f>Tabla1[[#This Row],[TIMEOUT]]/Tabla1[[#This Row],[WOS]]</f>
        <v>0</v>
      </c>
    </row>
    <row r="39" spans="3:10" x14ac:dyDescent="0.3">
      <c r="C39" s="14">
        <v>3</v>
      </c>
      <c r="D39" s="15" t="s">
        <v>21</v>
      </c>
      <c r="E39" s="15">
        <v>3</v>
      </c>
      <c r="F39" s="16"/>
      <c r="G39" s="15"/>
      <c r="H39" s="3">
        <f>Tabla1[[#This Row],[COMPLETE]]/Tabla1[[#This Row],[WOS]]</f>
        <v>1</v>
      </c>
      <c r="I39" s="3">
        <f>Tabla1[[#This Row],[FAILED]]/Tabla1[[#This Row],[WOS]]</f>
        <v>0</v>
      </c>
      <c r="J39" s="3">
        <f>Tabla1[[#This Row],[TIMEOUT]]/Tabla1[[#This Row],[WOS]]</f>
        <v>0</v>
      </c>
    </row>
    <row r="40" spans="3:10" x14ac:dyDescent="0.3">
      <c r="C40" s="14">
        <v>2</v>
      </c>
      <c r="D40" s="15" t="s">
        <v>46</v>
      </c>
      <c r="E40" s="15"/>
      <c r="F40" s="16"/>
      <c r="G40" s="15">
        <v>2</v>
      </c>
      <c r="H40" s="3">
        <f>Tabla1[[#This Row],[COMPLETE]]/Tabla1[[#This Row],[WOS]]</f>
        <v>0</v>
      </c>
      <c r="I40" s="3">
        <f>Tabla1[[#This Row],[FAILED]]/Tabla1[[#This Row],[WOS]]</f>
        <v>0</v>
      </c>
      <c r="J40" s="3">
        <f>Tabla1[[#This Row],[TIMEOUT]]/Tabla1[[#This Row],[WOS]]</f>
        <v>1</v>
      </c>
    </row>
    <row r="41" spans="3:10" x14ac:dyDescent="0.3">
      <c r="C41" s="14">
        <v>1</v>
      </c>
      <c r="D41" s="15" t="s">
        <v>43</v>
      </c>
      <c r="E41" s="15">
        <v>1</v>
      </c>
      <c r="F41" s="16"/>
      <c r="G41" s="15"/>
      <c r="H41" s="3">
        <f>Tabla1[[#This Row],[COMPLETE]]/Tabla1[[#This Row],[WOS]]</f>
        <v>1</v>
      </c>
      <c r="I41" s="3">
        <f>Tabla1[[#This Row],[FAILED]]/Tabla1[[#This Row],[WOS]]</f>
        <v>0</v>
      </c>
      <c r="J41" s="3">
        <f>Tabla1[[#This Row],[TIMEOUT]]/Tabla1[[#This Row],[WOS]]</f>
        <v>0</v>
      </c>
    </row>
    <row r="42" spans="3:10" x14ac:dyDescent="0.3">
      <c r="C42" s="14">
        <v>1</v>
      </c>
      <c r="D42" s="15" t="s">
        <v>44</v>
      </c>
      <c r="E42" s="15"/>
      <c r="F42" s="16"/>
      <c r="G42" s="15">
        <v>1</v>
      </c>
      <c r="H42" s="3">
        <f>Tabla1[[#This Row],[COMPLETE]]/Tabla1[[#This Row],[WOS]]</f>
        <v>0</v>
      </c>
      <c r="I42" s="3">
        <f>Tabla1[[#This Row],[FAILED]]/Tabla1[[#This Row],[WOS]]</f>
        <v>0</v>
      </c>
      <c r="J42" s="3">
        <f>Tabla1[[#This Row],[TIMEOUT]]/Tabla1[[#This Row],[WOS]]</f>
        <v>1</v>
      </c>
    </row>
    <row r="43" spans="3:10" x14ac:dyDescent="0.3">
      <c r="C43" s="14">
        <v>1</v>
      </c>
      <c r="D43" s="15" t="s">
        <v>33</v>
      </c>
      <c r="E43" s="15"/>
      <c r="F43" s="16"/>
      <c r="G43" s="15">
        <v>1</v>
      </c>
      <c r="H43" s="3">
        <f>Tabla1[[#This Row],[COMPLETE]]/Tabla1[[#This Row],[WOS]]</f>
        <v>0</v>
      </c>
      <c r="I43" s="3">
        <f>Tabla1[[#This Row],[FAILED]]/Tabla1[[#This Row],[WOS]]</f>
        <v>0</v>
      </c>
      <c r="J43" s="3">
        <f>Tabla1[[#This Row],[TIMEOUT]]/Tabla1[[#This Row],[WOS]]</f>
        <v>1</v>
      </c>
    </row>
    <row r="44" spans="3:10" x14ac:dyDescent="0.3">
      <c r="C44" s="14">
        <v>1</v>
      </c>
      <c r="D44" s="15"/>
      <c r="E44" s="15">
        <v>1</v>
      </c>
      <c r="F44" s="16"/>
      <c r="G44" s="15"/>
      <c r="H44" s="3">
        <f>Tabla1[[#This Row],[COMPLETE]]/Tabla1[[#This Row],[WOS]]</f>
        <v>1</v>
      </c>
      <c r="I44" s="3">
        <f>Tabla1[[#This Row],[FAILED]]/Tabla1[[#This Row],[WOS]]</f>
        <v>0</v>
      </c>
      <c r="J44" s="3">
        <f>Tabla1[[#This Row],[TIMEOUT]]/Tabla1[[#This Row],[WOS]]</f>
        <v>0</v>
      </c>
    </row>
  </sheetData>
  <conditionalFormatting sqref="I9:J44">
    <cfRule type="colorScale" priority="3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:H44">
    <cfRule type="colorScale" priority="3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8:H44">
    <cfRule type="colorScale" priority="3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38"/>
  <sheetViews>
    <sheetView workbookViewId="0">
      <selection activeCell="A39" sqref="A39:XFD40"/>
    </sheetView>
  </sheetViews>
  <sheetFormatPr baseColWidth="10" defaultColWidth="11.44140625" defaultRowHeight="14.4" x14ac:dyDescent="0.3"/>
  <sheetData>
    <row r="2" spans="2:9" x14ac:dyDescent="0.3">
      <c r="B2" s="5" t="s">
        <v>4</v>
      </c>
      <c r="C2" s="5" t="s">
        <v>5</v>
      </c>
      <c r="D2" s="5" t="s">
        <v>1</v>
      </c>
      <c r="E2" s="5" t="s">
        <v>2</v>
      </c>
      <c r="F2" s="5" t="s">
        <v>3</v>
      </c>
      <c r="G2" s="5" t="s">
        <v>6</v>
      </c>
      <c r="H2" s="5" t="s">
        <v>7</v>
      </c>
      <c r="I2" s="5" t="s">
        <v>8</v>
      </c>
    </row>
    <row r="3" spans="2:9" x14ac:dyDescent="0.3">
      <c r="B3" s="14">
        <v>504</v>
      </c>
      <c r="C3" s="15" t="s">
        <v>19</v>
      </c>
      <c r="D3" s="15"/>
      <c r="E3" s="16"/>
      <c r="F3" s="15">
        <v>504</v>
      </c>
      <c r="G3" s="3">
        <v>0</v>
      </c>
      <c r="H3" s="3">
        <v>0</v>
      </c>
      <c r="I3" s="3">
        <v>1</v>
      </c>
    </row>
    <row r="4" spans="2:9" x14ac:dyDescent="0.3">
      <c r="B4" s="14">
        <v>40</v>
      </c>
      <c r="C4" s="15" t="s">
        <v>45</v>
      </c>
      <c r="D4" s="15"/>
      <c r="E4" s="16"/>
      <c r="F4" s="15">
        <v>40</v>
      </c>
      <c r="G4" s="3">
        <v>0</v>
      </c>
      <c r="H4" s="3">
        <v>0</v>
      </c>
      <c r="I4" s="3">
        <v>1</v>
      </c>
    </row>
    <row r="5" spans="2:9" x14ac:dyDescent="0.3">
      <c r="B5" s="14">
        <v>6</v>
      </c>
      <c r="C5" s="15" t="s">
        <v>34</v>
      </c>
      <c r="D5" s="15"/>
      <c r="E5" s="16"/>
      <c r="F5" s="15">
        <v>6</v>
      </c>
      <c r="G5" s="3">
        <v>0</v>
      </c>
      <c r="H5" s="3">
        <v>0</v>
      </c>
      <c r="I5" s="3">
        <v>1</v>
      </c>
    </row>
    <row r="6" spans="2:9" x14ac:dyDescent="0.3">
      <c r="B6" s="14">
        <v>2</v>
      </c>
      <c r="C6" s="15" t="s">
        <v>46</v>
      </c>
      <c r="D6" s="15"/>
      <c r="E6" s="16"/>
      <c r="F6" s="15">
        <v>2</v>
      </c>
      <c r="G6" s="3">
        <v>0</v>
      </c>
      <c r="H6" s="3">
        <v>0</v>
      </c>
      <c r="I6" s="3">
        <v>1</v>
      </c>
    </row>
    <row r="7" spans="2:9" x14ac:dyDescent="0.3">
      <c r="B7" s="14">
        <v>1</v>
      </c>
      <c r="C7" s="15" t="s">
        <v>44</v>
      </c>
      <c r="D7" s="15"/>
      <c r="E7" s="16"/>
      <c r="F7" s="15">
        <v>1</v>
      </c>
      <c r="G7" s="3">
        <v>0</v>
      </c>
      <c r="H7" s="3">
        <v>0</v>
      </c>
      <c r="I7" s="3">
        <v>1</v>
      </c>
    </row>
    <row r="8" spans="2:9" x14ac:dyDescent="0.3">
      <c r="B8" s="14">
        <v>1</v>
      </c>
      <c r="C8" s="15" t="s">
        <v>33</v>
      </c>
      <c r="D8" s="15"/>
      <c r="E8" s="16"/>
      <c r="F8" s="15">
        <v>1</v>
      </c>
      <c r="G8" s="3">
        <v>0</v>
      </c>
      <c r="H8" s="3">
        <v>0</v>
      </c>
      <c r="I8" s="3">
        <v>1</v>
      </c>
    </row>
    <row r="9" spans="2:9" x14ac:dyDescent="0.3">
      <c r="B9" s="14">
        <v>11089</v>
      </c>
      <c r="C9" s="15" t="s">
        <v>36</v>
      </c>
      <c r="D9" s="15">
        <v>11062</v>
      </c>
      <c r="E9" s="16">
        <v>27</v>
      </c>
      <c r="F9" s="15"/>
      <c r="G9" s="3">
        <v>0.99756515465776896</v>
      </c>
      <c r="H9" s="3">
        <v>2.4348453422310397E-3</v>
      </c>
      <c r="I9" s="3">
        <v>0</v>
      </c>
    </row>
    <row r="10" spans="2:9" x14ac:dyDescent="0.3">
      <c r="B10" s="14">
        <v>9407</v>
      </c>
      <c r="C10" s="15" t="s">
        <v>22</v>
      </c>
      <c r="D10" s="15">
        <v>9249</v>
      </c>
      <c r="E10" s="16">
        <v>158</v>
      </c>
      <c r="F10" s="15"/>
      <c r="G10" s="3">
        <v>0.98320399702349315</v>
      </c>
      <c r="H10" s="3">
        <v>1.6796002976506855E-2</v>
      </c>
      <c r="I10" s="3">
        <v>0</v>
      </c>
    </row>
    <row r="11" spans="2:9" x14ac:dyDescent="0.3">
      <c r="B11" s="14">
        <v>8618</v>
      </c>
      <c r="C11" s="15" t="s">
        <v>37</v>
      </c>
      <c r="D11" s="15">
        <v>8251</v>
      </c>
      <c r="E11" s="16">
        <v>367</v>
      </c>
      <c r="F11" s="15"/>
      <c r="G11" s="3">
        <v>0.95741471339057782</v>
      </c>
      <c r="H11" s="3">
        <v>4.2585286609422138E-2</v>
      </c>
      <c r="I11" s="3">
        <v>0</v>
      </c>
    </row>
    <row r="12" spans="2:9" x14ac:dyDescent="0.3">
      <c r="B12" s="14">
        <v>8175</v>
      </c>
      <c r="C12" s="15" t="s">
        <v>39</v>
      </c>
      <c r="D12" s="15">
        <v>8159</v>
      </c>
      <c r="E12" s="16">
        <v>16</v>
      </c>
      <c r="F12" s="15"/>
      <c r="G12" s="3">
        <v>0.99804281345565748</v>
      </c>
      <c r="H12" s="3">
        <v>1.9571865443425078E-3</v>
      </c>
      <c r="I12" s="3">
        <v>0</v>
      </c>
    </row>
    <row r="13" spans="2:9" x14ac:dyDescent="0.3">
      <c r="B13" s="14">
        <v>6128</v>
      </c>
      <c r="C13" s="15" t="s">
        <v>16</v>
      </c>
      <c r="D13" s="15">
        <v>5769</v>
      </c>
      <c r="E13" s="16">
        <v>359</v>
      </c>
      <c r="F13" s="15"/>
      <c r="G13" s="3">
        <v>0.94141644908616184</v>
      </c>
      <c r="H13" s="3">
        <v>5.8583550913838121E-2</v>
      </c>
      <c r="I13" s="3">
        <v>0</v>
      </c>
    </row>
    <row r="14" spans="2:9" x14ac:dyDescent="0.3">
      <c r="B14" s="14">
        <v>4446</v>
      </c>
      <c r="C14" s="15" t="s">
        <v>29</v>
      </c>
      <c r="D14" s="15">
        <v>4311</v>
      </c>
      <c r="E14" s="16">
        <v>135</v>
      </c>
      <c r="F14" s="15"/>
      <c r="G14" s="3">
        <v>0.96963562753036436</v>
      </c>
      <c r="H14" s="3">
        <v>3.0364372469635626E-2</v>
      </c>
      <c r="I14" s="3">
        <v>0</v>
      </c>
    </row>
    <row r="15" spans="2:9" x14ac:dyDescent="0.3">
      <c r="B15" s="14">
        <v>4416</v>
      </c>
      <c r="C15" s="15" t="s">
        <v>13</v>
      </c>
      <c r="D15" s="15">
        <v>4404</v>
      </c>
      <c r="E15" s="16">
        <v>12</v>
      </c>
      <c r="F15" s="15"/>
      <c r="G15" s="3">
        <v>0.99728260869565222</v>
      </c>
      <c r="H15" s="3">
        <v>2.717391304347826E-3</v>
      </c>
      <c r="I15" s="3">
        <v>0</v>
      </c>
    </row>
    <row r="16" spans="2:9" x14ac:dyDescent="0.3">
      <c r="B16" s="14">
        <v>1750</v>
      </c>
      <c r="C16" s="15" t="s">
        <v>28</v>
      </c>
      <c r="D16" s="15">
        <v>1729</v>
      </c>
      <c r="E16" s="16">
        <v>21</v>
      </c>
      <c r="F16" s="15"/>
      <c r="G16" s="3">
        <v>0.98799999999999999</v>
      </c>
      <c r="H16" s="3">
        <v>1.2E-2</v>
      </c>
      <c r="I16" s="3">
        <v>0</v>
      </c>
    </row>
    <row r="17" spans="2:9" x14ac:dyDescent="0.3">
      <c r="B17" s="14">
        <v>864</v>
      </c>
      <c r="C17" s="15" t="s">
        <v>38</v>
      </c>
      <c r="D17" s="15">
        <v>589</v>
      </c>
      <c r="E17" s="16">
        <v>275</v>
      </c>
      <c r="F17" s="15"/>
      <c r="G17" s="3">
        <v>0.68171296296296291</v>
      </c>
      <c r="H17" s="3">
        <v>0.31828703703703703</v>
      </c>
      <c r="I17" s="3">
        <v>0</v>
      </c>
    </row>
    <row r="18" spans="2:9" x14ac:dyDescent="0.3">
      <c r="B18" s="14">
        <v>452</v>
      </c>
      <c r="C18" s="15" t="s">
        <v>31</v>
      </c>
      <c r="D18" s="15">
        <v>442</v>
      </c>
      <c r="E18" s="16">
        <v>10</v>
      </c>
      <c r="F18" s="15"/>
      <c r="G18" s="3">
        <v>0.97787610619469023</v>
      </c>
      <c r="H18" s="3">
        <v>2.2123893805309734E-2</v>
      </c>
      <c r="I18" s="3">
        <v>0</v>
      </c>
    </row>
    <row r="19" spans="2:9" x14ac:dyDescent="0.3">
      <c r="B19" s="14">
        <v>322</v>
      </c>
      <c r="C19" s="15" t="s">
        <v>14</v>
      </c>
      <c r="D19" s="15">
        <v>283</v>
      </c>
      <c r="E19" s="16">
        <v>39</v>
      </c>
      <c r="F19" s="15"/>
      <c r="G19" s="3">
        <v>0.8788819875776398</v>
      </c>
      <c r="H19" s="3">
        <v>0.12111801242236025</v>
      </c>
      <c r="I19" s="3">
        <v>0</v>
      </c>
    </row>
    <row r="20" spans="2:9" x14ac:dyDescent="0.3">
      <c r="B20" s="14">
        <v>179</v>
      </c>
      <c r="C20" s="15" t="s">
        <v>17</v>
      </c>
      <c r="D20" s="15"/>
      <c r="E20" s="16">
        <v>179</v>
      </c>
      <c r="F20" s="15"/>
      <c r="G20" s="3">
        <v>0</v>
      </c>
      <c r="H20" s="3">
        <v>1</v>
      </c>
      <c r="I20" s="3">
        <v>0</v>
      </c>
    </row>
    <row r="21" spans="2:9" x14ac:dyDescent="0.3">
      <c r="B21" s="14">
        <v>153</v>
      </c>
      <c r="C21" s="15" t="s">
        <v>15</v>
      </c>
      <c r="D21" s="15">
        <v>127</v>
      </c>
      <c r="E21" s="16">
        <v>26</v>
      </c>
      <c r="F21" s="15"/>
      <c r="G21" s="3">
        <v>0.83006535947712423</v>
      </c>
      <c r="H21" s="3">
        <v>0.16993464052287582</v>
      </c>
      <c r="I21" s="3">
        <v>0</v>
      </c>
    </row>
    <row r="22" spans="2:9" x14ac:dyDescent="0.3">
      <c r="B22" s="14">
        <v>125</v>
      </c>
      <c r="C22" s="15" t="s">
        <v>41</v>
      </c>
      <c r="D22" s="15">
        <v>112</v>
      </c>
      <c r="E22" s="16">
        <v>13</v>
      </c>
      <c r="F22" s="15"/>
      <c r="G22" s="3">
        <v>0.89600000000000002</v>
      </c>
      <c r="H22" s="3">
        <v>0.104</v>
      </c>
      <c r="I22" s="3">
        <v>0</v>
      </c>
    </row>
    <row r="23" spans="2:9" x14ac:dyDescent="0.3">
      <c r="B23" s="14">
        <v>106</v>
      </c>
      <c r="C23" s="15" t="s">
        <v>35</v>
      </c>
      <c r="D23" s="15">
        <v>97</v>
      </c>
      <c r="E23" s="16">
        <v>9</v>
      </c>
      <c r="F23" s="15"/>
      <c r="G23" s="3">
        <v>0.91509433962264153</v>
      </c>
      <c r="H23" s="3">
        <v>8.4905660377358486E-2</v>
      </c>
      <c r="I23" s="3">
        <v>0</v>
      </c>
    </row>
    <row r="24" spans="2:9" x14ac:dyDescent="0.3">
      <c r="B24" s="14">
        <v>93</v>
      </c>
      <c r="C24" s="15" t="s">
        <v>25</v>
      </c>
      <c r="D24" s="15"/>
      <c r="E24" s="16">
        <v>93</v>
      </c>
      <c r="F24" s="15"/>
      <c r="G24" s="3">
        <v>0</v>
      </c>
      <c r="H24" s="3">
        <v>1</v>
      </c>
      <c r="I24" s="3">
        <v>0</v>
      </c>
    </row>
    <row r="25" spans="2:9" x14ac:dyDescent="0.3">
      <c r="B25" s="14">
        <v>89</v>
      </c>
      <c r="C25" s="15" t="s">
        <v>32</v>
      </c>
      <c r="D25" s="15">
        <v>46</v>
      </c>
      <c r="E25" s="16">
        <v>43</v>
      </c>
      <c r="F25" s="15"/>
      <c r="G25" s="3">
        <v>0.5168539325842697</v>
      </c>
      <c r="H25" s="3">
        <v>0.48314606741573035</v>
      </c>
      <c r="I25" s="3">
        <v>0</v>
      </c>
    </row>
    <row r="26" spans="2:9" x14ac:dyDescent="0.3">
      <c r="B26" s="14">
        <v>74</v>
      </c>
      <c r="C26" s="15" t="s">
        <v>27</v>
      </c>
      <c r="D26" s="15">
        <v>72</v>
      </c>
      <c r="E26" s="16">
        <v>2</v>
      </c>
      <c r="F26" s="15"/>
      <c r="G26" s="3">
        <v>0.97297297297297303</v>
      </c>
      <c r="H26" s="3">
        <v>2.7027027027027029E-2</v>
      </c>
      <c r="I26" s="3">
        <v>0</v>
      </c>
    </row>
    <row r="27" spans="2:9" x14ac:dyDescent="0.3">
      <c r="B27" s="14">
        <v>47</v>
      </c>
      <c r="C27" s="15" t="s">
        <v>20</v>
      </c>
      <c r="D27" s="15">
        <v>46</v>
      </c>
      <c r="E27" s="16">
        <v>1</v>
      </c>
      <c r="F27" s="15"/>
      <c r="G27" s="3">
        <v>0.97872340425531912</v>
      </c>
      <c r="H27" s="3">
        <v>2.1276595744680851E-2</v>
      </c>
      <c r="I27" s="3">
        <v>0</v>
      </c>
    </row>
    <row r="28" spans="2:9" x14ac:dyDescent="0.3">
      <c r="B28" s="14">
        <v>37</v>
      </c>
      <c r="C28" s="15" t="s">
        <v>23</v>
      </c>
      <c r="D28" s="15">
        <v>37</v>
      </c>
      <c r="E28" s="16"/>
      <c r="F28" s="15"/>
      <c r="G28" s="3">
        <v>1</v>
      </c>
      <c r="H28" s="3">
        <v>0</v>
      </c>
      <c r="I28" s="3">
        <v>0</v>
      </c>
    </row>
    <row r="29" spans="2:9" x14ac:dyDescent="0.3">
      <c r="B29" s="14">
        <v>31</v>
      </c>
      <c r="C29" s="15" t="s">
        <v>18</v>
      </c>
      <c r="D29" s="15">
        <v>30</v>
      </c>
      <c r="E29" s="16">
        <v>1</v>
      </c>
      <c r="F29" s="15"/>
      <c r="G29" s="3">
        <v>0.967741935483871</v>
      </c>
      <c r="H29" s="3">
        <v>3.2258064516129031E-2</v>
      </c>
      <c r="I29" s="3">
        <v>0</v>
      </c>
    </row>
    <row r="30" spans="2:9" x14ac:dyDescent="0.3">
      <c r="B30" s="14">
        <v>31</v>
      </c>
      <c r="C30" s="15" t="s">
        <v>24</v>
      </c>
      <c r="D30" s="15">
        <v>31</v>
      </c>
      <c r="E30" s="16"/>
      <c r="F30" s="15"/>
      <c r="G30" s="3">
        <v>1</v>
      </c>
      <c r="H30" s="3">
        <v>0</v>
      </c>
      <c r="I30" s="3">
        <v>0</v>
      </c>
    </row>
    <row r="31" spans="2:9" x14ac:dyDescent="0.3">
      <c r="B31" s="14">
        <v>30</v>
      </c>
      <c r="C31" s="15" t="s">
        <v>26</v>
      </c>
      <c r="D31" s="15"/>
      <c r="E31" s="16">
        <v>30</v>
      </c>
      <c r="F31" s="15"/>
      <c r="G31" s="3">
        <v>0</v>
      </c>
      <c r="H31" s="3">
        <v>1</v>
      </c>
      <c r="I31" s="3">
        <v>0</v>
      </c>
    </row>
    <row r="32" spans="2:9" x14ac:dyDescent="0.3">
      <c r="B32" s="14">
        <v>27</v>
      </c>
      <c r="C32" s="15" t="s">
        <v>30</v>
      </c>
      <c r="D32" s="15">
        <v>27</v>
      </c>
      <c r="E32" s="16"/>
      <c r="F32" s="15"/>
      <c r="G32" s="3">
        <v>1</v>
      </c>
      <c r="H32" s="3">
        <v>0</v>
      </c>
      <c r="I32" s="3">
        <v>0</v>
      </c>
    </row>
    <row r="33" spans="2:9" x14ac:dyDescent="0.3">
      <c r="B33" s="14">
        <v>9</v>
      </c>
      <c r="C33" s="15" t="s">
        <v>40</v>
      </c>
      <c r="D33" s="15">
        <v>8</v>
      </c>
      <c r="E33" s="16">
        <v>1</v>
      </c>
      <c r="F33" s="15"/>
      <c r="G33" s="3">
        <v>0.88888888888888884</v>
      </c>
      <c r="H33" s="3">
        <v>0.1111111111111111</v>
      </c>
      <c r="I33" s="3">
        <v>0</v>
      </c>
    </row>
    <row r="34" spans="2:9" x14ac:dyDescent="0.3">
      <c r="B34" s="14">
        <v>6</v>
      </c>
      <c r="C34" s="15" t="s">
        <v>47</v>
      </c>
      <c r="D34" s="15">
        <v>6</v>
      </c>
      <c r="E34" s="16"/>
      <c r="F34" s="15"/>
      <c r="G34" s="3">
        <v>1</v>
      </c>
      <c r="H34" s="3">
        <v>0</v>
      </c>
      <c r="I34" s="3">
        <v>0</v>
      </c>
    </row>
    <row r="35" spans="2:9" x14ac:dyDescent="0.3">
      <c r="B35" s="14">
        <v>4</v>
      </c>
      <c r="C35" s="15" t="s">
        <v>42</v>
      </c>
      <c r="D35" s="15">
        <v>4</v>
      </c>
      <c r="E35" s="16"/>
      <c r="F35" s="15"/>
      <c r="G35" s="3">
        <v>1</v>
      </c>
      <c r="H35" s="3">
        <v>0</v>
      </c>
      <c r="I35" s="3">
        <v>0</v>
      </c>
    </row>
    <row r="36" spans="2:9" x14ac:dyDescent="0.3">
      <c r="B36" s="14">
        <v>3</v>
      </c>
      <c r="C36" s="15" t="s">
        <v>21</v>
      </c>
      <c r="D36" s="15">
        <v>3</v>
      </c>
      <c r="E36" s="16"/>
      <c r="F36" s="15"/>
      <c r="G36" s="3">
        <v>1</v>
      </c>
      <c r="H36" s="3">
        <v>0</v>
      </c>
      <c r="I36" s="3">
        <v>0</v>
      </c>
    </row>
    <row r="37" spans="2:9" x14ac:dyDescent="0.3">
      <c r="B37" s="14">
        <v>1</v>
      </c>
      <c r="C37" s="15" t="s">
        <v>43</v>
      </c>
      <c r="D37" s="15">
        <v>1</v>
      </c>
      <c r="E37" s="16"/>
      <c r="F37" s="15"/>
      <c r="G37" s="3">
        <v>1</v>
      </c>
      <c r="H37" s="3">
        <v>0</v>
      </c>
      <c r="I37" s="3">
        <v>0</v>
      </c>
    </row>
    <row r="38" spans="2:9" x14ac:dyDescent="0.3">
      <c r="B38" s="14">
        <v>1</v>
      </c>
      <c r="C38" s="15"/>
      <c r="D38" s="15">
        <v>1</v>
      </c>
      <c r="E38" s="16"/>
      <c r="F38" s="15"/>
      <c r="G38" s="3">
        <v>1</v>
      </c>
      <c r="H38" s="3">
        <v>0</v>
      </c>
      <c r="I38" s="3">
        <v>0</v>
      </c>
    </row>
  </sheetData>
  <conditionalFormatting sqref="H3:I3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:G3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G3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">
    <cfRule type="colorScale" priority="3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38"/>
  <sheetViews>
    <sheetView tabSelected="1" workbookViewId="0">
      <selection activeCell="A39" sqref="A39:XFD40"/>
    </sheetView>
  </sheetViews>
  <sheetFormatPr baseColWidth="10" defaultColWidth="11.44140625" defaultRowHeight="14.4" x14ac:dyDescent="0.3"/>
  <cols>
    <col min="3" max="3" width="12.109375" bestFit="1" customWidth="1"/>
    <col min="4" max="4" width="12.44140625" customWidth="1"/>
    <col min="7" max="7" width="14.109375" customWidth="1"/>
  </cols>
  <sheetData>
    <row r="2" spans="2:9" x14ac:dyDescent="0.3">
      <c r="B2" s="5" t="s">
        <v>4</v>
      </c>
      <c r="C2" s="5" t="s">
        <v>5</v>
      </c>
      <c r="D2" s="5" t="s">
        <v>1</v>
      </c>
      <c r="E2" s="5" t="s">
        <v>2</v>
      </c>
      <c r="F2" s="5" t="s">
        <v>3</v>
      </c>
      <c r="G2" s="5" t="s">
        <v>6</v>
      </c>
      <c r="H2" s="5" t="s">
        <v>7</v>
      </c>
      <c r="I2" s="5" t="s">
        <v>8</v>
      </c>
    </row>
    <row r="3" spans="2:9" x14ac:dyDescent="0.3">
      <c r="B3" s="5">
        <v>8618</v>
      </c>
      <c r="C3" s="5" t="s">
        <v>37</v>
      </c>
      <c r="D3" s="5">
        <v>8251</v>
      </c>
      <c r="E3" s="5">
        <v>367</v>
      </c>
      <c r="F3" s="5"/>
      <c r="G3" s="3">
        <v>0.95741471339057782</v>
      </c>
      <c r="H3" s="3">
        <v>4.2585286609422138E-2</v>
      </c>
      <c r="I3" s="3">
        <v>0</v>
      </c>
    </row>
    <row r="4" spans="2:9" x14ac:dyDescent="0.3">
      <c r="B4" s="5">
        <v>6128</v>
      </c>
      <c r="C4" s="5" t="s">
        <v>16</v>
      </c>
      <c r="D4" s="5">
        <v>5769</v>
      </c>
      <c r="E4" s="5">
        <v>359</v>
      </c>
      <c r="F4" s="5"/>
      <c r="G4" s="3">
        <v>0.94141644908616184</v>
      </c>
      <c r="H4" s="3">
        <v>5.8583550913838121E-2</v>
      </c>
      <c r="I4" s="3">
        <v>0</v>
      </c>
    </row>
    <row r="5" spans="2:9" x14ac:dyDescent="0.3">
      <c r="B5" s="5">
        <v>864</v>
      </c>
      <c r="C5" s="5" t="s">
        <v>38</v>
      </c>
      <c r="D5" s="5">
        <v>589</v>
      </c>
      <c r="E5" s="5">
        <v>275</v>
      </c>
      <c r="F5" s="5"/>
      <c r="G5" s="3">
        <v>0.68171296296296291</v>
      </c>
      <c r="H5" s="3">
        <v>0.31828703703703703</v>
      </c>
      <c r="I5" s="3">
        <v>0</v>
      </c>
    </row>
    <row r="6" spans="2:9" x14ac:dyDescent="0.3">
      <c r="B6" s="5">
        <v>179</v>
      </c>
      <c r="C6" s="5" t="s">
        <v>17</v>
      </c>
      <c r="D6" s="5"/>
      <c r="E6" s="5">
        <v>179</v>
      </c>
      <c r="F6" s="5"/>
      <c r="G6" s="3">
        <v>0</v>
      </c>
      <c r="H6" s="3">
        <v>1</v>
      </c>
      <c r="I6" s="3">
        <v>0</v>
      </c>
    </row>
    <row r="7" spans="2:9" x14ac:dyDescent="0.3">
      <c r="B7" s="5">
        <v>9407</v>
      </c>
      <c r="C7" s="5" t="s">
        <v>22</v>
      </c>
      <c r="D7" s="5">
        <v>9249</v>
      </c>
      <c r="E7" s="5">
        <v>158</v>
      </c>
      <c r="F7" s="5"/>
      <c r="G7" s="3">
        <v>0.98320399702349315</v>
      </c>
      <c r="H7" s="3">
        <v>1.6796002976506855E-2</v>
      </c>
      <c r="I7" s="3">
        <v>0</v>
      </c>
    </row>
    <row r="8" spans="2:9" x14ac:dyDescent="0.3">
      <c r="B8" s="5">
        <v>4446</v>
      </c>
      <c r="C8" s="5" t="s">
        <v>29</v>
      </c>
      <c r="D8" s="5">
        <v>4311</v>
      </c>
      <c r="E8" s="5">
        <v>135</v>
      </c>
      <c r="F8" s="5"/>
      <c r="G8" s="3">
        <v>0.96963562753036436</v>
      </c>
      <c r="H8" s="3">
        <v>3.0364372469635626E-2</v>
      </c>
      <c r="I8" s="3">
        <v>0</v>
      </c>
    </row>
    <row r="9" spans="2:9" x14ac:dyDescent="0.3">
      <c r="B9" s="5">
        <v>93</v>
      </c>
      <c r="C9" s="5" t="s">
        <v>25</v>
      </c>
      <c r="D9" s="5"/>
      <c r="E9" s="5">
        <v>93</v>
      </c>
      <c r="F9" s="5"/>
      <c r="G9" s="3">
        <v>0</v>
      </c>
      <c r="H9" s="3">
        <v>1</v>
      </c>
      <c r="I9" s="3">
        <v>0</v>
      </c>
    </row>
    <row r="10" spans="2:9" x14ac:dyDescent="0.3">
      <c r="B10" s="5">
        <v>89</v>
      </c>
      <c r="C10" s="5" t="s">
        <v>32</v>
      </c>
      <c r="D10" s="5">
        <v>46</v>
      </c>
      <c r="E10" s="5">
        <v>43</v>
      </c>
      <c r="F10" s="5"/>
      <c r="G10" s="3">
        <v>0.5168539325842697</v>
      </c>
      <c r="H10" s="3">
        <v>0.48314606741573035</v>
      </c>
      <c r="I10" s="3">
        <v>0</v>
      </c>
    </row>
    <row r="11" spans="2:9" x14ac:dyDescent="0.3">
      <c r="B11" s="5">
        <v>322</v>
      </c>
      <c r="C11" s="5" t="s">
        <v>14</v>
      </c>
      <c r="D11" s="5">
        <v>283</v>
      </c>
      <c r="E11" s="5">
        <v>39</v>
      </c>
      <c r="F11" s="5"/>
      <c r="G11" s="3">
        <v>0.8788819875776398</v>
      </c>
      <c r="H11" s="3">
        <v>0.12111801242236025</v>
      </c>
      <c r="I11" s="3">
        <v>0</v>
      </c>
    </row>
    <row r="12" spans="2:9" x14ac:dyDescent="0.3">
      <c r="B12" s="5">
        <v>30</v>
      </c>
      <c r="C12" s="5" t="s">
        <v>26</v>
      </c>
      <c r="D12" s="5"/>
      <c r="E12" s="5">
        <v>30</v>
      </c>
      <c r="F12" s="5"/>
      <c r="G12" s="3">
        <v>0</v>
      </c>
      <c r="H12" s="3">
        <v>1</v>
      </c>
      <c r="I12" s="3">
        <v>0</v>
      </c>
    </row>
    <row r="13" spans="2:9" x14ac:dyDescent="0.3">
      <c r="B13" s="5">
        <v>11089</v>
      </c>
      <c r="C13" s="5" t="s">
        <v>36</v>
      </c>
      <c r="D13" s="5">
        <v>11062</v>
      </c>
      <c r="E13" s="5">
        <v>27</v>
      </c>
      <c r="F13" s="5"/>
      <c r="G13" s="3">
        <v>0.99756515465776896</v>
      </c>
      <c r="H13" s="3">
        <v>2.4348453422310397E-3</v>
      </c>
      <c r="I13" s="3">
        <v>0</v>
      </c>
    </row>
    <row r="14" spans="2:9" x14ac:dyDescent="0.3">
      <c r="B14" s="5">
        <v>153</v>
      </c>
      <c r="C14" s="5" t="s">
        <v>15</v>
      </c>
      <c r="D14" s="5">
        <v>127</v>
      </c>
      <c r="E14" s="5">
        <v>26</v>
      </c>
      <c r="F14" s="5"/>
      <c r="G14" s="3">
        <v>0.83006535947712423</v>
      </c>
      <c r="H14" s="3">
        <v>0.16993464052287582</v>
      </c>
      <c r="I14" s="3">
        <v>0</v>
      </c>
    </row>
    <row r="15" spans="2:9" x14ac:dyDescent="0.3">
      <c r="B15" s="5">
        <v>1750</v>
      </c>
      <c r="C15" s="5" t="s">
        <v>28</v>
      </c>
      <c r="D15" s="5">
        <v>1729</v>
      </c>
      <c r="E15" s="5">
        <v>21</v>
      </c>
      <c r="F15" s="5"/>
      <c r="G15" s="3">
        <v>0.98799999999999999</v>
      </c>
      <c r="H15" s="3">
        <v>1.2E-2</v>
      </c>
      <c r="I15" s="3">
        <v>0</v>
      </c>
    </row>
    <row r="16" spans="2:9" x14ac:dyDescent="0.3">
      <c r="B16" s="5">
        <v>8175</v>
      </c>
      <c r="C16" s="5" t="s">
        <v>39</v>
      </c>
      <c r="D16" s="5">
        <v>8159</v>
      </c>
      <c r="E16" s="5">
        <v>16</v>
      </c>
      <c r="F16" s="5"/>
      <c r="G16" s="3">
        <v>0.99804281345565748</v>
      </c>
      <c r="H16" s="3">
        <v>1.9571865443425078E-3</v>
      </c>
      <c r="I16" s="3">
        <v>0</v>
      </c>
    </row>
    <row r="17" spans="2:9" x14ac:dyDescent="0.3">
      <c r="B17" s="5">
        <v>125</v>
      </c>
      <c r="C17" s="5" t="s">
        <v>41</v>
      </c>
      <c r="D17" s="5">
        <v>112</v>
      </c>
      <c r="E17" s="5">
        <v>13</v>
      </c>
      <c r="F17" s="5"/>
      <c r="G17" s="3">
        <v>0.89600000000000002</v>
      </c>
      <c r="H17" s="3">
        <v>0.104</v>
      </c>
      <c r="I17" s="3">
        <v>0</v>
      </c>
    </row>
    <row r="18" spans="2:9" x14ac:dyDescent="0.3">
      <c r="B18" s="5">
        <v>4416</v>
      </c>
      <c r="C18" s="5" t="s">
        <v>13</v>
      </c>
      <c r="D18" s="5">
        <v>4404</v>
      </c>
      <c r="E18" s="5">
        <v>12</v>
      </c>
      <c r="F18" s="5"/>
      <c r="G18" s="3">
        <v>0.99728260869565222</v>
      </c>
      <c r="H18" s="3">
        <v>2.717391304347826E-3</v>
      </c>
      <c r="I18" s="3">
        <v>0</v>
      </c>
    </row>
    <row r="19" spans="2:9" x14ac:dyDescent="0.3">
      <c r="B19" s="5">
        <v>452</v>
      </c>
      <c r="C19" s="5" t="s">
        <v>31</v>
      </c>
      <c r="D19" s="5">
        <v>442</v>
      </c>
      <c r="E19" s="5">
        <v>10</v>
      </c>
      <c r="F19" s="5"/>
      <c r="G19" s="3">
        <v>0.97787610619469023</v>
      </c>
      <c r="H19" s="3">
        <v>2.2123893805309734E-2</v>
      </c>
      <c r="I19" s="3">
        <v>0</v>
      </c>
    </row>
    <row r="20" spans="2:9" x14ac:dyDescent="0.3">
      <c r="B20" s="5">
        <v>106</v>
      </c>
      <c r="C20" s="5" t="s">
        <v>35</v>
      </c>
      <c r="D20" s="5">
        <v>97</v>
      </c>
      <c r="E20" s="5">
        <v>9</v>
      </c>
      <c r="F20" s="5"/>
      <c r="G20" s="3">
        <v>0.91509433962264153</v>
      </c>
      <c r="H20" s="3">
        <v>8.4905660377358486E-2</v>
      </c>
      <c r="I20" s="3">
        <v>0</v>
      </c>
    </row>
    <row r="21" spans="2:9" x14ac:dyDescent="0.3">
      <c r="B21" s="5">
        <v>74</v>
      </c>
      <c r="C21" s="5" t="s">
        <v>27</v>
      </c>
      <c r="D21" s="5">
        <v>72</v>
      </c>
      <c r="E21" s="5">
        <v>2</v>
      </c>
      <c r="F21" s="5"/>
      <c r="G21" s="3">
        <v>0.97297297297297303</v>
      </c>
      <c r="H21" s="3">
        <v>2.7027027027027029E-2</v>
      </c>
      <c r="I21" s="3">
        <v>0</v>
      </c>
    </row>
    <row r="22" spans="2:9" x14ac:dyDescent="0.3">
      <c r="B22" s="5">
        <v>47</v>
      </c>
      <c r="C22" s="5" t="s">
        <v>20</v>
      </c>
      <c r="D22" s="5">
        <v>46</v>
      </c>
      <c r="E22" s="5">
        <v>1</v>
      </c>
      <c r="F22" s="5"/>
      <c r="G22" s="3">
        <v>0.97872340425531912</v>
      </c>
      <c r="H22" s="3">
        <v>2.1276595744680851E-2</v>
      </c>
      <c r="I22" s="3">
        <v>0</v>
      </c>
    </row>
    <row r="23" spans="2:9" x14ac:dyDescent="0.3">
      <c r="B23" s="5">
        <v>31</v>
      </c>
      <c r="C23" s="5" t="s">
        <v>18</v>
      </c>
      <c r="D23" s="5">
        <v>30</v>
      </c>
      <c r="E23" s="5">
        <v>1</v>
      </c>
      <c r="F23" s="5"/>
      <c r="G23" s="3">
        <v>0.967741935483871</v>
      </c>
      <c r="H23" s="3">
        <v>3.2258064516129031E-2</v>
      </c>
      <c r="I23" s="3">
        <v>0</v>
      </c>
    </row>
    <row r="24" spans="2:9" x14ac:dyDescent="0.3">
      <c r="B24" s="5">
        <v>9</v>
      </c>
      <c r="C24" s="5" t="s">
        <v>40</v>
      </c>
      <c r="D24" s="5">
        <v>8</v>
      </c>
      <c r="E24" s="5">
        <v>1</v>
      </c>
      <c r="F24" s="5"/>
      <c r="G24" s="3">
        <v>0.88888888888888884</v>
      </c>
      <c r="H24" s="3">
        <v>0.1111111111111111</v>
      </c>
      <c r="I24" s="3">
        <v>0</v>
      </c>
    </row>
    <row r="25" spans="2:9" x14ac:dyDescent="0.3">
      <c r="B25" s="5">
        <v>504</v>
      </c>
      <c r="C25" s="5" t="s">
        <v>19</v>
      </c>
      <c r="D25" s="5"/>
      <c r="E25" s="5"/>
      <c r="F25" s="5">
        <v>504</v>
      </c>
      <c r="G25" s="3">
        <v>0</v>
      </c>
      <c r="H25" s="3">
        <v>0</v>
      </c>
      <c r="I25" s="3">
        <v>1</v>
      </c>
    </row>
    <row r="26" spans="2:9" x14ac:dyDescent="0.3">
      <c r="B26" s="5">
        <v>40</v>
      </c>
      <c r="C26" s="5" t="s">
        <v>45</v>
      </c>
      <c r="D26" s="5"/>
      <c r="E26" s="5"/>
      <c r="F26" s="5">
        <v>40</v>
      </c>
      <c r="G26" s="3">
        <v>0</v>
      </c>
      <c r="H26" s="3">
        <v>0</v>
      </c>
      <c r="I26" s="3">
        <v>1</v>
      </c>
    </row>
    <row r="27" spans="2:9" x14ac:dyDescent="0.3">
      <c r="B27" s="5">
        <v>6</v>
      </c>
      <c r="C27" s="5" t="s">
        <v>34</v>
      </c>
      <c r="D27" s="5"/>
      <c r="E27" s="5"/>
      <c r="F27" s="5">
        <v>6</v>
      </c>
      <c r="G27" s="3">
        <v>0</v>
      </c>
      <c r="H27" s="3">
        <v>0</v>
      </c>
      <c r="I27" s="3">
        <v>1</v>
      </c>
    </row>
    <row r="28" spans="2:9" x14ac:dyDescent="0.3">
      <c r="B28" s="5">
        <v>2</v>
      </c>
      <c r="C28" s="5" t="s">
        <v>46</v>
      </c>
      <c r="D28" s="5"/>
      <c r="E28" s="5"/>
      <c r="F28" s="5">
        <v>2</v>
      </c>
      <c r="G28" s="3">
        <v>0</v>
      </c>
      <c r="H28" s="3">
        <v>0</v>
      </c>
      <c r="I28" s="3">
        <v>1</v>
      </c>
    </row>
    <row r="29" spans="2:9" x14ac:dyDescent="0.3">
      <c r="B29" s="5">
        <v>1</v>
      </c>
      <c r="C29" s="5" t="s">
        <v>44</v>
      </c>
      <c r="D29" s="5"/>
      <c r="E29" s="5"/>
      <c r="F29" s="5">
        <v>1</v>
      </c>
      <c r="G29" s="3">
        <v>0</v>
      </c>
      <c r="H29" s="3">
        <v>0</v>
      </c>
      <c r="I29" s="3">
        <v>1</v>
      </c>
    </row>
    <row r="30" spans="2:9" x14ac:dyDescent="0.3">
      <c r="B30" s="5">
        <v>1</v>
      </c>
      <c r="C30" s="5" t="s">
        <v>33</v>
      </c>
      <c r="D30" s="5"/>
      <c r="E30" s="5"/>
      <c r="F30" s="5">
        <v>1</v>
      </c>
      <c r="G30" s="3">
        <v>0</v>
      </c>
      <c r="H30" s="3">
        <v>0</v>
      </c>
      <c r="I30" s="3">
        <v>1</v>
      </c>
    </row>
    <row r="31" spans="2:9" x14ac:dyDescent="0.3">
      <c r="B31" s="5">
        <v>37</v>
      </c>
      <c r="C31" s="5" t="s">
        <v>23</v>
      </c>
      <c r="D31" s="5">
        <v>37</v>
      </c>
      <c r="E31" s="5"/>
      <c r="F31" s="5"/>
      <c r="G31" s="3">
        <v>1</v>
      </c>
      <c r="H31" s="3">
        <v>0</v>
      </c>
      <c r="I31" s="3">
        <v>0</v>
      </c>
    </row>
    <row r="32" spans="2:9" x14ac:dyDescent="0.3">
      <c r="B32" s="5">
        <v>31</v>
      </c>
      <c r="C32" s="5" t="s">
        <v>24</v>
      </c>
      <c r="D32" s="5">
        <v>31</v>
      </c>
      <c r="E32" s="5"/>
      <c r="F32" s="5"/>
      <c r="G32" s="3">
        <v>1</v>
      </c>
      <c r="H32" s="3">
        <v>0</v>
      </c>
      <c r="I32" s="3">
        <v>0</v>
      </c>
    </row>
    <row r="33" spans="2:9" x14ac:dyDescent="0.3">
      <c r="B33" s="5">
        <v>27</v>
      </c>
      <c r="C33" s="5" t="s">
        <v>30</v>
      </c>
      <c r="D33" s="5">
        <v>27</v>
      </c>
      <c r="E33" s="5"/>
      <c r="F33" s="5"/>
      <c r="G33" s="3">
        <v>1</v>
      </c>
      <c r="H33" s="3">
        <v>0</v>
      </c>
      <c r="I33" s="3">
        <v>0</v>
      </c>
    </row>
    <row r="34" spans="2:9" x14ac:dyDescent="0.3">
      <c r="B34" s="5">
        <v>6</v>
      </c>
      <c r="C34" s="5" t="s">
        <v>47</v>
      </c>
      <c r="D34" s="5">
        <v>6</v>
      </c>
      <c r="E34" s="5"/>
      <c r="F34" s="5"/>
      <c r="G34" s="3">
        <v>1</v>
      </c>
      <c r="H34" s="3">
        <v>0</v>
      </c>
      <c r="I34" s="3">
        <v>0</v>
      </c>
    </row>
    <row r="35" spans="2:9" x14ac:dyDescent="0.3">
      <c r="B35" s="5">
        <v>4</v>
      </c>
      <c r="C35" s="5" t="s">
        <v>42</v>
      </c>
      <c r="D35" s="5">
        <v>4</v>
      </c>
      <c r="E35" s="5"/>
      <c r="F35" s="5"/>
      <c r="G35" s="3">
        <v>1</v>
      </c>
      <c r="H35" s="3">
        <v>0</v>
      </c>
      <c r="I35" s="3">
        <v>0</v>
      </c>
    </row>
    <row r="36" spans="2:9" x14ac:dyDescent="0.3">
      <c r="B36" s="5">
        <v>3</v>
      </c>
      <c r="C36" s="5" t="s">
        <v>21</v>
      </c>
      <c r="D36" s="5">
        <v>3</v>
      </c>
      <c r="E36" s="5"/>
      <c r="F36" s="5"/>
      <c r="G36" s="3">
        <v>1</v>
      </c>
      <c r="H36" s="3">
        <v>0</v>
      </c>
      <c r="I36" s="3">
        <v>0</v>
      </c>
    </row>
    <row r="37" spans="2:9" x14ac:dyDescent="0.3">
      <c r="B37" s="5">
        <v>1</v>
      </c>
      <c r="C37" s="5" t="s">
        <v>43</v>
      </c>
      <c r="D37" s="5">
        <v>1</v>
      </c>
      <c r="E37" s="5"/>
      <c r="F37" s="5"/>
      <c r="G37" s="3">
        <v>1</v>
      </c>
      <c r="H37" s="3">
        <v>0</v>
      </c>
      <c r="I37" s="3">
        <v>0</v>
      </c>
    </row>
    <row r="38" spans="2:9" x14ac:dyDescent="0.3">
      <c r="B38" s="5">
        <v>1</v>
      </c>
      <c r="C38" s="5"/>
      <c r="D38" s="5">
        <v>1</v>
      </c>
      <c r="E38" s="5"/>
      <c r="F38" s="5"/>
      <c r="G38" s="3">
        <v>1</v>
      </c>
      <c r="H38" s="3">
        <v>0</v>
      </c>
      <c r="I38" s="3">
        <v>0</v>
      </c>
    </row>
  </sheetData>
  <conditionalFormatting sqref="H3:I38">
    <cfRule type="colorScale" priority="3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:G38">
    <cfRule type="colorScale" priority="3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38">
    <cfRule type="colorScale" priority="3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C7"/>
  <sheetViews>
    <sheetView workbookViewId="0">
      <selection activeCell="B3" sqref="B3:C7"/>
    </sheetView>
  </sheetViews>
  <sheetFormatPr baseColWidth="10" defaultColWidth="11.44140625" defaultRowHeight="14.4" x14ac:dyDescent="0.3"/>
  <cols>
    <col min="2" max="2" width="9.6640625" bestFit="1" customWidth="1"/>
    <col min="3" max="3" width="212.6640625" bestFit="1" customWidth="1"/>
  </cols>
  <sheetData>
    <row r="2" spans="2:3" ht="15" thickBot="1" x14ac:dyDescent="0.35">
      <c r="B2" s="6" t="s">
        <v>11</v>
      </c>
      <c r="C2" s="7" t="s">
        <v>12</v>
      </c>
    </row>
    <row r="3" spans="2:3" ht="15.6" thickBot="1" x14ac:dyDescent="0.35">
      <c r="B3" s="8">
        <v>168</v>
      </c>
      <c r="C3" s="9" t="s">
        <v>48</v>
      </c>
    </row>
    <row r="4" spans="2:3" ht="15.6" thickBot="1" x14ac:dyDescent="0.35">
      <c r="B4" s="10">
        <v>162</v>
      </c>
      <c r="C4" s="11" t="s">
        <v>49</v>
      </c>
    </row>
    <row r="5" spans="2:3" ht="15.6" thickBot="1" x14ac:dyDescent="0.35">
      <c r="B5" s="10">
        <v>24</v>
      </c>
      <c r="C5" s="11" t="s">
        <v>50</v>
      </c>
    </row>
    <row r="6" spans="2:3" ht="15.6" thickBot="1" x14ac:dyDescent="0.35">
      <c r="B6" s="10">
        <v>12</v>
      </c>
      <c r="C6" s="11" t="s">
        <v>51</v>
      </c>
    </row>
    <row r="7" spans="2:3" ht="15.6" thickBot="1" x14ac:dyDescent="0.35">
      <c r="B7" s="10">
        <v>1</v>
      </c>
      <c r="C7" s="11" t="s">
        <v>52</v>
      </c>
    </row>
  </sheetData>
  <pageMargins left="0.7" right="0.7" top="0.75" bottom="0.75" header="0.3" footer="0.3"/>
  <pageSetup orientation="portrait" horizontalDpi="4294967294" verticalDpi="4294967294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C3"/>
  <sheetViews>
    <sheetView workbookViewId="0">
      <selection activeCell="B2" sqref="B2:C3"/>
    </sheetView>
  </sheetViews>
  <sheetFormatPr baseColWidth="10" defaultColWidth="11.44140625" defaultRowHeight="14.4" x14ac:dyDescent="0.3"/>
  <cols>
    <col min="1" max="1" width="11.44140625" style="5"/>
    <col min="2" max="2" width="9.6640625" style="5" bestFit="1" customWidth="1"/>
    <col min="3" max="3" width="212.6640625" style="5" bestFit="1" customWidth="1"/>
    <col min="4" max="16384" width="11.44140625" style="5"/>
  </cols>
  <sheetData>
    <row r="2" spans="2:3" ht="15" thickBot="1" x14ac:dyDescent="0.35">
      <c r="B2" s="6" t="s">
        <v>11</v>
      </c>
      <c r="C2" s="7" t="s">
        <v>12</v>
      </c>
    </row>
    <row r="3" spans="2:3" ht="15.6" thickBot="1" x14ac:dyDescent="0.35">
      <c r="B3" s="8">
        <v>359</v>
      </c>
      <c r="C3" s="12" t="s">
        <v>53</v>
      </c>
    </row>
  </sheetData>
  <pageMargins left="0.7" right="0.7" top="0.75" bottom="0.75" header="0.3" footer="0.3"/>
  <pageSetup orientation="portrait" horizontalDpi="4294967294" verticalDpi="4294967294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C8"/>
  <sheetViews>
    <sheetView workbookViewId="0">
      <selection activeCell="B3" sqref="B3:C8"/>
    </sheetView>
  </sheetViews>
  <sheetFormatPr baseColWidth="10" defaultColWidth="8.88671875" defaultRowHeight="14.4" x14ac:dyDescent="0.3"/>
  <cols>
    <col min="3" max="3" width="119.44140625" customWidth="1"/>
  </cols>
  <sheetData>
    <row r="2" spans="2:3" ht="15" thickBot="1" x14ac:dyDescent="0.35">
      <c r="B2" s="17" t="s">
        <v>11</v>
      </c>
      <c r="C2" s="18" t="s">
        <v>12</v>
      </c>
    </row>
    <row r="3" spans="2:3" ht="15.6" thickBot="1" x14ac:dyDescent="0.35">
      <c r="B3" s="8">
        <v>203</v>
      </c>
      <c r="C3" s="12" t="s">
        <v>54</v>
      </c>
    </row>
    <row r="4" spans="2:3" ht="15.6" thickBot="1" x14ac:dyDescent="0.35">
      <c r="B4" s="10">
        <v>24</v>
      </c>
      <c r="C4" s="13" t="s">
        <v>55</v>
      </c>
    </row>
    <row r="5" spans="2:3" ht="15.6" thickBot="1" x14ac:dyDescent="0.35">
      <c r="B5" s="10">
        <v>19</v>
      </c>
      <c r="C5" s="13" t="s">
        <v>56</v>
      </c>
    </row>
    <row r="6" spans="2:3" ht="15.6" thickBot="1" x14ac:dyDescent="0.35">
      <c r="B6" s="10">
        <v>17</v>
      </c>
      <c r="C6" s="13" t="s">
        <v>57</v>
      </c>
    </row>
    <row r="7" spans="2:3" ht="15.6" thickBot="1" x14ac:dyDescent="0.35">
      <c r="B7" s="10">
        <v>7</v>
      </c>
      <c r="C7" s="13" t="s">
        <v>58</v>
      </c>
    </row>
    <row r="8" spans="2:3" ht="15.6" thickBot="1" x14ac:dyDescent="0.35">
      <c r="B8" s="10">
        <v>5</v>
      </c>
      <c r="C8" s="13" t="s">
        <v>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FULL REPORT</vt:lpstr>
      <vt:lpstr>%TIMEOUT</vt:lpstr>
      <vt:lpstr>%FAILED</vt:lpstr>
      <vt:lpstr>JAM_HUA2</vt:lpstr>
      <vt:lpstr>JAM_LDAP</vt:lpstr>
      <vt:lpstr>JAM_MSAN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ZPreza</dc:creator>
  <cp:lastModifiedBy>Jesus Lopez</cp:lastModifiedBy>
  <dcterms:created xsi:type="dcterms:W3CDTF">2016-07-18T14:11:33Z</dcterms:created>
  <dcterms:modified xsi:type="dcterms:W3CDTF">2018-10-01T22:22:16Z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75e7587a-3ca7-45f0-94f6-b52d859912ec</vt:lpwstr>
  </property>
</Properties>
</file>