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E63393C1-166F-4E8D-83BE-24113FF29CF0}" xr6:coauthVersionLast="34" xr6:coauthVersionMax="36" xr10:uidLastSave="{00000000-0000-0000-0000-000000000000}"/>
  <bookViews>
    <workbookView xWindow="1140" yWindow="1956" windowWidth="25596" windowHeight="14436" activeTab="7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</sheets>
  <externalReferences>
    <externalReference r:id="rId9"/>
  </externalReference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33" i="9" s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G33" i="9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E33" i="9" s="1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K33" i="9" l="1"/>
  <c r="M33" i="9"/>
  <c r="L262" i="1"/>
  <c r="J262" i="1"/>
  <c r="H262" i="1"/>
  <c r="F262" i="1"/>
  <c r="D262" i="1"/>
  <c r="C262" i="1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G262" i="1" l="1"/>
  <c r="M262" i="1"/>
  <c r="E262" i="1"/>
  <c r="K262" i="1"/>
  <c r="I262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<sst xmlns="http://schemas.openxmlformats.org/spreadsheetml/2006/main" count="164" uniqueCount="27">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</sst>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Énfasis6" xfId="2" builtinId="51"/>
    <cellStyle name="60% - Énfasis6" xfId="3" builtinId="52"/>
    <cellStyle name="Énfasis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WASSPerformance!$C$255:$C$261</c:f>
              <c:numCache>
                <c:formatCode>#,##0</c:formatCode>
                <c:ptCount val="7"/>
                <c:pt idx="0">
                  <c:v>7202</c:v>
                </c:pt>
                <c:pt idx="1">
                  <c:v>6123</c:v>
                </c:pt>
                <c:pt idx="2">
                  <c:v>4330</c:v>
                </c:pt>
                <c:pt idx="3">
                  <c:v>5722</c:v>
                </c:pt>
                <c:pt idx="4">
                  <c:v>3093</c:v>
                </c:pt>
                <c:pt idx="5">
                  <c:v>1764</c:v>
                </c:pt>
                <c:pt idx="6">
                  <c:v>480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WASSPerformance!$D$255:$D$261</c:f>
              <c:numCache>
                <c:formatCode>General</c:formatCode>
                <c:ptCount val="7"/>
                <c:pt idx="0">
                  <c:v>5933</c:v>
                </c:pt>
                <c:pt idx="1">
                  <c:v>4561</c:v>
                </c:pt>
                <c:pt idx="2">
                  <c:v>3113</c:v>
                </c:pt>
                <c:pt idx="3">
                  <c:v>4139</c:v>
                </c:pt>
                <c:pt idx="4">
                  <c:v>2317</c:v>
                </c:pt>
                <c:pt idx="5">
                  <c:v>1198</c:v>
                </c:pt>
                <c:pt idx="6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WASSPerformance!$F$255:$F$261</c:f>
              <c:numCache>
                <c:formatCode>General</c:formatCode>
                <c:ptCount val="7"/>
                <c:pt idx="0">
                  <c:v>873</c:v>
                </c:pt>
                <c:pt idx="1">
                  <c:v>1298</c:v>
                </c:pt>
                <c:pt idx="2">
                  <c:v>968</c:v>
                </c:pt>
                <c:pt idx="3">
                  <c:v>1302</c:v>
                </c:pt>
                <c:pt idx="4">
                  <c:v>459</c:v>
                </c:pt>
                <c:pt idx="5">
                  <c:v>236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WASSPerformance!$H$255:$H$261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WASSPerformance!$J$255:$J$261</c:f>
              <c:numCache>
                <c:formatCode>General</c:formatCode>
                <c:ptCount val="7"/>
                <c:pt idx="0">
                  <c:v>396</c:v>
                </c:pt>
                <c:pt idx="1">
                  <c:v>264</c:v>
                </c:pt>
                <c:pt idx="2">
                  <c:v>249</c:v>
                </c:pt>
                <c:pt idx="3">
                  <c:v>281</c:v>
                </c:pt>
                <c:pt idx="4">
                  <c:v>317</c:v>
                </c:pt>
                <c:pt idx="5">
                  <c:v>330</c:v>
                </c:pt>
                <c:pt idx="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WASSPerformance!$L$255:$L$261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262</xdr:row>
      <xdr:rowOff>128587</xdr:rowOff>
    </xdr:from>
    <xdr:to>
      <xdr:col>11</xdr:col>
      <xdr:colOff>866774</xdr:colOff>
      <xdr:row>288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-Performance-JAMU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MUPerformance"/>
      <sheetName val="01"/>
      <sheetName val="02"/>
      <sheetName val="03"/>
      <sheetName val="04"/>
      <sheetName val="05"/>
      <sheetName val="06"/>
      <sheetName val="07"/>
      <sheetName val="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43282</v>
          </cell>
          <cell r="B2">
            <v>2003</v>
          </cell>
          <cell r="C2">
            <v>1728</v>
          </cell>
          <cell r="E2">
            <v>85</v>
          </cell>
          <cell r="G2">
            <v>0</v>
          </cell>
          <cell r="I2">
            <v>190</v>
          </cell>
          <cell r="K2">
            <v>0</v>
          </cell>
        </row>
        <row r="3">
          <cell r="A3">
            <v>43283</v>
          </cell>
          <cell r="B3">
            <v>26597</v>
          </cell>
          <cell r="C3">
            <v>23589</v>
          </cell>
          <cell r="E3">
            <v>2290</v>
          </cell>
          <cell r="G3">
            <v>0</v>
          </cell>
          <cell r="I3">
            <v>718</v>
          </cell>
          <cell r="K3">
            <v>0</v>
          </cell>
        </row>
        <row r="4">
          <cell r="A4">
            <v>43284</v>
          </cell>
          <cell r="B4">
            <v>11736</v>
          </cell>
          <cell r="C4">
            <v>10164</v>
          </cell>
          <cell r="E4">
            <v>1320</v>
          </cell>
          <cell r="G4">
            <v>0</v>
          </cell>
          <cell r="I4">
            <v>252</v>
          </cell>
          <cell r="K4">
            <v>0</v>
          </cell>
        </row>
        <row r="5">
          <cell r="A5">
            <v>43285</v>
          </cell>
          <cell r="B5">
            <v>14513</v>
          </cell>
          <cell r="C5">
            <v>12950</v>
          </cell>
          <cell r="E5">
            <v>1325</v>
          </cell>
          <cell r="G5">
            <v>0</v>
          </cell>
          <cell r="I5">
            <v>238</v>
          </cell>
          <cell r="K5">
            <v>0</v>
          </cell>
        </row>
        <row r="6">
          <cell r="A6">
            <v>43286</v>
          </cell>
          <cell r="B6">
            <v>12652</v>
          </cell>
          <cell r="C6">
            <v>10929</v>
          </cell>
          <cell r="E6">
            <v>1492</v>
          </cell>
          <cell r="G6">
            <v>0</v>
          </cell>
          <cell r="I6">
            <v>231</v>
          </cell>
          <cell r="K6">
            <v>0</v>
          </cell>
        </row>
        <row r="7">
          <cell r="A7">
            <v>43287</v>
          </cell>
          <cell r="B7">
            <v>10280</v>
          </cell>
          <cell r="C7">
            <v>8996</v>
          </cell>
          <cell r="E7">
            <v>1101</v>
          </cell>
          <cell r="G7">
            <v>0</v>
          </cell>
          <cell r="I7">
            <v>183</v>
          </cell>
          <cell r="K7">
            <v>0</v>
          </cell>
        </row>
        <row r="8">
          <cell r="A8">
            <v>43288</v>
          </cell>
          <cell r="B8">
            <v>6343</v>
          </cell>
          <cell r="C8">
            <v>5435</v>
          </cell>
          <cell r="E8">
            <v>631</v>
          </cell>
          <cell r="G8">
            <v>0</v>
          </cell>
          <cell r="I8">
            <v>277</v>
          </cell>
          <cell r="K8">
            <v>0</v>
          </cell>
        </row>
        <row r="9">
          <cell r="A9">
            <v>43289</v>
          </cell>
          <cell r="B9">
            <v>1811</v>
          </cell>
          <cell r="C9">
            <v>1504</v>
          </cell>
          <cell r="E9">
            <v>123</v>
          </cell>
          <cell r="G9">
            <v>0</v>
          </cell>
          <cell r="I9">
            <v>184</v>
          </cell>
          <cell r="K9">
            <v>0</v>
          </cell>
        </row>
        <row r="10">
          <cell r="A10">
            <v>43290</v>
          </cell>
          <cell r="B10">
            <v>4578</v>
          </cell>
          <cell r="C10">
            <v>4163</v>
          </cell>
          <cell r="E10">
            <v>398</v>
          </cell>
          <cell r="G10">
            <v>0</v>
          </cell>
          <cell r="I10">
            <v>17</v>
          </cell>
          <cell r="K10">
            <v>0</v>
          </cell>
        </row>
        <row r="11">
          <cell r="A11">
            <v>43291</v>
          </cell>
          <cell r="B11">
            <v>3567</v>
          </cell>
          <cell r="C11">
            <v>3029</v>
          </cell>
          <cell r="E11">
            <v>517</v>
          </cell>
          <cell r="G11">
            <v>0</v>
          </cell>
          <cell r="I11">
            <v>21</v>
          </cell>
          <cell r="K11">
            <v>0</v>
          </cell>
        </row>
        <row r="12">
          <cell r="A12">
            <v>43292</v>
          </cell>
          <cell r="B12">
            <v>13591</v>
          </cell>
          <cell r="C12">
            <v>12407</v>
          </cell>
          <cell r="E12">
            <v>1041</v>
          </cell>
          <cell r="G12">
            <v>0</v>
          </cell>
          <cell r="I12">
            <v>143</v>
          </cell>
          <cell r="K12">
            <v>0</v>
          </cell>
        </row>
        <row r="13">
          <cell r="A13">
            <v>43293</v>
          </cell>
          <cell r="B13">
            <v>15298</v>
          </cell>
          <cell r="C13">
            <v>13540</v>
          </cell>
          <cell r="E13">
            <v>1015</v>
          </cell>
          <cell r="G13">
            <v>0</v>
          </cell>
          <cell r="I13">
            <v>743</v>
          </cell>
          <cell r="K13">
            <v>0</v>
          </cell>
        </row>
        <row r="14">
          <cell r="A14">
            <v>43294</v>
          </cell>
          <cell r="B14">
            <v>9909</v>
          </cell>
          <cell r="C14">
            <v>9016</v>
          </cell>
          <cell r="E14">
            <v>659</v>
          </cell>
          <cell r="G14">
            <v>0</v>
          </cell>
          <cell r="I14">
            <v>234</v>
          </cell>
          <cell r="K14">
            <v>0</v>
          </cell>
        </row>
        <row r="15">
          <cell r="A15">
            <v>43295</v>
          </cell>
          <cell r="B15">
            <v>4104</v>
          </cell>
          <cell r="C15">
            <v>3623</v>
          </cell>
          <cell r="E15">
            <v>300</v>
          </cell>
          <cell r="G15">
            <v>0</v>
          </cell>
          <cell r="I15">
            <v>181</v>
          </cell>
          <cell r="K15">
            <v>0</v>
          </cell>
        </row>
        <row r="16">
          <cell r="A16">
            <v>43296</v>
          </cell>
          <cell r="B16">
            <v>2150</v>
          </cell>
          <cell r="C16">
            <v>1895</v>
          </cell>
          <cell r="E16">
            <v>71</v>
          </cell>
          <cell r="G16">
            <v>0</v>
          </cell>
          <cell r="I16">
            <v>184</v>
          </cell>
          <cell r="K16">
            <v>0</v>
          </cell>
        </row>
        <row r="17">
          <cell r="A17">
            <v>43297</v>
          </cell>
          <cell r="B17">
            <v>14003</v>
          </cell>
          <cell r="C17">
            <v>12615</v>
          </cell>
          <cell r="E17">
            <v>1136</v>
          </cell>
          <cell r="G17">
            <v>0</v>
          </cell>
          <cell r="I17">
            <v>252</v>
          </cell>
          <cell r="K17">
            <v>0</v>
          </cell>
        </row>
        <row r="18">
          <cell r="A18">
            <v>43298</v>
          </cell>
          <cell r="B18">
            <v>10256</v>
          </cell>
          <cell r="C18">
            <v>9312</v>
          </cell>
          <cell r="E18">
            <v>733</v>
          </cell>
          <cell r="G18">
            <v>0</v>
          </cell>
          <cell r="I18">
            <v>211</v>
          </cell>
          <cell r="K18">
            <v>0</v>
          </cell>
        </row>
        <row r="19">
          <cell r="A19">
            <v>43299</v>
          </cell>
          <cell r="B19">
            <v>16009</v>
          </cell>
          <cell r="C19">
            <v>14491</v>
          </cell>
          <cell r="E19">
            <v>1309</v>
          </cell>
          <cell r="G19">
            <v>0</v>
          </cell>
          <cell r="I19">
            <v>209</v>
          </cell>
          <cell r="K19">
            <v>0</v>
          </cell>
        </row>
        <row r="20">
          <cell r="A20">
            <v>43300</v>
          </cell>
          <cell r="B20">
            <v>15976</v>
          </cell>
          <cell r="C20">
            <v>14713</v>
          </cell>
          <cell r="E20">
            <v>1059</v>
          </cell>
          <cell r="G20">
            <v>0</v>
          </cell>
          <cell r="I20">
            <v>204</v>
          </cell>
          <cell r="K20">
            <v>0</v>
          </cell>
        </row>
        <row r="21">
          <cell r="A21">
            <v>43301</v>
          </cell>
          <cell r="B21">
            <v>15147</v>
          </cell>
          <cell r="C21">
            <v>14128</v>
          </cell>
          <cell r="E21">
            <v>803</v>
          </cell>
          <cell r="G21">
            <v>0</v>
          </cell>
          <cell r="I21">
            <v>216</v>
          </cell>
          <cell r="K21">
            <v>0</v>
          </cell>
        </row>
        <row r="22">
          <cell r="A22">
            <v>43302</v>
          </cell>
          <cell r="B22">
            <v>7537</v>
          </cell>
          <cell r="C22">
            <v>6894</v>
          </cell>
          <cell r="E22">
            <v>417</v>
          </cell>
          <cell r="G22">
            <v>0</v>
          </cell>
          <cell r="I22">
            <v>226</v>
          </cell>
          <cell r="K22">
            <v>0</v>
          </cell>
        </row>
        <row r="23">
          <cell r="A23">
            <v>43303</v>
          </cell>
          <cell r="B23">
            <v>1998</v>
          </cell>
          <cell r="C23">
            <v>1670</v>
          </cell>
          <cell r="E23">
            <v>62</v>
          </cell>
          <cell r="G23">
            <v>0</v>
          </cell>
          <cell r="I23">
            <v>266</v>
          </cell>
          <cell r="K23">
            <v>0</v>
          </cell>
        </row>
        <row r="24">
          <cell r="A24">
            <v>43304</v>
          </cell>
          <cell r="B24">
            <v>17515</v>
          </cell>
          <cell r="C24">
            <v>16229</v>
          </cell>
          <cell r="E24">
            <v>1066</v>
          </cell>
          <cell r="G24">
            <v>0</v>
          </cell>
          <cell r="I24">
            <v>220</v>
          </cell>
          <cell r="K24">
            <v>0</v>
          </cell>
        </row>
        <row r="25">
          <cell r="A25">
            <v>43305</v>
          </cell>
          <cell r="B25">
            <v>15040</v>
          </cell>
          <cell r="C25">
            <v>14026</v>
          </cell>
          <cell r="E25">
            <v>790</v>
          </cell>
          <cell r="G25">
            <v>0</v>
          </cell>
          <cell r="I25">
            <v>224</v>
          </cell>
          <cell r="K25">
            <v>0</v>
          </cell>
        </row>
        <row r="26">
          <cell r="A26">
            <v>43306</v>
          </cell>
          <cell r="B26">
            <v>15240</v>
          </cell>
          <cell r="C26">
            <v>13883</v>
          </cell>
          <cell r="E26">
            <v>1076</v>
          </cell>
          <cell r="G26">
            <v>0</v>
          </cell>
          <cell r="I26">
            <v>281</v>
          </cell>
          <cell r="K26">
            <v>0</v>
          </cell>
        </row>
        <row r="27">
          <cell r="A27">
            <v>43307</v>
          </cell>
          <cell r="B27">
            <v>22313</v>
          </cell>
          <cell r="C27">
            <v>20748</v>
          </cell>
          <cell r="E27">
            <v>1343</v>
          </cell>
          <cell r="G27">
            <v>0</v>
          </cell>
          <cell r="I27">
            <v>222</v>
          </cell>
          <cell r="K27">
            <v>0</v>
          </cell>
        </row>
        <row r="28">
          <cell r="A28">
            <v>43308</v>
          </cell>
          <cell r="B28">
            <v>19045</v>
          </cell>
          <cell r="C28">
            <v>17570</v>
          </cell>
          <cell r="E28">
            <v>1246</v>
          </cell>
          <cell r="G28">
            <v>0</v>
          </cell>
          <cell r="I28">
            <v>229</v>
          </cell>
          <cell r="K28">
            <v>0</v>
          </cell>
        </row>
        <row r="29">
          <cell r="A29">
            <v>43309</v>
          </cell>
          <cell r="B29">
            <v>6663</v>
          </cell>
          <cell r="C29">
            <v>5777</v>
          </cell>
          <cell r="E29">
            <v>634</v>
          </cell>
          <cell r="G29">
            <v>0</v>
          </cell>
          <cell r="I29">
            <v>252</v>
          </cell>
          <cell r="K29">
            <v>0</v>
          </cell>
        </row>
        <row r="30">
          <cell r="A30">
            <v>43310</v>
          </cell>
          <cell r="B30">
            <v>2877</v>
          </cell>
          <cell r="C30">
            <v>2571</v>
          </cell>
          <cell r="E30">
            <v>82</v>
          </cell>
          <cell r="G30">
            <v>0</v>
          </cell>
          <cell r="I30">
            <v>224</v>
          </cell>
          <cell r="K30">
            <v>0</v>
          </cell>
        </row>
        <row r="31">
          <cell r="A31">
            <v>43311</v>
          </cell>
          <cell r="B31">
            <v>28537</v>
          </cell>
          <cell r="C31">
            <v>25656</v>
          </cell>
          <cell r="E31">
            <v>2633</v>
          </cell>
          <cell r="G31">
            <v>0</v>
          </cell>
          <cell r="I31">
            <v>248</v>
          </cell>
          <cell r="K31">
            <v>0</v>
          </cell>
        </row>
        <row r="32">
          <cell r="A32">
            <v>43312</v>
          </cell>
          <cell r="B32">
            <v>18581</v>
          </cell>
          <cell r="C32">
            <v>16980</v>
          </cell>
          <cell r="E32">
            <v>1281</v>
          </cell>
          <cell r="G32">
            <v>0</v>
          </cell>
          <cell r="I32">
            <v>320</v>
          </cell>
          <cell r="K32">
            <v>0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62" totalsRowCount="1" headerRowDxfId="95" dataDxfId="94" totalsRowDxfId="93">
  <autoFilter ref="B16:M261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91"/>
    <tableColumn id="2" xr3:uid="{00000000-0010-0000-0000-000002000000}" name="Total" totalsRowFunction="custom" totalsRowDxfId="90">
      <totalsRowFormula>SUM(C255:C261)</totalsRowFormula>
    </tableColumn>
    <tableColumn id="3" xr3:uid="{00000000-0010-0000-0000-000003000000}" name="Transactions _x000a_Complete" totalsRowFunction="custom" totalsRowDxfId="89">
      <totalsRowFormula>SUM(D255:D261)</totalsRowFormula>
    </tableColumn>
    <tableColumn id="4" xr3:uid="{00000000-0010-0000-0000-000004000000}" name="%_x000a_Complete" totalsRowFunction="custom" totalsRowDxfId="88">
      <calculatedColumnFormula>Tabla1820[Transactions 
Complete]/Tabla1820[Total]</calculatedColumnFormula>
      <totalsRowFormula>AVERAGE(E255:E261)</totalsRowFormula>
    </tableColumn>
    <tableColumn id="5" xr3:uid="{00000000-0010-0000-0000-000005000000}" name="Transactions _x000a_Failed" totalsRowFunction="custom" totalsRowDxfId="87">
      <totalsRowFormula>SUM(F255:F261)</totalsRowFormula>
    </tableColumn>
    <tableColumn id="6" xr3:uid="{00000000-0010-0000-0000-000006000000}" name="% _x000a_Failed" totalsRowFunction="custom" totalsRowDxfId="86">
      <calculatedColumnFormula>Tabla1820[Transactions 
Failed]/Tabla1820[Total]</calculatedColumnFormula>
      <totalsRowFormula>AVERAGE(G255:G261)</totalsRowFormula>
    </tableColumn>
    <tableColumn id="7" xr3:uid="{00000000-0010-0000-0000-000007000000}" name="Transactions _x000a_In_Prog" totalsRowFunction="custom" totalsRowDxfId="85">
      <totalsRowFormula>SUM(H255:H261)</totalsRowFormula>
    </tableColumn>
    <tableColumn id="8" xr3:uid="{00000000-0010-0000-0000-000008000000}" name="%_x000a_In_Prog" totalsRowFunction="custom" totalsRowDxfId="84">
      <calculatedColumnFormula>Tabla1820[Transactions 
In_Prog]/Tabla1820[Total]</calculatedColumnFormula>
      <totalsRowFormula>AVERAGE(I255:I261)</totalsRowFormula>
    </tableColumn>
    <tableColumn id="9" xr3:uid="{00000000-0010-0000-0000-000009000000}" name="Transactions _x000a_Timeout" totalsRowFunction="custom" totalsRowDxfId="83">
      <totalsRowFormula>SUM(J255:J261)</totalsRowFormula>
    </tableColumn>
    <tableColumn id="10" xr3:uid="{00000000-0010-0000-0000-00000A000000}" name="%_x000a_Timeout" totalsRowFunction="custom" totalsRowDxfId="82">
      <calculatedColumnFormula>Tabla1820[Transactions 
Timeout]/Tabla1820[Total]</calculatedColumnFormula>
      <totalsRowFormula>AVERAGE(K255:K261)</totalsRowFormula>
    </tableColumn>
    <tableColumn id="11" xr3:uid="{00000000-0010-0000-0000-00000B000000}" name="Transactions_x000a_Trans Fail" totalsRowFunction="custom" totalsRowDxfId="81">
      <totalsRowFormula>SUM(L255:L261)</totalsRowFormula>
    </tableColumn>
    <tableColumn id="12" xr3:uid="{00000000-0010-0000-0000-00000C000000}" name="% _x000a_Trans Fail" totalsRowFunction="custom" totalsRowDxfId="80">
      <calculatedColumnFormula>Tabla1820[Transactions
Trans Fail]/Tabla1820[Total]</calculatedColumnFormula>
      <totalsRowFormula>AVERAGE(M255:M261)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79" dataDxfId="78" totalsRowDxfId="77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76" totalsRowDxfId="75"/>
    <tableColumn id="2" xr3:uid="{00000000-0010-0000-0100-000002000000}" name="Total" totalsRowFunction="custom" totalsRowDxfId="74">
      <totalsRowFormula>SUM(C42:C44)</totalsRowFormula>
    </tableColumn>
    <tableColumn id="3" xr3:uid="{00000000-0010-0000-0100-000003000000}" name="Transactions _x000a_Complete" totalsRowFunction="custom" totalsRowDxfId="73">
      <totalsRowFormula>SUM(D42:D44)</totalsRowFormula>
    </tableColumn>
    <tableColumn id="4" xr3:uid="{00000000-0010-0000-0100-000004000000}" name="%_x000a_Complete" totalsRowFunction="custom" totalsRowDxfId="72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71">
      <totalsRowFormula>SUM(F42:F44)</totalsRowFormula>
    </tableColumn>
    <tableColumn id="6" xr3:uid="{00000000-0010-0000-0100-000006000000}" name="% _x000a_Failed" totalsRowFunction="custom" totalsRowDxfId="70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69">
      <totalsRowFormula>SUM(H42:H44)</totalsRowFormula>
    </tableColumn>
    <tableColumn id="8" xr3:uid="{00000000-0010-0000-0100-000008000000}" name="%_x000a_In_Prog" totalsRowFunction="custom" totalsRowDxfId="68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67">
      <totalsRowFormula>SUM(J42:J44)</totalsRowFormula>
    </tableColumn>
    <tableColumn id="10" xr3:uid="{00000000-0010-0000-0100-00000A000000}" name="%_x000a_Timeout" totalsRowFunction="custom" totalsRowDxfId="66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65">
      <totalsRowFormula>SUM(L42:L44)</totalsRowFormula>
    </tableColumn>
    <tableColumn id="12" xr3:uid="{00000000-0010-0000-0100-00000C000000}" name="% _x000a_Trans Fail" totalsRowFunction="custom" totalsRowDxfId="64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63" dataDxfId="62" totalsRowDxfId="61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60" totalsRowDxfId="59"/>
    <tableColumn id="2" xr3:uid="{00000000-0010-0000-0200-000002000000}" name="Total" totalsRowFunction="custom" totalsRowDxfId="58">
      <totalsRowFormula>SUM(C42:C48)</totalsRowFormula>
    </tableColumn>
    <tableColumn id="3" xr3:uid="{00000000-0010-0000-0200-000003000000}" name="Transactions _x000a_Complete" totalsRowFunction="custom" totalsRowDxfId="57">
      <totalsRowFormula>SUM(D42:D48)</totalsRowFormula>
    </tableColumn>
    <tableColumn id="4" xr3:uid="{00000000-0010-0000-0200-000004000000}" name="%_x000a_Complete" totalsRowFunction="custom" totalsRowDxfId="56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55">
      <totalsRowFormula>SUM(F42:F48)</totalsRowFormula>
    </tableColumn>
    <tableColumn id="6" xr3:uid="{00000000-0010-0000-0200-000006000000}" name="% _x000a_Failed" totalsRowFunction="custom" totalsRowDxfId="54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53">
      <totalsRowFormula>SUM(H42:H48)</totalsRowFormula>
    </tableColumn>
    <tableColumn id="8" xr3:uid="{00000000-0010-0000-0200-000008000000}" name="%_x000a_In_Prog" totalsRowFunction="custom" totalsRowDxfId="52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51">
      <totalsRowFormula>SUM(J42:J48)</totalsRowFormula>
    </tableColumn>
    <tableColumn id="10" xr3:uid="{00000000-0010-0000-0200-00000A000000}" name="%_x000a_Timeout" totalsRowFunction="custom" totalsRowDxfId="50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49">
      <totalsRowFormula>SUM(L42:L48)</totalsRowFormula>
    </tableColumn>
    <tableColumn id="12" xr3:uid="{00000000-0010-0000-0200-00000C000000}" name="% _x000a_Trans Fail" totalsRowFunction="custom" totalsRowDxfId="48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47" dataDxfId="46" totalsRowDxfId="45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44" totalsRowDxfId="43"/>
    <tableColumn id="2" xr3:uid="{00000000-0010-0000-0300-000002000000}" name="Total" totalsRowFunction="custom" totalsRowDxfId="42">
      <totalsRowFormula>SUM(C17:C46)</totalsRowFormula>
    </tableColumn>
    <tableColumn id="3" xr3:uid="{00000000-0010-0000-0300-000003000000}" name="Transactions _x000a_Complete" totalsRowFunction="custom" totalsRowDxfId="41">
      <totalsRowFormula>SUM(D17:D46)</totalsRowFormula>
    </tableColumn>
    <tableColumn id="4" xr3:uid="{00000000-0010-0000-0300-000004000000}" name="%_x000a_Complete" totalsRowFunction="custom" totalsRowDxfId="40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39">
      <totalsRowFormula>SUM(F17:F46)</totalsRowFormula>
    </tableColumn>
    <tableColumn id="6" xr3:uid="{00000000-0010-0000-0300-000006000000}" name="% _x000a_Failed" totalsRowFunction="custom" totalsRowDxfId="38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37">
      <totalsRowFormula>SUM(H17:H46)</totalsRowFormula>
    </tableColumn>
    <tableColumn id="8" xr3:uid="{00000000-0010-0000-0300-000008000000}" name="%_x000a_In_Prog" totalsRowFunction="custom" totalsRowDxfId="36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35">
      <totalsRowFormula>SUM(J17:J46)</totalsRowFormula>
    </tableColumn>
    <tableColumn id="10" xr3:uid="{00000000-0010-0000-0300-00000A000000}" name="%_x000a_Timeout" totalsRowFunction="custom" totalsRowDxfId="34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33">
      <totalsRowFormula>SUM(L17:L46)</totalsRowFormula>
    </tableColumn>
    <tableColumn id="12" xr3:uid="{00000000-0010-0000-0300-00000C000000}" name="% _x000a_Trans Fail" totalsRowFunction="custom" totalsRowDxfId="32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31" dataDxfId="30" totalsRowDxfId="29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28" totalsRowDxfId="27"/>
    <tableColumn id="2" xr3:uid="{00000000-0010-0000-0400-000002000000}" name="Total" totalsRowFunction="custom" totalsRowDxfId="26">
      <totalsRowFormula>SUM(C17:C47)</totalsRowFormula>
    </tableColumn>
    <tableColumn id="3" xr3:uid="{00000000-0010-0000-0400-000003000000}" name="Transactions _x000a_Complete" totalsRowFunction="custom" totalsRowDxfId="25">
      <totalsRowFormula>SUM(D17:D47)</totalsRowFormula>
    </tableColumn>
    <tableColumn id="4" xr3:uid="{00000000-0010-0000-0400-000004000000}" name="%_x000a_Complete" totalsRowFunction="custom" totalsRowDxfId="24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23">
      <totalsRowFormula>SUM(F17:F47)</totalsRowFormula>
    </tableColumn>
    <tableColumn id="6" xr3:uid="{00000000-0010-0000-0400-000006000000}" name="% _x000a_Failed" totalsRowFunction="custom" totalsRowDxfId="22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21">
      <totalsRowFormula>SUM(H17:H47)</totalsRowFormula>
    </tableColumn>
    <tableColumn id="8" xr3:uid="{00000000-0010-0000-0400-000008000000}" name="%_x000a_In_Prog" totalsRowFunction="custom" totalsRowDxfId="20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19">
      <totalsRowFormula>SUM(J17:J47)</totalsRowFormula>
    </tableColumn>
    <tableColumn id="10" xr3:uid="{00000000-0010-0000-0400-00000A000000}" name="%_x000a_Timeout" totalsRowFunction="custom" totalsRowDxfId="18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17">
      <totalsRowFormula>SUM(L17:L47)</totalsRowFormula>
    </tableColumn>
    <tableColumn id="12" xr3:uid="{00000000-0010-0000-0400-00000C000000}" name="% _x000a_Trans Fail" totalsRowFunction="custom" totalsRowDxfId="16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15" dataDxfId="14" totalsRowDxfId="13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12" totalsRowDxfId="11"/>
    <tableColumn id="2" xr3:uid="{00000000-0010-0000-0500-000002000000}" name="Total" totalsRowFunction="custom" totalsRowDxfId="10">
      <totalsRowFormula>SUM(C17:C46)</totalsRowFormula>
    </tableColumn>
    <tableColumn id="3" xr3:uid="{00000000-0010-0000-0500-000003000000}" name="Transactions _x000a_Complete" totalsRowFunction="custom" totalsRowDxfId="9">
      <totalsRowFormula>SUM(D17:D46)</totalsRowFormula>
    </tableColumn>
    <tableColumn id="4" xr3:uid="{00000000-0010-0000-0500-000004000000}" name="%_x000a_Complete" totalsRowFunction="custom" totalsRowDxfId="8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7">
      <totalsRowFormula>SUM(F17:F46)</totalsRowFormula>
    </tableColumn>
    <tableColumn id="6" xr3:uid="{00000000-0010-0000-0500-000006000000}" name="% _x000a_Failed" totalsRowFunction="custom" totalsRowDxfId="6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5">
      <totalsRowFormula>SUM(H17:H46)</totalsRowFormula>
    </tableColumn>
    <tableColumn id="8" xr3:uid="{00000000-0010-0000-0500-000008000000}" name="%_x000a_In_Prog" totalsRowFunction="custom" totalsRowDxfId="4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3">
      <totalsRowFormula>SUM(J17:J46)</totalsRowFormula>
    </tableColumn>
    <tableColumn id="10" xr3:uid="{00000000-0010-0000-0500-00000A000000}" name="%_x000a_Timeout" totalsRowFunction="custom" totalsRowDxfId="2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">
      <totalsRowFormula>SUM(L17:L46)</totalsRowFormula>
    </tableColumn>
    <tableColumn id="12" xr3:uid="{00000000-0010-0000-0500-00000C000000}" name="% _x000a_Trans Fail" totalsRowFunction="custom" totalsRowDxfId="0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39"/>
  <sheetViews>
    <sheetView topLeftCell="A228" zoomScale="110" zoomScaleNormal="110" workbookViewId="0">
      <selection activeCell="E229" sqref="E229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</row>
    <row r="2" spans="2:13" ht="16.5" customHeight="1" x14ac:dyDescent="0.3">
      <c r="B2" s="5" t="s">
        <v>1</v>
      </c>
      <c r="C2" s="110" t="s">
        <v>2</v>
      </c>
      <c r="D2" s="110"/>
    </row>
    <row r="3" spans="2:13" x14ac:dyDescent="0.3">
      <c r="B3" s="5"/>
      <c r="C3" s="6"/>
      <c r="D3" s="4"/>
    </row>
    <row r="4" spans="2:13" x14ac:dyDescent="0.3">
      <c r="B4" s="7" t="s">
        <v>3</v>
      </c>
      <c r="C4" s="8">
        <v>43101</v>
      </c>
      <c r="D4" s="4"/>
    </row>
    <row r="5" spans="2:13" x14ac:dyDescent="0.3">
      <c r="B5" s="9" t="s">
        <v>4</v>
      </c>
      <c r="C5" s="10"/>
      <c r="D5" s="4"/>
    </row>
    <row r="6" spans="2:13" x14ac:dyDescent="0.3">
      <c r="B6" s="9" t="s">
        <v>5</v>
      </c>
      <c r="C6" s="11">
        <f>SUM(Tabla1820[Total])</f>
        <v>942607.03</v>
      </c>
      <c r="D6" s="4"/>
    </row>
    <row r="7" spans="2:13" x14ac:dyDescent="0.3">
      <c r="B7" s="9" t="s">
        <v>6</v>
      </c>
      <c r="C7" s="11">
        <f>D15</f>
        <v>799878</v>
      </c>
      <c r="D7" s="12">
        <f>C7/C6</f>
        <v>0.84858055853880066</v>
      </c>
    </row>
    <row r="8" spans="2:13" x14ac:dyDescent="0.3">
      <c r="B8" s="9" t="s">
        <v>7</v>
      </c>
      <c r="C8" s="11">
        <f>F15</f>
        <v>116218</v>
      </c>
      <c r="D8" s="12">
        <f>C8/C6</f>
        <v>0.12329422155911568</v>
      </c>
    </row>
    <row r="9" spans="2:13" x14ac:dyDescent="0.3">
      <c r="B9" s="9" t="s">
        <v>8</v>
      </c>
      <c r="C9" s="11">
        <f>H15</f>
        <v>3</v>
      </c>
      <c r="D9" s="12">
        <f>C9/C6</f>
        <v>3.1826624505442102E-6</v>
      </c>
    </row>
    <row r="10" spans="2:13" x14ac:dyDescent="0.3">
      <c r="B10" s="9" t="s">
        <v>9</v>
      </c>
      <c r="C10" s="11">
        <f>J15</f>
        <v>26492</v>
      </c>
      <c r="D10" s="12">
        <f>C10/C6</f>
        <v>2.8105031213272406E-2</v>
      </c>
    </row>
    <row r="11" spans="2:13" x14ac:dyDescent="0.3">
      <c r="B11" s="9" t="s">
        <v>10</v>
      </c>
      <c r="C11" s="11">
        <f>L15</f>
        <v>0</v>
      </c>
      <c r="D11" s="12">
        <f>C11/C6</f>
        <v>0</v>
      </c>
    </row>
    <row r="12" spans="2:13" x14ac:dyDescent="0.3">
      <c r="B12" s="9" t="s">
        <v>11</v>
      </c>
      <c r="C12" s="11">
        <f>SUM(C7:C11)</f>
        <v>942591</v>
      </c>
      <c r="D12" s="4"/>
    </row>
    <row r="14" spans="2:13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7.6" x14ac:dyDescent="0.3">
      <c r="B15" s="13" t="s">
        <v>13</v>
      </c>
      <c r="C15" s="14">
        <f>SUM(Tabla1820[Total])</f>
        <v>942607.03</v>
      </c>
      <c r="D15" s="14">
        <f>SUM(Tabla1820[Transactions 
Complete])</f>
        <v>799878</v>
      </c>
      <c r="E15" s="15">
        <f>AVERAGE(Tabla1820[%
Complete])</f>
        <v>0.79148772153407299</v>
      </c>
      <c r="F15" s="14">
        <f>SUM(Tabla1820[Transactions 
Failed])</f>
        <v>116218</v>
      </c>
      <c r="G15" s="15">
        <f>AVERAGE(Tabla1820[% 
Failed])</f>
        <v>0.14428850523156211</v>
      </c>
      <c r="H15" s="14">
        <f>SUM(Tabla1820[Transactions 
In_Prog])</f>
        <v>3</v>
      </c>
      <c r="I15" s="15">
        <f>AVERAGE(Tabla1820[%
In_Prog])</f>
        <v>3.7031088753966916E-6</v>
      </c>
      <c r="J15" s="14">
        <f>SUM(Tabla1820[Transactions 
Timeout])</f>
        <v>26492</v>
      </c>
      <c r="K15" s="15">
        <f>AVERAGE(Tabla1820[%
Timeout])</f>
        <v>5.1932979456577433E-2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x14ac:dyDescent="0.3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x14ac:dyDescent="0.3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x14ac:dyDescent="0.3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x14ac:dyDescent="0.3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x14ac:dyDescent="0.3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x14ac:dyDescent="0.3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x14ac:dyDescent="0.3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x14ac:dyDescent="0.3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x14ac:dyDescent="0.3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x14ac:dyDescent="0.3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x14ac:dyDescent="0.3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x14ac:dyDescent="0.3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x14ac:dyDescent="0.3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x14ac:dyDescent="0.3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x14ac:dyDescent="0.3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x14ac:dyDescent="0.3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x14ac:dyDescent="0.3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x14ac:dyDescent="0.3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x14ac:dyDescent="0.3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x14ac:dyDescent="0.3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x14ac:dyDescent="0.3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x14ac:dyDescent="0.3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x14ac:dyDescent="0.3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x14ac:dyDescent="0.3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x14ac:dyDescent="0.3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x14ac:dyDescent="0.3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x14ac:dyDescent="0.3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x14ac:dyDescent="0.3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x14ac:dyDescent="0.3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x14ac:dyDescent="0.3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x14ac:dyDescent="0.3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x14ac:dyDescent="0.3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x14ac:dyDescent="0.3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x14ac:dyDescent="0.3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x14ac:dyDescent="0.3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x14ac:dyDescent="0.3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x14ac:dyDescent="0.3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x14ac:dyDescent="0.3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x14ac:dyDescent="0.3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x14ac:dyDescent="0.3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x14ac:dyDescent="0.3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x14ac:dyDescent="0.3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x14ac:dyDescent="0.3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x14ac:dyDescent="0.3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x14ac:dyDescent="0.3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x14ac:dyDescent="0.3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x14ac:dyDescent="0.3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x14ac:dyDescent="0.3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x14ac:dyDescent="0.3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x14ac:dyDescent="0.3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x14ac:dyDescent="0.3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x14ac:dyDescent="0.3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x14ac:dyDescent="0.3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x14ac:dyDescent="0.3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x14ac:dyDescent="0.3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x14ac:dyDescent="0.3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x14ac:dyDescent="0.3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x14ac:dyDescent="0.3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x14ac:dyDescent="0.3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x14ac:dyDescent="0.3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x14ac:dyDescent="0.3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x14ac:dyDescent="0.3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x14ac:dyDescent="0.3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x14ac:dyDescent="0.3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x14ac:dyDescent="0.3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x14ac:dyDescent="0.3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x14ac:dyDescent="0.3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x14ac:dyDescent="0.3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x14ac:dyDescent="0.3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x14ac:dyDescent="0.3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x14ac:dyDescent="0.3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x14ac:dyDescent="0.3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x14ac:dyDescent="0.3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x14ac:dyDescent="0.3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x14ac:dyDescent="0.3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x14ac:dyDescent="0.3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x14ac:dyDescent="0.3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x14ac:dyDescent="0.3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x14ac:dyDescent="0.3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x14ac:dyDescent="0.3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x14ac:dyDescent="0.3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x14ac:dyDescent="0.3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x14ac:dyDescent="0.3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x14ac:dyDescent="0.3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x14ac:dyDescent="0.3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x14ac:dyDescent="0.3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x14ac:dyDescent="0.3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x14ac:dyDescent="0.3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x14ac:dyDescent="0.3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x14ac:dyDescent="0.3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x14ac:dyDescent="0.3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x14ac:dyDescent="0.3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x14ac:dyDescent="0.3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x14ac:dyDescent="0.3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x14ac:dyDescent="0.3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x14ac:dyDescent="0.3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x14ac:dyDescent="0.3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x14ac:dyDescent="0.3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x14ac:dyDescent="0.3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x14ac:dyDescent="0.3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x14ac:dyDescent="0.3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x14ac:dyDescent="0.3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x14ac:dyDescent="0.3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x14ac:dyDescent="0.3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x14ac:dyDescent="0.3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x14ac:dyDescent="0.3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x14ac:dyDescent="0.3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x14ac:dyDescent="0.3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x14ac:dyDescent="0.3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x14ac:dyDescent="0.3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x14ac:dyDescent="0.3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x14ac:dyDescent="0.3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x14ac:dyDescent="0.3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x14ac:dyDescent="0.3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x14ac:dyDescent="0.3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x14ac:dyDescent="0.3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x14ac:dyDescent="0.3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x14ac:dyDescent="0.3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x14ac:dyDescent="0.3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x14ac:dyDescent="0.3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x14ac:dyDescent="0.3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x14ac:dyDescent="0.3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x14ac:dyDescent="0.3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x14ac:dyDescent="0.3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x14ac:dyDescent="0.3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x14ac:dyDescent="0.3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x14ac:dyDescent="0.3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x14ac:dyDescent="0.3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x14ac:dyDescent="0.3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x14ac:dyDescent="0.3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x14ac:dyDescent="0.3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x14ac:dyDescent="0.3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x14ac:dyDescent="0.3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x14ac:dyDescent="0.3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x14ac:dyDescent="0.3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x14ac:dyDescent="0.3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x14ac:dyDescent="0.3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x14ac:dyDescent="0.3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x14ac:dyDescent="0.3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x14ac:dyDescent="0.3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x14ac:dyDescent="0.3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x14ac:dyDescent="0.3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x14ac:dyDescent="0.3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x14ac:dyDescent="0.3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x14ac:dyDescent="0.3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x14ac:dyDescent="0.3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x14ac:dyDescent="0.3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x14ac:dyDescent="0.3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x14ac:dyDescent="0.3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x14ac:dyDescent="0.3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x14ac:dyDescent="0.3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x14ac:dyDescent="0.3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x14ac:dyDescent="0.3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x14ac:dyDescent="0.3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x14ac:dyDescent="0.3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x14ac:dyDescent="0.3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x14ac:dyDescent="0.3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x14ac:dyDescent="0.3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x14ac:dyDescent="0.3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x14ac:dyDescent="0.3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x14ac:dyDescent="0.3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x14ac:dyDescent="0.3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x14ac:dyDescent="0.3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x14ac:dyDescent="0.3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x14ac:dyDescent="0.3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x14ac:dyDescent="0.3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x14ac:dyDescent="0.3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x14ac:dyDescent="0.3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x14ac:dyDescent="0.3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x14ac:dyDescent="0.3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x14ac:dyDescent="0.3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x14ac:dyDescent="0.3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x14ac:dyDescent="0.3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x14ac:dyDescent="0.3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x14ac:dyDescent="0.3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x14ac:dyDescent="0.3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x14ac:dyDescent="0.3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A832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x14ac:dyDescent="0.3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x14ac:dyDescent="0.3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x14ac:dyDescent="0.3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x14ac:dyDescent="0.3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x14ac:dyDescent="0.3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x14ac:dyDescent="0.3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x14ac:dyDescent="0.3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x14ac:dyDescent="0.3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x14ac:dyDescent="0.3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x14ac:dyDescent="0.3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x14ac:dyDescent="0.3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x14ac:dyDescent="0.3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x14ac:dyDescent="0.3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x14ac:dyDescent="0.3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x14ac:dyDescent="0.3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x14ac:dyDescent="0.3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x14ac:dyDescent="0.3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x14ac:dyDescent="0.3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x14ac:dyDescent="0.3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x14ac:dyDescent="0.3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x14ac:dyDescent="0.3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x14ac:dyDescent="0.3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x14ac:dyDescent="0.3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x14ac:dyDescent="0.3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x14ac:dyDescent="0.3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x14ac:dyDescent="0.3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x14ac:dyDescent="0.3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x14ac:dyDescent="0.3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x14ac:dyDescent="0.3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x14ac:dyDescent="0.3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x14ac:dyDescent="0.3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x14ac:dyDescent="0.3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x14ac:dyDescent="0.3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x14ac:dyDescent="0.3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x14ac:dyDescent="0.3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x14ac:dyDescent="0.3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x14ac:dyDescent="0.3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x14ac:dyDescent="0.3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x14ac:dyDescent="0.3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x14ac:dyDescent="0.3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x14ac:dyDescent="0.3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x14ac:dyDescent="0.3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x14ac:dyDescent="0.3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x14ac:dyDescent="0.3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x14ac:dyDescent="0.3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x14ac:dyDescent="0.3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x14ac:dyDescent="0.3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x14ac:dyDescent="0.3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x14ac:dyDescent="0.3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x14ac:dyDescent="0.3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x14ac:dyDescent="0.3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x14ac:dyDescent="0.3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x14ac:dyDescent="0.3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x14ac:dyDescent="0.3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x14ac:dyDescent="0.3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x14ac:dyDescent="0.3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x14ac:dyDescent="0.3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x14ac:dyDescent="0.3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x14ac:dyDescent="0.3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x14ac:dyDescent="0.3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x14ac:dyDescent="0.3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x14ac:dyDescent="0.3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x14ac:dyDescent="0.3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x14ac:dyDescent="0.3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x14ac:dyDescent="0.3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x14ac:dyDescent="0.3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x14ac:dyDescent="0.3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x14ac:dyDescent="0.3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ht="24" x14ac:dyDescent="0.3">
      <c r="B262" s="38" t="s">
        <v>26</v>
      </c>
      <c r="C262" s="39">
        <f>SUM(C255:C261)</f>
        <v>28714</v>
      </c>
      <c r="D262" s="39">
        <f>SUM(D255:D261)</f>
        <v>21432</v>
      </c>
      <c r="E262" s="94">
        <f>AVERAGE(E255:E261)</f>
        <v>0.68506865412358287</v>
      </c>
      <c r="F262" s="39">
        <f>SUM(F255:F261)</f>
        <v>5161</v>
      </c>
      <c r="G262" s="94">
        <f>AVERAGE(G255:G261)</f>
        <v>0.15979615845675768</v>
      </c>
      <c r="H262" s="39">
        <f>SUM(H255:H261)</f>
        <v>0</v>
      </c>
      <c r="I262" s="94">
        <f>AVERAGE(I255:I261)</f>
        <v>0</v>
      </c>
      <c r="J262" s="39">
        <f>SUM(J255:J261)</f>
        <v>2121</v>
      </c>
      <c r="K262" s="94">
        <f>AVERAGE(K255:K261)</f>
        <v>0.15513518741965951</v>
      </c>
      <c r="L262" s="39">
        <f>SUM(L255:L261)</f>
        <v>0</v>
      </c>
      <c r="M262" s="94">
        <f>AVERAGE(M255:M261)</f>
        <v>0</v>
      </c>
    </row>
    <row r="263" spans="2:13" x14ac:dyDescent="0.3">
      <c r="D263" s="1"/>
    </row>
    <row r="264" spans="2:13" x14ac:dyDescent="0.3">
      <c r="D264" s="1"/>
    </row>
    <row r="265" spans="2:13" x14ac:dyDescent="0.3">
      <c r="D265" s="1"/>
    </row>
    <row r="266" spans="2:13" x14ac:dyDescent="0.3">
      <c r="D266" s="1"/>
    </row>
    <row r="267" spans="2:13" x14ac:dyDescent="0.3">
      <c r="D267" s="1"/>
    </row>
    <row r="268" spans="2:13" x14ac:dyDescent="0.3">
      <c r="D268" s="1"/>
    </row>
    <row r="269" spans="2:13" x14ac:dyDescent="0.3">
      <c r="D269" s="1"/>
    </row>
    <row r="270" spans="2:13" x14ac:dyDescent="0.3">
      <c r="D270" s="1"/>
    </row>
    <row r="271" spans="2:13" x14ac:dyDescent="0.3">
      <c r="D271" s="1"/>
    </row>
    <row r="272" spans="2:13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SUM(Tabla18203[Total])</f>
        <v>148432.02999999997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3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3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3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3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3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3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3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3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3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3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3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3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3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3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3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3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3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3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3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3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3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3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3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3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3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3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3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3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3">
      <c r="D46" s="1"/>
    </row>
    <row r="47" spans="2:13" x14ac:dyDescent="0.3">
      <c r="D47" s="1"/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6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SUM(Tabla18204[Total])</f>
        <v>200109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3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3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3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3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3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3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3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3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3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3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3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3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3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3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3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3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3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3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3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3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3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3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3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3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3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3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3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3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3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3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3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3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3">
      <c r="D50" s="1"/>
    </row>
    <row r="51" spans="2:13" x14ac:dyDescent="0.3">
      <c r="D51" s="1"/>
    </row>
    <row r="52" spans="2:13" x14ac:dyDescent="0.3">
      <c r="D52" s="1"/>
    </row>
    <row r="53" spans="2:13" x14ac:dyDescent="0.3">
      <c r="D53" s="1"/>
    </row>
    <row r="54" spans="2:13" x14ac:dyDescent="0.3">
      <c r="D54" s="1"/>
    </row>
    <row r="55" spans="2:13" x14ac:dyDescent="0.3">
      <c r="D55" s="1"/>
    </row>
    <row r="56" spans="2:13" x14ac:dyDescent="0.3">
      <c r="D56" s="1"/>
    </row>
    <row r="57" spans="2:13" x14ac:dyDescent="0.3">
      <c r="D57" s="1"/>
    </row>
    <row r="58" spans="2:13" x14ac:dyDescent="0.3">
      <c r="D58" s="1"/>
    </row>
    <row r="59" spans="2:13" x14ac:dyDescent="0.3">
      <c r="D59" s="1"/>
    </row>
    <row r="60" spans="2:13" x14ac:dyDescent="0.3">
      <c r="D60" s="1"/>
    </row>
    <row r="61" spans="2:13" x14ac:dyDescent="0.3">
      <c r="D61" s="1"/>
    </row>
    <row r="62" spans="2:13" x14ac:dyDescent="0.3">
      <c r="D62" s="1"/>
    </row>
    <row r="63" spans="2:13" x14ac:dyDescent="0.3">
      <c r="D63" s="1"/>
    </row>
    <row r="64" spans="2:13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7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SUM(Tabla18205[Total])</f>
        <v>155801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3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3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3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3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3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3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3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3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3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3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3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3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3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3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3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3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3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3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3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3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3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3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3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3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3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3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3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3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3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3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53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SUM(Tabla18206[Total])</f>
        <v>87395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3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3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3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3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3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3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3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3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3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3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3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3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3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3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3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3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3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3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3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3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3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3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3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3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3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3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3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3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3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3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3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9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SUM(Tabla18207[Total])</f>
        <v>29148</v>
      </c>
      <c r="D6" s="4"/>
    </row>
    <row r="7" spans="2:16" x14ac:dyDescent="0.3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3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29138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3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3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3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3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3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3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3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3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3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3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3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3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3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3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3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3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3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3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3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3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3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3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3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3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3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3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3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3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3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3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4.4" x14ac:dyDescent="0.3"/>
  <sheetData>
    <row r="1" spans="1:12" x14ac:dyDescent="0.3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3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3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3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3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3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3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3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3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3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3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3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3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3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3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3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3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3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3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3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3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3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3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3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3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3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3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3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3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3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5" thickBot="1" x14ac:dyDescent="0.3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4.6" thickTop="1" x14ac:dyDescent="0.3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abSelected="1" topLeftCell="A25" zoomScale="80" zoomScaleNormal="80" workbookViewId="0">
      <selection activeCell="R42" sqref="R42"/>
    </sheetView>
  </sheetViews>
  <sheetFormatPr baseColWidth="10" defaultRowHeight="14.4" x14ac:dyDescent="0.3"/>
  <cols>
    <col min="5" max="5" width="11.5546875" customWidth="1"/>
  </cols>
  <sheetData>
    <row r="2" spans="2:13" x14ac:dyDescent="0.3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3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3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3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3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3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3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3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3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3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3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3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3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3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3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3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3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3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3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3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3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3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3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3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3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3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3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3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3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3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5" thickBot="1" x14ac:dyDescent="0.3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4.6" thickTop="1" x14ac:dyDescent="0.3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WASSPerformance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2016-06-03T14:28:07Z</dcterms:created>
  <dcterms:modified xsi:type="dcterms:W3CDTF">2018-09-03T22:14:13Z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