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25"/>
  <workbookPr/>
  <mc:AlternateContent xmlns:mc="http://schemas.openxmlformats.org/markup-compatibility/2006">
    <mc:Choice Requires="x15">
      <x15ac:absPath xmlns:x15ac="http://schemas.microsoft.com/office/spreadsheetml/2010/11/ac" url="C:\Users\Jesus Lopez\Desktop\"/>
    </mc:Choice>
  </mc:AlternateContent>
  <xr:revisionPtr revIDLastSave="0" documentId="13_ncr:1_{733204AF-4ADB-4A71-A6A3-F8BA0B7D8F78}" xr6:coauthVersionLast="34" xr6:coauthVersionMax="34" xr10:uidLastSave="{00000000-0000-0000-0000-000000000000}"/>
  <bookViews>
    <workbookView xWindow="0" yWindow="0" windowWidth="25596" windowHeight="15996" xr2:uid="{00000000-000D-0000-FFFF-FFFF00000000}"/>
  </bookViews>
  <sheets>
    <sheet name="FULL REPORT" sheetId="1" r:id="rId1"/>
    <sheet name="%TIMEOUT" sheetId="2" r:id="rId2"/>
    <sheet name="%FAILED" sheetId="3" r:id="rId3"/>
    <sheet name="JAM_DSLAM" sheetId="11" r:id="rId4"/>
    <sheet name="JAM_BRA4" sheetId="4" r:id="rId5"/>
    <sheet name="JM-PBK-TX-" sheetId="12" r:id="rId6"/>
  </sheets>
  <calcPr calcId="179021"/>
</workbook>
</file>

<file path=xl/calcChain.xml><?xml version="1.0" encoding="utf-8"?>
<calcChain xmlns="http://schemas.openxmlformats.org/spreadsheetml/2006/main">
  <c r="G60" i="3" l="1"/>
  <c r="G61" i="3"/>
  <c r="G27" i="3"/>
  <c r="G12" i="3"/>
  <c r="G26" i="3"/>
  <c r="G62" i="3"/>
  <c r="G33" i="3"/>
  <c r="G63" i="3"/>
  <c r="G64" i="3"/>
  <c r="G65" i="3"/>
  <c r="G17" i="3"/>
  <c r="G41" i="3"/>
  <c r="G5" i="3"/>
  <c r="G46" i="3"/>
  <c r="G66" i="3"/>
  <c r="G31" i="3"/>
  <c r="G24" i="3"/>
  <c r="G67" i="3"/>
  <c r="G38" i="3"/>
  <c r="G68" i="3"/>
  <c r="G34" i="3"/>
  <c r="G43" i="3"/>
  <c r="G69" i="3"/>
  <c r="G23" i="3"/>
  <c r="G47" i="3"/>
  <c r="G14" i="3"/>
  <c r="G70" i="3"/>
  <c r="G48" i="3"/>
  <c r="H60" i="3"/>
  <c r="H61" i="3"/>
  <c r="H27" i="3"/>
  <c r="H12" i="3"/>
  <c r="H26" i="3"/>
  <c r="H62" i="3"/>
  <c r="H33" i="3"/>
  <c r="H63" i="3"/>
  <c r="H64" i="3"/>
  <c r="H65" i="3"/>
  <c r="H17" i="3"/>
  <c r="H41" i="3"/>
  <c r="H5" i="3"/>
  <c r="H46" i="3"/>
  <c r="H66" i="3"/>
  <c r="H31" i="3"/>
  <c r="H24" i="3"/>
  <c r="H67" i="3"/>
  <c r="H38" i="3"/>
  <c r="H68" i="3"/>
  <c r="H34" i="3"/>
  <c r="H43" i="3"/>
  <c r="H69" i="3"/>
  <c r="H23" i="3"/>
  <c r="H47" i="3"/>
  <c r="H14" i="3"/>
  <c r="H70" i="3"/>
  <c r="H48" i="3"/>
  <c r="I60" i="3"/>
  <c r="I61" i="3"/>
  <c r="I27" i="3"/>
  <c r="I12" i="3"/>
  <c r="I26" i="3"/>
  <c r="I62" i="3"/>
  <c r="I33" i="3"/>
  <c r="I63" i="3"/>
  <c r="I64" i="3"/>
  <c r="I65" i="3"/>
  <c r="I17" i="3"/>
  <c r="I41" i="3"/>
  <c r="I5" i="3"/>
  <c r="I46" i="3"/>
  <c r="I66" i="3"/>
  <c r="I31" i="3"/>
  <c r="I24" i="3"/>
  <c r="I67" i="3"/>
  <c r="I38" i="3"/>
  <c r="I68" i="3"/>
  <c r="I34" i="3"/>
  <c r="I43" i="3"/>
  <c r="I69" i="3"/>
  <c r="I23" i="3"/>
  <c r="I47" i="3"/>
  <c r="I14" i="3"/>
  <c r="I70" i="3"/>
  <c r="I48" i="3"/>
  <c r="G3" i="2"/>
  <c r="G9" i="2"/>
  <c r="G51" i="2"/>
  <c r="G14" i="2"/>
  <c r="G52" i="2"/>
  <c r="G10" i="2"/>
  <c r="G53" i="2"/>
  <c r="G54" i="2"/>
  <c r="G5" i="2"/>
  <c r="G6" i="2"/>
  <c r="G55" i="2"/>
  <c r="G56" i="2"/>
  <c r="G57" i="2"/>
  <c r="G58" i="2"/>
  <c r="G59" i="2"/>
  <c r="G60" i="2"/>
  <c r="G61" i="2"/>
  <c r="G62" i="2"/>
  <c r="G63" i="2"/>
  <c r="G15" i="2"/>
  <c r="G64" i="2"/>
  <c r="G65" i="2"/>
  <c r="G66" i="2"/>
  <c r="G67" i="2"/>
  <c r="G68" i="2"/>
  <c r="G69" i="2"/>
  <c r="G20" i="2"/>
  <c r="G70" i="2"/>
  <c r="H3" i="2"/>
  <c r="H9" i="2"/>
  <c r="H51" i="2"/>
  <c r="H14" i="2"/>
  <c r="H52" i="2"/>
  <c r="H10" i="2"/>
  <c r="H53" i="2"/>
  <c r="H54" i="2"/>
  <c r="H5" i="2"/>
  <c r="H6" i="2"/>
  <c r="H55" i="2"/>
  <c r="H56" i="2"/>
  <c r="H57" i="2"/>
  <c r="H58" i="2"/>
  <c r="H59" i="2"/>
  <c r="H60" i="2"/>
  <c r="H61" i="2"/>
  <c r="H62" i="2"/>
  <c r="H63" i="2"/>
  <c r="H15" i="2"/>
  <c r="H64" i="2"/>
  <c r="H65" i="2"/>
  <c r="H66" i="2"/>
  <c r="H67" i="2"/>
  <c r="H68" i="2"/>
  <c r="H69" i="2"/>
  <c r="H20" i="2"/>
  <c r="H70" i="2"/>
  <c r="I3" i="2"/>
  <c r="I9" i="2"/>
  <c r="I51" i="2"/>
  <c r="I14" i="2"/>
  <c r="I52" i="2"/>
  <c r="I10" i="2"/>
  <c r="I53" i="2"/>
  <c r="I54" i="2"/>
  <c r="I5" i="2"/>
  <c r="I6" i="2"/>
  <c r="I55" i="2"/>
  <c r="I56" i="2"/>
  <c r="I57" i="2"/>
  <c r="I58" i="2"/>
  <c r="I59" i="2"/>
  <c r="I60" i="2"/>
  <c r="I61" i="2"/>
  <c r="I62" i="2"/>
  <c r="I63" i="2"/>
  <c r="I15" i="2"/>
  <c r="I64" i="2"/>
  <c r="I65" i="2"/>
  <c r="I66" i="2"/>
  <c r="I67" i="2"/>
  <c r="I68" i="2"/>
  <c r="I69" i="2"/>
  <c r="I20" i="2"/>
  <c r="I70" i="2"/>
  <c r="H13" i="1"/>
  <c r="H47" i="1"/>
  <c r="H29" i="1"/>
  <c r="H28" i="1"/>
  <c r="H33" i="1"/>
  <c r="H48" i="1"/>
  <c r="H18" i="1"/>
  <c r="H30" i="1"/>
  <c r="H35" i="1"/>
  <c r="H41" i="1"/>
  <c r="H15" i="1"/>
  <c r="H59" i="1"/>
  <c r="H9" i="1"/>
  <c r="H61" i="1"/>
  <c r="H65" i="1"/>
  <c r="H55" i="1"/>
  <c r="H34" i="1"/>
  <c r="H66" i="1"/>
  <c r="H17" i="1"/>
  <c r="H58" i="1"/>
  <c r="H22" i="1"/>
  <c r="H67" i="1"/>
  <c r="H71" i="1"/>
  <c r="H20" i="1"/>
  <c r="H74" i="1"/>
  <c r="H37" i="1"/>
  <c r="H75" i="1"/>
  <c r="H76" i="1"/>
  <c r="I13" i="1"/>
  <c r="I47" i="1"/>
  <c r="I29" i="1"/>
  <c r="I28" i="1"/>
  <c r="I33" i="1"/>
  <c r="I48" i="1"/>
  <c r="I18" i="1"/>
  <c r="I30" i="1"/>
  <c r="I35" i="1"/>
  <c r="I41" i="1"/>
  <c r="I15" i="1"/>
  <c r="I59" i="1"/>
  <c r="I9" i="1"/>
  <c r="I61" i="1"/>
  <c r="I65" i="1"/>
  <c r="I55" i="1"/>
  <c r="I34" i="1"/>
  <c r="I66" i="1"/>
  <c r="I17" i="1"/>
  <c r="I58" i="1"/>
  <c r="I22" i="1"/>
  <c r="I67" i="1"/>
  <c r="I71" i="1"/>
  <c r="I20" i="1"/>
  <c r="I74" i="1"/>
  <c r="I37" i="1"/>
  <c r="I75" i="1"/>
  <c r="I76" i="1"/>
  <c r="J13" i="1"/>
  <c r="J47" i="1"/>
  <c r="J29" i="1"/>
  <c r="J28" i="1"/>
  <c r="J33" i="1"/>
  <c r="J48" i="1"/>
  <c r="J18" i="1"/>
  <c r="J30" i="1"/>
  <c r="J35" i="1"/>
  <c r="J41" i="1"/>
  <c r="J15" i="1"/>
  <c r="J59" i="1"/>
  <c r="J9" i="1"/>
  <c r="J61" i="1"/>
  <c r="J65" i="1"/>
  <c r="J55" i="1"/>
  <c r="J34" i="1"/>
  <c r="J66" i="1"/>
  <c r="J17" i="1"/>
  <c r="J58" i="1"/>
  <c r="J22" i="1"/>
  <c r="J67" i="1"/>
  <c r="J71" i="1"/>
  <c r="J20" i="1"/>
  <c r="J74" i="1"/>
  <c r="J37" i="1"/>
  <c r="J75" i="1"/>
  <c r="J76" i="1"/>
  <c r="G59" i="3" l="1"/>
  <c r="G9" i="3"/>
  <c r="G40" i="3"/>
  <c r="G57" i="3"/>
  <c r="H59" i="3"/>
  <c r="H9" i="3"/>
  <c r="H40" i="3"/>
  <c r="H57" i="3"/>
  <c r="I59" i="3"/>
  <c r="I9" i="3"/>
  <c r="I40" i="3"/>
  <c r="I57" i="3"/>
  <c r="G34" i="2"/>
  <c r="G43" i="2"/>
  <c r="H34" i="2"/>
  <c r="H43" i="2"/>
  <c r="I34" i="2"/>
  <c r="I43" i="2"/>
  <c r="H11" i="1"/>
  <c r="H10" i="1"/>
  <c r="H31" i="1"/>
  <c r="H60" i="1"/>
  <c r="I11" i="1"/>
  <c r="I10" i="1"/>
  <c r="I31" i="1"/>
  <c r="I60" i="1"/>
  <c r="J11" i="1"/>
  <c r="J10" i="1"/>
  <c r="J31" i="1"/>
  <c r="J60" i="1"/>
  <c r="G15" i="3" l="1"/>
  <c r="G10" i="3"/>
  <c r="G18" i="3"/>
  <c r="H15" i="3"/>
  <c r="H10" i="3"/>
  <c r="H18" i="3"/>
  <c r="I15" i="3"/>
  <c r="I10" i="3"/>
  <c r="I18" i="3"/>
  <c r="G23" i="2"/>
  <c r="G37" i="2"/>
  <c r="H23" i="2"/>
  <c r="H37" i="2"/>
  <c r="I23" i="2"/>
  <c r="I37" i="2"/>
  <c r="H72" i="1"/>
  <c r="H49" i="1"/>
  <c r="H50" i="1"/>
  <c r="H26" i="1"/>
  <c r="I72" i="1"/>
  <c r="I49" i="1"/>
  <c r="I50" i="1"/>
  <c r="I26" i="1"/>
  <c r="J72" i="1"/>
  <c r="J49" i="1"/>
  <c r="J50" i="1"/>
  <c r="J26" i="1"/>
  <c r="G21" i="3" l="1"/>
  <c r="G42" i="3"/>
  <c r="G19" i="3"/>
  <c r="G51" i="3"/>
  <c r="G30" i="3"/>
  <c r="G56" i="3"/>
  <c r="G3" i="3"/>
  <c r="H21" i="3"/>
  <c r="H42" i="3"/>
  <c r="H19" i="3"/>
  <c r="H51" i="3"/>
  <c r="H30" i="3"/>
  <c r="H56" i="3"/>
  <c r="H3" i="3"/>
  <c r="I21" i="3"/>
  <c r="I42" i="3"/>
  <c r="I19" i="3"/>
  <c r="I51" i="3"/>
  <c r="I30" i="3"/>
  <c r="I56" i="3"/>
  <c r="I3" i="3"/>
  <c r="H45" i="1"/>
  <c r="H63" i="1"/>
  <c r="H43" i="1"/>
  <c r="H73" i="1"/>
  <c r="H32" i="1"/>
  <c r="I45" i="1"/>
  <c r="I63" i="1"/>
  <c r="I43" i="1"/>
  <c r="I73" i="1"/>
  <c r="I32" i="1"/>
  <c r="J45" i="1"/>
  <c r="J63" i="1"/>
  <c r="J43" i="1"/>
  <c r="J73" i="1"/>
  <c r="J32" i="1"/>
  <c r="G49" i="2"/>
  <c r="G29" i="2"/>
  <c r="G41" i="2"/>
  <c r="G4" i="2"/>
  <c r="H49" i="2"/>
  <c r="H29" i="2"/>
  <c r="H41" i="2"/>
  <c r="H4" i="2"/>
  <c r="I49" i="2"/>
  <c r="I29" i="2"/>
  <c r="I41" i="2"/>
  <c r="I4" i="2"/>
  <c r="G4" i="3" l="1"/>
  <c r="G32" i="3"/>
  <c r="G52" i="3"/>
  <c r="G6" i="3"/>
  <c r="G8" i="3"/>
  <c r="G29" i="3"/>
  <c r="H4" i="3"/>
  <c r="H32" i="3"/>
  <c r="H52" i="3"/>
  <c r="H6" i="3"/>
  <c r="H8" i="3"/>
  <c r="H29" i="3"/>
  <c r="I4" i="3"/>
  <c r="I32" i="3"/>
  <c r="I52" i="3"/>
  <c r="I6" i="3"/>
  <c r="I8" i="3"/>
  <c r="I29" i="3"/>
  <c r="G33" i="2"/>
  <c r="G50" i="2"/>
  <c r="G8" i="2"/>
  <c r="G17" i="2"/>
  <c r="G21" i="2"/>
  <c r="G46" i="2"/>
  <c r="G22" i="2"/>
  <c r="G13" i="2"/>
  <c r="H33" i="2"/>
  <c r="H50" i="2"/>
  <c r="H8" i="2"/>
  <c r="H17" i="2"/>
  <c r="H21" i="2"/>
  <c r="H46" i="2"/>
  <c r="H22" i="2"/>
  <c r="H13" i="2"/>
  <c r="I33" i="2"/>
  <c r="I50" i="2"/>
  <c r="I8" i="2"/>
  <c r="I17" i="2"/>
  <c r="I21" i="2"/>
  <c r="I46" i="2"/>
  <c r="I22" i="2"/>
  <c r="I13" i="2"/>
  <c r="H64" i="1"/>
  <c r="H27" i="1"/>
  <c r="H62" i="1"/>
  <c r="H36" i="1"/>
  <c r="H38" i="1"/>
  <c r="H14" i="1"/>
  <c r="H19" i="1"/>
  <c r="I64" i="1"/>
  <c r="I27" i="1"/>
  <c r="I62" i="1"/>
  <c r="I36" i="1"/>
  <c r="I38" i="1"/>
  <c r="I14" i="1"/>
  <c r="I19" i="1"/>
  <c r="J64" i="1"/>
  <c r="J27" i="1"/>
  <c r="J62" i="1"/>
  <c r="J36" i="1"/>
  <c r="J38" i="1"/>
  <c r="J14" i="1"/>
  <c r="J19" i="1"/>
  <c r="G20" i="3" l="1"/>
  <c r="H20" i="3"/>
  <c r="I20" i="3"/>
  <c r="G25" i="2"/>
  <c r="G26" i="2"/>
  <c r="G31" i="2"/>
  <c r="H25" i="2"/>
  <c r="H26" i="2"/>
  <c r="H31" i="2"/>
  <c r="I25" i="2"/>
  <c r="I26" i="2"/>
  <c r="I31" i="2"/>
  <c r="H39" i="1"/>
  <c r="I39" i="1"/>
  <c r="J39" i="1"/>
  <c r="G37" i="3" l="1"/>
  <c r="H37" i="3"/>
  <c r="I37" i="3"/>
  <c r="G27" i="2"/>
  <c r="G47" i="2"/>
  <c r="G48" i="2"/>
  <c r="G28" i="2"/>
  <c r="G36" i="2"/>
  <c r="H27" i="2"/>
  <c r="H47" i="2"/>
  <c r="H48" i="2"/>
  <c r="H28" i="2"/>
  <c r="H36" i="2"/>
  <c r="I27" i="2"/>
  <c r="I47" i="2"/>
  <c r="I48" i="2"/>
  <c r="I28" i="2"/>
  <c r="I36" i="2"/>
  <c r="H70" i="1"/>
  <c r="H46" i="1"/>
  <c r="H69" i="1"/>
  <c r="H12" i="1"/>
  <c r="H23" i="1"/>
  <c r="H24" i="1"/>
  <c r="I70" i="1"/>
  <c r="I46" i="1"/>
  <c r="I69" i="1"/>
  <c r="I12" i="1"/>
  <c r="I23" i="1"/>
  <c r="I24" i="1"/>
  <c r="J70" i="1"/>
  <c r="J46" i="1"/>
  <c r="J69" i="1"/>
  <c r="J12" i="1"/>
  <c r="J23" i="1"/>
  <c r="J24" i="1"/>
  <c r="I53" i="3" l="1"/>
  <c r="H53" i="3"/>
  <c r="G53" i="3"/>
  <c r="I36" i="3"/>
  <c r="H36" i="3"/>
  <c r="G36" i="3"/>
  <c r="I28" i="3"/>
  <c r="H28" i="3"/>
  <c r="G28" i="3"/>
  <c r="I54" i="3"/>
  <c r="H54" i="3"/>
  <c r="G54" i="3"/>
  <c r="I16" i="3"/>
  <c r="H16" i="3"/>
  <c r="G16" i="3"/>
  <c r="I44" i="3"/>
  <c r="H44" i="3"/>
  <c r="G44" i="3"/>
  <c r="I49" i="3"/>
  <c r="H49" i="3"/>
  <c r="G49" i="3"/>
  <c r="I58" i="3"/>
  <c r="H58" i="3"/>
  <c r="G58" i="3"/>
  <c r="I13" i="3"/>
  <c r="H13" i="3"/>
  <c r="G13" i="3"/>
  <c r="I50" i="3"/>
  <c r="H50" i="3"/>
  <c r="G50" i="3"/>
  <c r="I7" i="3"/>
  <c r="H7" i="3"/>
  <c r="G7" i="3"/>
  <c r="I25" i="3"/>
  <c r="H25" i="3"/>
  <c r="G25" i="3"/>
  <c r="I35" i="3"/>
  <c r="H35" i="3"/>
  <c r="G35" i="3"/>
  <c r="I11" i="3"/>
  <c r="H11" i="3"/>
  <c r="G11" i="3"/>
  <c r="I55" i="3"/>
  <c r="H55" i="3"/>
  <c r="G55" i="3"/>
  <c r="I39" i="3"/>
  <c r="H39" i="3"/>
  <c r="G39" i="3"/>
  <c r="I45" i="3"/>
  <c r="H45" i="3"/>
  <c r="G45" i="3"/>
  <c r="I22" i="3"/>
  <c r="H22" i="3"/>
  <c r="G22" i="3"/>
  <c r="I45" i="2"/>
  <c r="H45" i="2"/>
  <c r="G45" i="2"/>
  <c r="I11" i="2"/>
  <c r="H11" i="2"/>
  <c r="G11" i="2"/>
  <c r="I38" i="2"/>
  <c r="H38" i="2"/>
  <c r="G38" i="2"/>
  <c r="I16" i="2"/>
  <c r="H16" i="2"/>
  <c r="G16" i="2"/>
  <c r="I32" i="2"/>
  <c r="H32" i="2"/>
  <c r="G32" i="2"/>
  <c r="I19" i="2"/>
  <c r="H19" i="2"/>
  <c r="G19" i="2"/>
  <c r="I39" i="2"/>
  <c r="H39" i="2"/>
  <c r="G39" i="2"/>
  <c r="I35" i="2"/>
  <c r="H35" i="2"/>
  <c r="G35" i="2"/>
  <c r="I24" i="2"/>
  <c r="H24" i="2"/>
  <c r="G24" i="2"/>
  <c r="I30" i="2"/>
  <c r="H30" i="2"/>
  <c r="G30" i="2"/>
  <c r="I7" i="2"/>
  <c r="H7" i="2"/>
  <c r="G7" i="2"/>
  <c r="I42" i="2"/>
  <c r="H42" i="2"/>
  <c r="G42" i="2"/>
  <c r="I44" i="2"/>
  <c r="H44" i="2"/>
  <c r="G44" i="2"/>
  <c r="I18" i="2"/>
  <c r="H18" i="2"/>
  <c r="G18" i="2"/>
  <c r="I40" i="2"/>
  <c r="H40" i="2"/>
  <c r="G40" i="2"/>
  <c r="I12" i="2"/>
  <c r="H12" i="2"/>
  <c r="G12" i="2"/>
  <c r="H54" i="1"/>
  <c r="H57" i="1"/>
  <c r="H25" i="1"/>
  <c r="H56" i="1"/>
  <c r="I54" i="1"/>
  <c r="I57" i="1"/>
  <c r="I25" i="1"/>
  <c r="I56" i="1"/>
  <c r="J54" i="1"/>
  <c r="J57" i="1"/>
  <c r="J25" i="1"/>
  <c r="J56" i="1"/>
  <c r="H40" i="1" l="1"/>
  <c r="H52" i="1"/>
  <c r="H51" i="1"/>
  <c r="H68" i="1"/>
  <c r="I40" i="1"/>
  <c r="I52" i="1"/>
  <c r="I51" i="1"/>
  <c r="I68" i="1"/>
  <c r="J40" i="1"/>
  <c r="J52" i="1"/>
  <c r="J51" i="1"/>
  <c r="J68" i="1"/>
  <c r="H42" i="1"/>
  <c r="H16" i="1"/>
  <c r="H44" i="1"/>
  <c r="H21" i="1"/>
  <c r="H53" i="1"/>
  <c r="I42" i="1"/>
  <c r="I16" i="1"/>
  <c r="I44" i="1"/>
  <c r="I21" i="1"/>
  <c r="I53" i="1"/>
  <c r="J42" i="1"/>
  <c r="J16" i="1"/>
  <c r="J44" i="1"/>
  <c r="J21" i="1"/>
  <c r="J53" i="1"/>
  <c r="B5" i="1" l="1"/>
  <c r="B4" i="1"/>
  <c r="B3" i="1"/>
  <c r="B2" i="1"/>
</calcChain>
</file>

<file path=xl/sharedStrings.xml><?xml version="1.0" encoding="utf-8"?>
<sst xmlns="http://schemas.openxmlformats.org/spreadsheetml/2006/main" count="257" uniqueCount="98">
  <si>
    <t>TOTAL</t>
  </si>
  <si>
    <t>COMPLETE</t>
  </si>
  <si>
    <t>FAILED</t>
  </si>
  <si>
    <t>TIMEOUT</t>
  </si>
  <si>
    <t>WOS</t>
  </si>
  <si>
    <t>HOST</t>
  </si>
  <si>
    <t>%COMPLETE</t>
  </si>
  <si>
    <t>%FAILED</t>
  </si>
  <si>
    <t>%TIMEOUT</t>
  </si>
  <si>
    <t xml:space="preserve">DATABASE INITIAL QUERY TIME       </t>
  </si>
  <si>
    <t xml:space="preserve">DATABASE FINAL QUERY TIME       </t>
  </si>
  <si>
    <t>COUNT</t>
  </si>
  <si>
    <t>UDET</t>
  </si>
  <si>
    <t>SLU_CEN</t>
  </si>
  <si>
    <t>SLU_CVML</t>
  </si>
  <si>
    <t>SLU_UVF</t>
  </si>
  <si>
    <t>MNI_PLYM</t>
  </si>
  <si>
    <t>SKB_BAST</t>
  </si>
  <si>
    <t>SKB_HUAW</t>
  </si>
  <si>
    <t>SLU_ZBRA</t>
  </si>
  <si>
    <t>SVD_HUAW</t>
  </si>
  <si>
    <t>TCI_RMHL</t>
  </si>
  <si>
    <t>NOR_CVVM</t>
  </si>
  <si>
    <t>TKI_ZBRA</t>
  </si>
  <si>
    <t>SKB_ZBRA</t>
  </si>
  <si>
    <t>JAM_DGPT</t>
  </si>
  <si>
    <t>JAM_MDVL</t>
  </si>
  <si>
    <t>JAM_MOBY</t>
  </si>
  <si>
    <t>JAM_MONA</t>
  </si>
  <si>
    <t>JAM_MONT</t>
  </si>
  <si>
    <t>JAM_MYPN</t>
  </si>
  <si>
    <t>JAM_OCHO</t>
  </si>
  <si>
    <t>JAM_PMBK</t>
  </si>
  <si>
    <t>JAM_PTMR</t>
  </si>
  <si>
    <t>JAM_ROSE</t>
  </si>
  <si>
    <t>JAM_SABY</t>
  </si>
  <si>
    <t>JAM_WST2</t>
  </si>
  <si>
    <t>JM-PBK-TX-</t>
  </si>
  <si>
    <t>JAM_DSLAM</t>
  </si>
  <si>
    <t>JAM_SNS1</t>
  </si>
  <si>
    <t>JAM_PROG</t>
  </si>
  <si>
    <t>JAM_SNS2</t>
  </si>
  <si>
    <t>JAM_LDAP</t>
  </si>
  <si>
    <t>JAM_SPTN</t>
  </si>
  <si>
    <t>JAM_STHL</t>
  </si>
  <si>
    <t>JAM_N2P</t>
  </si>
  <si>
    <t>JAM_NRTH</t>
  </si>
  <si>
    <t>JAM_OLHB</t>
  </si>
  <si>
    <t>JAM_SJON</t>
  </si>
  <si>
    <t>JAM_HBVW</t>
  </si>
  <si>
    <t>JAM_PTAN</t>
  </si>
  <si>
    <t>DSLAM_TIME_OUT:THE REQUEST TO THE DSLAM HAS TIMED OUT.  PLEASE CHECK WHETHER THE DSLAM IS CONNECTED TO THE GRAND VIEW SERVER.</t>
  </si>
  <si>
    <t>DSLAM10_NO_UDET_MATC:No User Defined Exit Type Found</t>
  </si>
  <si>
    <t>DSLAM10_PORTINSERVIC:The port is already in service.</t>
  </si>
  <si>
    <t>DSLAM_EXHAUSTEDRSET:Exhausted Resulset</t>
  </si>
  <si>
    <t>SIMA_PIN_ALRDYEXISTS:PIN already exists in the database</t>
  </si>
  <si>
    <t>SIMA__NOUDETMATCH:No User Defined Exit Type Found.</t>
  </si>
  <si>
    <t>SIMA_ARRAYBOUND_OUT:SIMA-response: Array Index Out Of Bounds Exception</t>
  </si>
  <si>
    <t>SIMA_CANT_DELETE_SUB:Can't delete Subscriber from database</t>
  </si>
  <si>
    <t>SIMA_SUBS_TO_EXPIRED:Prepaid Subscriber To has Expired</t>
  </si>
  <si>
    <t>SIMA_MUST_BE_PREPAID:Subscribers must be Prepaid</t>
  </si>
  <si>
    <t>SIMA_TRY_MOD_SUB:Error trying to modify subscriber</t>
  </si>
  <si>
    <t>ANU_BWTA</t>
  </si>
  <si>
    <t>AXA_HUAW</t>
  </si>
  <si>
    <t>AXA_VALL</t>
  </si>
  <si>
    <t>AXA_ZBRA</t>
  </si>
  <si>
    <t>BAR_COMG</t>
  </si>
  <si>
    <t>BVI_HUAW</t>
  </si>
  <si>
    <t>BVI_MSAN</t>
  </si>
  <si>
    <t>BVI_RTN</t>
  </si>
  <si>
    <t>BVI_VOX1</t>
  </si>
  <si>
    <t>CMV_CARL</t>
  </si>
  <si>
    <t>CMV_MOBY</t>
  </si>
  <si>
    <t>CMV_PMBK</t>
  </si>
  <si>
    <t>CMV_PTMR</t>
  </si>
  <si>
    <t>DOM_ROSE</t>
  </si>
  <si>
    <t>DOM_RVML</t>
  </si>
  <si>
    <t>GND_HART</t>
  </si>
  <si>
    <t>GND_HVML</t>
  </si>
  <si>
    <t>GND_ZBRA</t>
  </si>
  <si>
    <t>JAM_BRA4</t>
  </si>
  <si>
    <t>JAM_BRWK</t>
  </si>
  <si>
    <t>JAM_CALIX</t>
  </si>
  <si>
    <t>JAM_CAR3</t>
  </si>
  <si>
    <t>JAM_CARL</t>
  </si>
  <si>
    <t>JAM_CENT</t>
  </si>
  <si>
    <t>JAM_HUA2</t>
  </si>
  <si>
    <t>JAM_MSAN</t>
  </si>
  <si>
    <t>JAM_ZBRA</t>
  </si>
  <si>
    <t>SOU_CVVM</t>
  </si>
  <si>
    <t>SVD_SNS</t>
  </si>
  <si>
    <t>TCI_VMAI</t>
  </si>
  <si>
    <t xml:space="preserve">DMS100_NO_UDETMATCH:No User Defined Exit Type Found         </t>
  </si>
  <si>
    <t>SIMAPIN_ALRDYEXISTS:PIN already exists in the database</t>
  </si>
  <si>
    <t>SIMA_SUCCEED:METHODNOTFOUND: GetSubFix</t>
  </si>
  <si>
    <t>SIMA_INVALID_CRDAMNT:SIMA-response: Invalid Credit Amount. Less than 0</t>
  </si>
  <si>
    <t>SIMA_CANTF_CLASS:Cant find Service Class</t>
  </si>
  <si>
    <t>SIMA_CANT_UPDATE:Can't update Subscriber General Info in database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</si>
</sst>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theme="8" tint="0.39997558519241921"/>
      </left>
      <right/>
      <top/>
      <bottom/>
      <diagonal/>
    </border>
    <border>
      <left/>
      <right style="thin">
        <color theme="8" tint="0.39997558519241921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15" fontId="1" fillId="0" borderId="0" xfId="0" applyNumberFormat="1" applyFont="1"/>
    <xf numFmtId="0" fontId="0" fillId="0" borderId="0" xfId="0"/>
    <xf numFmtId="0" fontId="2" fillId="0" borderId="1" xfId="0" applyFont="1" applyFill="1" applyBorder="1"/>
    <xf numFmtId="0" fontId="2" fillId="0" borderId="2" xfId="0" applyFont="1" applyFill="1" applyBorder="1"/>
    <xf numFmtId="22" fontId="0" fillId="0" borderId="0" xfId="0" applyNumberFormat="1"/>
    <xf numFmtId="22" fontId="0" fillId="0" borderId="0" xfId="0" applyNumberFormat="1"/>
    <xf numFmtId="9" fontId="0" fillId="0" borderId="0" xfId="0" applyNumberFormat="1"/>
    <xf numFmtId="0" fontId="0" fillId="0" borderId="0" xfId="0"/>
    <xf numFmtId="9" fontId="0" fillId="0" borderId="0" xfId="0" applyNumberFormat="1" applyBorder="1"/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vertical="center"/>
    </xf>
  </cellXfs>
  <cellStyles count="1">
    <cellStyle name="Normal" xfId="0" builtinId="0"/>
  </cellStyles>
  <dxfs count="32">
    <dxf>
      <border outline="0">
        <top style="thin">
          <color rgb="FF8EA9DB"/>
        </top>
      </border>
    </dxf>
    <dxf>
      <border outline="0">
        <bottom style="thin">
          <color rgb="FF8EA9DB"/>
        </bottom>
      </border>
    </dxf>
    <dxf>
      <fill>
        <patternFill patternType="none">
          <fgColor indexed="64"/>
          <bgColor auto="1"/>
        </patternFill>
      </fill>
    </dxf>
    <dxf>
      <border outline="0">
        <top style="thin">
          <color theme="8" tint="0.39997558519241921"/>
        </top>
      </border>
    </dxf>
    <dxf>
      <border outline="0">
        <bottom style="thin">
          <color theme="8" tint="0.39997558519241921"/>
        </bottom>
      </border>
    </dxf>
    <dxf>
      <fill>
        <patternFill patternType="none">
          <fgColor indexed="64"/>
          <bgColor auto="1"/>
        </patternFill>
      </fill>
    </dxf>
    <dxf>
      <numFmt numFmtId="13" formatCode="0%"/>
    </dxf>
    <dxf>
      <numFmt numFmtId="13" formatCode="0%"/>
    </dxf>
    <dxf>
      <numFmt numFmtId="13" formatCode="0%"/>
    </dxf>
    <dxf>
      <fill>
        <patternFill patternType="none">
          <fgColor indexed="64"/>
          <bgColor indexed="65"/>
        </patternFill>
      </fill>
    </dxf>
    <dxf>
      <font>
        <color rgb="FF000000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13" formatCode="0%"/>
    </dxf>
    <dxf>
      <numFmt numFmtId="13" formatCode="0%"/>
    </dxf>
    <dxf>
      <numFmt numFmtId="13" formatCode="0%"/>
    </dxf>
    <dxf>
      <fill>
        <patternFill patternType="none">
          <fgColor indexed="64"/>
          <bgColor indexed="65"/>
        </patternFill>
      </fill>
    </dxf>
    <dxf>
      <font>
        <color rgb="FF000000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13" formatCode="0%"/>
    </dxf>
    <dxf>
      <numFmt numFmtId="13" formatCode="0%"/>
    </dxf>
    <dxf>
      <numFmt numFmtId="13" formatCode="0%"/>
    </dxf>
    <dxf>
      <fill>
        <patternFill patternType="none">
          <fgColor indexed="64"/>
          <bgColor indexed="65"/>
        </patternFill>
      </fill>
    </dxf>
    <dxf>
      <font>
        <color rgb="FF000000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31"/>
      <tableStyleElement type="headerRow" dxfId="3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C8:J76" totalsRowShown="0">
  <autoFilter ref="C8:J76" xr:uid="{00000000-0009-0000-0100-000001000000}"/>
  <sortState ref="C9:J76">
    <sortCondition descending="1" ref="C8:C76"/>
  </sortState>
  <tableColumns count="8">
    <tableColumn id="1" xr3:uid="{00000000-0010-0000-0000-000001000000}" name="WOS" dataDxfId="29"/>
    <tableColumn id="2" xr3:uid="{00000000-0010-0000-0000-000002000000}" name="HOST" dataDxfId="28"/>
    <tableColumn id="3" xr3:uid="{00000000-0010-0000-0000-000003000000}" name="COMPLETE" dataDxfId="27"/>
    <tableColumn id="5" xr3:uid="{00000000-0010-0000-0000-000005000000}" name="FAILED" dataDxfId="26"/>
    <tableColumn id="7" xr3:uid="{00000000-0010-0000-0000-000007000000}" name="TIMEOUT" dataDxfId="25"/>
    <tableColumn id="9" xr3:uid="{00000000-0010-0000-0000-000009000000}" name="%COMPLETE" dataDxfId="24">
      <calculatedColumnFormula>Tabla1[[#This Row],[COMPLETE]]/Tabla1[[#This Row],[WOS]]</calculatedColumnFormula>
    </tableColumn>
    <tableColumn id="10" xr3:uid="{00000000-0010-0000-0000-00000A000000}" name="%FAILED" dataDxfId="23">
      <calculatedColumnFormula>Tabla1[[#This Row],[FAILED]]/Tabla1[[#This Row],[WOS]]</calculatedColumnFormula>
    </tableColumn>
    <tableColumn id="11" xr3:uid="{00000000-0010-0000-0000-00000B000000}" name="%TIMEOUT" dataDxfId="22">
      <calculatedColumnFormula>Tabla1[[#This Row],[TIMEOUT]]/Tabla1[[#This Row],[WOS]]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D2E2BEB-759E-4917-91D6-BF2A0D3DD4EE}" name="Tabla13" displayName="Tabla13" ref="B2:I70" totalsRowShown="0">
  <autoFilter ref="B2:I70" xr:uid="{CF1F7689-8064-4E59-B590-CB17511649D5}"/>
  <sortState ref="B3:I70">
    <sortCondition descending="1" ref="F2:F70"/>
  </sortState>
  <tableColumns count="8">
    <tableColumn id="1" xr3:uid="{C6255655-4DD3-4710-85E1-C84611A89449}" name="WOS" dataDxfId="21"/>
    <tableColumn id="2" xr3:uid="{879086C3-9267-4161-8599-993C0CA01173}" name="HOST" dataDxfId="20"/>
    <tableColumn id="3" xr3:uid="{5E2E2CD6-8A96-4130-B22B-1D2F43C16AAB}" name="COMPLETE" dataDxfId="19"/>
    <tableColumn id="5" xr3:uid="{A8A2EB13-42FD-446B-A879-CE976EAC3B55}" name="FAILED" dataDxfId="18"/>
    <tableColumn id="7" xr3:uid="{37BFA7EE-CF38-4D57-8021-DEB69B2EDD68}" name="TIMEOUT" dataDxfId="17"/>
    <tableColumn id="9" xr3:uid="{8C43A971-95BC-4924-B0F6-6C509ED6B2DC}" name="%COMPLETE" dataDxfId="16">
      <calculatedColumnFormula>Tabla13[[#This Row],[COMPLETE]]/Tabla13[[#This Row],[WOS]]</calculatedColumnFormula>
    </tableColumn>
    <tableColumn id="10" xr3:uid="{15F8F755-29BB-45EA-BF3C-DD99A840606F}" name="%FAILED" dataDxfId="15">
      <calculatedColumnFormula>Tabla13[[#This Row],[FAILED]]/Tabla13[[#This Row],[WOS]]</calculatedColumnFormula>
    </tableColumn>
    <tableColumn id="11" xr3:uid="{D5EA6929-B51C-402B-80F0-453D2D24EFB9}" name="%TIMEOUT" dataDxfId="14">
      <calculatedColumnFormula>Tabla13[[#This Row],[TIMEOUT]]/Tabla13[[#This Row],[WOS]]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BA11206-0192-4F35-8504-9EACB403BB47}" name="Tabla16" displayName="Tabla16" ref="B2:I70" totalsRowShown="0">
  <autoFilter ref="B2:I70" xr:uid="{04EBFDE2-7069-41FE-B586-207CF4129C91}"/>
  <sortState ref="B3:I70">
    <sortCondition descending="1" ref="E2:E70"/>
  </sortState>
  <tableColumns count="8">
    <tableColumn id="1" xr3:uid="{B9A5F40A-5BF1-483F-BC5D-5988F5364691}" name="WOS" dataDxfId="13"/>
    <tableColumn id="2" xr3:uid="{D4A6C49A-A0A1-4965-A9D2-EE5352F8BA4F}" name="HOST" dataDxfId="12"/>
    <tableColumn id="3" xr3:uid="{C4E2544F-A3FA-46B1-BC48-7A107801647B}" name="COMPLETE" dataDxfId="11"/>
    <tableColumn id="5" xr3:uid="{E151DDD4-42CA-4BF9-8F67-C3D41B27826E}" name="FAILED" dataDxfId="10"/>
    <tableColumn id="7" xr3:uid="{DE277A0E-6DCC-4E87-ABF4-C029C6BC416C}" name="TIMEOUT" dataDxfId="9"/>
    <tableColumn id="9" xr3:uid="{B2668D83-226D-4FDC-83DB-52955B4D5D6B}" name="%COMPLETE" dataDxfId="8">
      <calculatedColumnFormula>Tabla16[[#This Row],[COMPLETE]]/Tabla16[[#This Row],[WOS]]</calculatedColumnFormula>
    </tableColumn>
    <tableColumn id="10" xr3:uid="{36DC52C5-7CEB-4C03-AEDE-DB25E7D6B270}" name="%FAILED" dataDxfId="7">
      <calculatedColumnFormula>Tabla16[[#This Row],[FAILED]]/Tabla16[[#This Row],[WOS]]</calculatedColumnFormula>
    </tableColumn>
    <tableColumn id="11" xr3:uid="{9090A278-D6F7-4167-9234-599774D6D4FE}" name="%TIMEOUT" dataDxfId="6">
      <calculatedColumnFormula>Tabla16[[#This Row],[TIMEOUT]]/Tabla16[[#This Row],[WOS]]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a3" displayName="Tabla3" ref="B2:C6" totalsRowShown="0" headerRowDxfId="5" headerRowBorderDxfId="4" tableBorderDxfId="3">
  <autoFilter ref="B2:C6" xr:uid="{00000000-0009-0000-0100-000003000000}"/>
  <sortState ref="B3:C3">
    <sortCondition descending="1" ref="B2:B3"/>
  </sortState>
  <tableColumns count="2">
    <tableColumn id="1" xr3:uid="{00000000-0010-0000-0300-000001000000}" name="COUNT"/>
    <tableColumn id="3" xr3:uid="{00000000-0010-0000-0300-000003000000}" name="UDET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4000000}" name="Tabla6" displayName="Tabla6" ref="B2:C3" totalsRowShown="0">
  <autoFilter ref="B2:C3" xr:uid="{00000000-0009-0000-0100-000006000000}"/>
  <sortState ref="B3:C3">
    <sortCondition descending="1" ref="B2:B3"/>
  </sortState>
  <tableColumns count="2">
    <tableColumn id="1" xr3:uid="{00000000-0010-0000-0400-000001000000}" name="COUNT"/>
    <tableColumn id="3" xr3:uid="{00000000-0010-0000-0400-000003000000}" name="UDET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5000000}" name="Tabla35" displayName="Tabla35" ref="B2:C14" totalsRowShown="0" headerRowDxfId="2" headerRowBorderDxfId="1" tableBorderDxfId="0">
  <autoFilter ref="B2:C14" xr:uid="{00000000-0009-0000-0100-000004000000}"/>
  <sortState ref="B3:C3">
    <sortCondition descending="1" ref="B2:B3"/>
  </sortState>
  <tableColumns count="2">
    <tableColumn id="1" xr3:uid="{00000000-0010-0000-0500-000001000000}" name="COUNT"/>
    <tableColumn id="3" xr3:uid="{00000000-0010-0000-0500-000003000000}" name="UDET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6"/>
  <sheetViews>
    <sheetView tabSelected="1" workbookViewId="0">
      <selection activeCell="H3" sqref="H3"/>
    </sheetView>
  </sheetViews>
  <sheetFormatPr baseColWidth="10" defaultRowHeight="14.4" x14ac:dyDescent="0.3"/>
  <cols>
    <col min="1" max="1" width="32.109375" bestFit="1" customWidth="1"/>
    <col min="2" max="2" width="18.109375" bestFit="1" customWidth="1"/>
    <col min="3" max="3" width="7.44140625" customWidth="1"/>
    <col min="4" max="4" width="12" bestFit="1" customWidth="1"/>
    <col min="5" max="5" width="11.109375" bestFit="1" customWidth="1"/>
    <col min="6" max="6" width="11.44140625" bestFit="1" customWidth="1"/>
  </cols>
  <sheetData>
    <row r="1" spans="1:10" x14ac:dyDescent="0.3">
      <c r="A1" s="1" t="s">
        <v>9</v>
      </c>
      <c r="B1" s="6">
        <v>43353</v>
      </c>
    </row>
    <row r="2" spans="1:10" x14ac:dyDescent="0.3">
      <c r="A2" s="1" t="s">
        <v>0</v>
      </c>
      <c r="B2">
        <f>SUM(Tabla1[WOS])</f>
        <v>21149</v>
      </c>
    </row>
    <row r="3" spans="1:10" x14ac:dyDescent="0.3">
      <c r="A3" s="1" t="s">
        <v>1</v>
      </c>
      <c r="B3">
        <f>SUM(Tabla1[COMPLETE])</f>
        <v>16308</v>
      </c>
    </row>
    <row r="4" spans="1:10" x14ac:dyDescent="0.3">
      <c r="A4" s="1" t="s">
        <v>2</v>
      </c>
      <c r="B4">
        <f>SUM(Tabla1[FAILED])</f>
        <v>2730</v>
      </c>
    </row>
    <row r="5" spans="1:10" x14ac:dyDescent="0.3">
      <c r="A5" s="1" t="s">
        <v>3</v>
      </c>
      <c r="B5">
        <f>SUM(Tabla1[TIMEOUT])</f>
        <v>2111</v>
      </c>
    </row>
    <row r="6" spans="1:10" x14ac:dyDescent="0.3">
      <c r="A6" s="1" t="s">
        <v>10</v>
      </c>
      <c r="B6" s="7">
        <v>43359.999988425923</v>
      </c>
    </row>
    <row r="7" spans="1:10" x14ac:dyDescent="0.3">
      <c r="A7" s="2"/>
    </row>
    <row r="8" spans="1:10" x14ac:dyDescent="0.3">
      <c r="C8" t="s">
        <v>4</v>
      </c>
      <c r="D8" t="s">
        <v>5</v>
      </c>
      <c r="E8" t="s">
        <v>1</v>
      </c>
      <c r="F8" t="s">
        <v>2</v>
      </c>
      <c r="G8" t="s">
        <v>3</v>
      </c>
      <c r="H8" t="s">
        <v>6</v>
      </c>
      <c r="I8" t="s">
        <v>7</v>
      </c>
      <c r="J8" t="s">
        <v>8</v>
      </c>
    </row>
    <row r="9" spans="1:10" x14ac:dyDescent="0.3">
      <c r="C9" s="9">
        <v>3975</v>
      </c>
      <c r="D9" s="9" t="s">
        <v>37</v>
      </c>
      <c r="E9" s="9">
        <v>3650</v>
      </c>
      <c r="F9" s="9">
        <v>325</v>
      </c>
      <c r="G9" s="9"/>
      <c r="H9" s="8">
        <f>Tabla1[[#This Row],[COMPLETE]]/Tabla1[[#This Row],[WOS]]</f>
        <v>0.91823899371069184</v>
      </c>
      <c r="I9" s="8">
        <f>Tabla1[[#This Row],[FAILED]]/Tabla1[[#This Row],[WOS]]</f>
        <v>8.1761006289308172E-2</v>
      </c>
      <c r="J9" s="8">
        <f>Tabla1[[#This Row],[TIMEOUT]]/Tabla1[[#This Row],[WOS]]</f>
        <v>0</v>
      </c>
    </row>
    <row r="10" spans="1:10" x14ac:dyDescent="0.3">
      <c r="C10" s="9">
        <v>1607</v>
      </c>
      <c r="D10" s="9" t="s">
        <v>38</v>
      </c>
      <c r="E10" s="9">
        <v>982</v>
      </c>
      <c r="F10" s="9">
        <v>625</v>
      </c>
      <c r="G10" s="9"/>
      <c r="H10" s="8">
        <f>Tabla1[[#This Row],[COMPLETE]]/Tabla1[[#This Row],[WOS]]</f>
        <v>0.61107654013690105</v>
      </c>
      <c r="I10" s="8">
        <f>Tabla1[[#This Row],[FAILED]]/Tabla1[[#This Row],[WOS]]</f>
        <v>0.38892345986309895</v>
      </c>
      <c r="J10" s="8">
        <f>Tabla1[[#This Row],[TIMEOUT]]/Tabla1[[#This Row],[WOS]]</f>
        <v>0</v>
      </c>
    </row>
    <row r="11" spans="1:10" x14ac:dyDescent="0.3">
      <c r="C11" s="9">
        <v>1591</v>
      </c>
      <c r="D11" s="9" t="s">
        <v>77</v>
      </c>
      <c r="E11" s="9">
        <v>1498</v>
      </c>
      <c r="F11" s="9">
        <v>93</v>
      </c>
      <c r="G11" s="9"/>
      <c r="H11" s="8">
        <f>Tabla1[[#This Row],[COMPLETE]]/Tabla1[[#This Row],[WOS]]</f>
        <v>0.94154619736015088</v>
      </c>
      <c r="I11" s="8">
        <f>Tabla1[[#This Row],[FAILED]]/Tabla1[[#This Row],[WOS]]</f>
        <v>5.8453802639849152E-2</v>
      </c>
      <c r="J11" s="8">
        <f>Tabla1[[#This Row],[TIMEOUT]]/Tabla1[[#This Row],[WOS]]</f>
        <v>0</v>
      </c>
    </row>
    <row r="12" spans="1:10" x14ac:dyDescent="0.3">
      <c r="C12" s="9">
        <v>1590</v>
      </c>
      <c r="D12" s="9" t="s">
        <v>27</v>
      </c>
      <c r="E12" s="9">
        <v>1477</v>
      </c>
      <c r="F12" s="9">
        <v>113</v>
      </c>
      <c r="G12" s="9"/>
      <c r="H12" s="8">
        <f>Tabla1[[#This Row],[COMPLETE]]/Tabla1[[#This Row],[WOS]]</f>
        <v>0.92893081761006291</v>
      </c>
      <c r="I12" s="8">
        <f>Tabla1[[#This Row],[FAILED]]/Tabla1[[#This Row],[WOS]]</f>
        <v>7.1069182389937105E-2</v>
      </c>
      <c r="J12" s="8">
        <f>Tabla1[[#This Row],[TIMEOUT]]/Tabla1[[#This Row],[WOS]]</f>
        <v>0</v>
      </c>
    </row>
    <row r="13" spans="1:10" x14ac:dyDescent="0.3">
      <c r="C13" s="9">
        <v>1213</v>
      </c>
      <c r="D13" s="9" t="s">
        <v>40</v>
      </c>
      <c r="E13" s="9"/>
      <c r="F13" s="9"/>
      <c r="G13" s="9">
        <v>1213</v>
      </c>
      <c r="H13" s="8">
        <f>Tabla1[[#This Row],[COMPLETE]]/Tabla1[[#This Row],[WOS]]</f>
        <v>0</v>
      </c>
      <c r="I13" s="8">
        <f>Tabla1[[#This Row],[FAILED]]/Tabla1[[#This Row],[WOS]]</f>
        <v>0</v>
      </c>
      <c r="J13" s="8">
        <f>Tabla1[[#This Row],[TIMEOUT]]/Tabla1[[#This Row],[WOS]]</f>
        <v>1</v>
      </c>
    </row>
    <row r="14" spans="1:10" x14ac:dyDescent="0.3">
      <c r="C14" s="9">
        <v>1185</v>
      </c>
      <c r="D14" s="9" t="s">
        <v>66</v>
      </c>
      <c r="E14" s="9">
        <v>1034</v>
      </c>
      <c r="F14" s="9">
        <v>151</v>
      </c>
      <c r="G14" s="9"/>
      <c r="H14" s="8">
        <f>Tabla1[[#This Row],[COMPLETE]]/Tabla1[[#This Row],[WOS]]</f>
        <v>0.87257383966244728</v>
      </c>
      <c r="I14" s="8">
        <f>Tabla1[[#This Row],[FAILED]]/Tabla1[[#This Row],[WOS]]</f>
        <v>0.12742616033755275</v>
      </c>
      <c r="J14" s="8">
        <f>Tabla1[[#This Row],[TIMEOUT]]/Tabla1[[#This Row],[WOS]]</f>
        <v>0</v>
      </c>
    </row>
    <row r="15" spans="1:10" x14ac:dyDescent="0.3">
      <c r="C15" s="9">
        <v>1012</v>
      </c>
      <c r="D15" s="9" t="s">
        <v>36</v>
      </c>
      <c r="E15" s="9">
        <v>970</v>
      </c>
      <c r="F15" s="9">
        <v>42</v>
      </c>
      <c r="G15" s="9"/>
      <c r="H15" s="8">
        <f>Tabla1[[#This Row],[COMPLETE]]/Tabla1[[#This Row],[WOS]]</f>
        <v>0.95849802371541504</v>
      </c>
      <c r="I15" s="8">
        <f>Tabla1[[#This Row],[FAILED]]/Tabla1[[#This Row],[WOS]]</f>
        <v>4.1501976284584984E-2</v>
      </c>
      <c r="J15" s="8">
        <f>Tabla1[[#This Row],[TIMEOUT]]/Tabla1[[#This Row],[WOS]]</f>
        <v>0</v>
      </c>
    </row>
    <row r="16" spans="1:10" x14ac:dyDescent="0.3">
      <c r="C16" s="9">
        <v>1004</v>
      </c>
      <c r="D16" s="9" t="s">
        <v>83</v>
      </c>
      <c r="E16" s="9">
        <v>933</v>
      </c>
      <c r="F16" s="9">
        <v>71</v>
      </c>
      <c r="G16" s="9"/>
      <c r="H16" s="8">
        <f>Tabla1[[#This Row],[COMPLETE]]/Tabla1[[#This Row],[WOS]]</f>
        <v>0.92928286852589637</v>
      </c>
      <c r="I16" s="8">
        <f>Tabla1[[#This Row],[FAILED]]/Tabla1[[#This Row],[WOS]]</f>
        <v>7.0717131474103592E-2</v>
      </c>
      <c r="J16" s="8">
        <f>Tabla1[[#This Row],[TIMEOUT]]/Tabla1[[#This Row],[WOS]]</f>
        <v>0</v>
      </c>
    </row>
    <row r="17" spans="3:10" x14ac:dyDescent="0.3">
      <c r="C17" s="9">
        <v>911</v>
      </c>
      <c r="D17" s="9" t="s">
        <v>13</v>
      </c>
      <c r="E17" s="9">
        <v>905</v>
      </c>
      <c r="F17" s="9">
        <v>6</v>
      </c>
      <c r="G17" s="9"/>
      <c r="H17" s="8">
        <f>Tabla1[[#This Row],[COMPLETE]]/Tabla1[[#This Row],[WOS]]</f>
        <v>0.99341383095499447</v>
      </c>
      <c r="I17" s="8">
        <f>Tabla1[[#This Row],[FAILED]]/Tabla1[[#This Row],[WOS]]</f>
        <v>6.5861690450054883E-3</v>
      </c>
      <c r="J17" s="8">
        <f>Tabla1[[#This Row],[TIMEOUT]]/Tabla1[[#This Row],[WOS]]</f>
        <v>0</v>
      </c>
    </row>
    <row r="18" spans="3:10" x14ac:dyDescent="0.3">
      <c r="C18" s="9">
        <v>860</v>
      </c>
      <c r="D18" s="9" t="s">
        <v>39</v>
      </c>
      <c r="E18" s="9">
        <v>847</v>
      </c>
      <c r="F18" s="9">
        <v>13</v>
      </c>
      <c r="G18" s="9"/>
      <c r="H18" s="8">
        <f>Tabla1[[#This Row],[COMPLETE]]/Tabla1[[#This Row],[WOS]]</f>
        <v>0.98488372093023258</v>
      </c>
      <c r="I18" s="8">
        <f>Tabla1[[#This Row],[FAILED]]/Tabla1[[#This Row],[WOS]]</f>
        <v>1.5116279069767442E-2</v>
      </c>
      <c r="J18" s="8">
        <f>Tabla1[[#This Row],[TIMEOUT]]/Tabla1[[#This Row],[WOS]]</f>
        <v>0</v>
      </c>
    </row>
    <row r="19" spans="3:10" x14ac:dyDescent="0.3">
      <c r="C19" s="9">
        <v>685</v>
      </c>
      <c r="D19" s="9" t="s">
        <v>32</v>
      </c>
      <c r="E19" s="9">
        <v>642</v>
      </c>
      <c r="F19" s="9">
        <v>43</v>
      </c>
      <c r="G19" s="9"/>
      <c r="H19" s="8">
        <f>Tabla1[[#This Row],[COMPLETE]]/Tabla1[[#This Row],[WOS]]</f>
        <v>0.93722627737226283</v>
      </c>
      <c r="I19" s="8">
        <f>Tabla1[[#This Row],[FAILED]]/Tabla1[[#This Row],[WOS]]</f>
        <v>6.2773722627737227E-2</v>
      </c>
      <c r="J19" s="8">
        <f>Tabla1[[#This Row],[TIMEOUT]]/Tabla1[[#This Row],[WOS]]</f>
        <v>0</v>
      </c>
    </row>
    <row r="20" spans="3:10" x14ac:dyDescent="0.3">
      <c r="C20" s="9">
        <v>480</v>
      </c>
      <c r="D20" s="9" t="s">
        <v>20</v>
      </c>
      <c r="E20" s="9">
        <v>451</v>
      </c>
      <c r="F20" s="9">
        <v>29</v>
      </c>
      <c r="G20" s="9"/>
      <c r="H20" s="8">
        <f>Tabla1[[#This Row],[COMPLETE]]/Tabla1[[#This Row],[WOS]]</f>
        <v>0.93958333333333333</v>
      </c>
      <c r="I20" s="8">
        <f>Tabla1[[#This Row],[FAILED]]/Tabla1[[#This Row],[WOS]]</f>
        <v>6.0416666666666667E-2</v>
      </c>
      <c r="J20" s="8">
        <f>Tabla1[[#This Row],[TIMEOUT]]/Tabla1[[#This Row],[WOS]]</f>
        <v>0</v>
      </c>
    </row>
    <row r="21" spans="3:10" x14ac:dyDescent="0.3">
      <c r="C21" s="9">
        <v>449</v>
      </c>
      <c r="D21" s="9" t="s">
        <v>85</v>
      </c>
      <c r="E21" s="9">
        <v>352</v>
      </c>
      <c r="F21" s="9">
        <v>97</v>
      </c>
      <c r="G21" s="9"/>
      <c r="H21" s="8">
        <f>Tabla1[[#This Row],[COMPLETE]]/Tabla1[[#This Row],[WOS]]</f>
        <v>0.78396436525612467</v>
      </c>
      <c r="I21" s="8">
        <f>Tabla1[[#This Row],[FAILED]]/Tabla1[[#This Row],[WOS]]</f>
        <v>0.21603563474387527</v>
      </c>
      <c r="J21" s="8">
        <f>Tabla1[[#This Row],[TIMEOUT]]/Tabla1[[#This Row],[WOS]]</f>
        <v>0</v>
      </c>
    </row>
    <row r="22" spans="3:10" x14ac:dyDescent="0.3">
      <c r="C22" s="9">
        <v>410</v>
      </c>
      <c r="D22" s="9" t="s">
        <v>15</v>
      </c>
      <c r="E22" s="9">
        <v>397</v>
      </c>
      <c r="F22" s="9">
        <v>13</v>
      </c>
      <c r="G22" s="9"/>
      <c r="H22" s="8">
        <f>Tabla1[[#This Row],[COMPLETE]]/Tabla1[[#This Row],[WOS]]</f>
        <v>0.96829268292682924</v>
      </c>
      <c r="I22" s="8">
        <f>Tabla1[[#This Row],[FAILED]]/Tabla1[[#This Row],[WOS]]</f>
        <v>3.1707317073170732E-2</v>
      </c>
      <c r="J22" s="8">
        <f>Tabla1[[#This Row],[TIMEOUT]]/Tabla1[[#This Row],[WOS]]</f>
        <v>0</v>
      </c>
    </row>
    <row r="23" spans="3:10" x14ac:dyDescent="0.3">
      <c r="C23" s="9">
        <v>376</v>
      </c>
      <c r="D23" s="9" t="s">
        <v>80</v>
      </c>
      <c r="E23" s="9">
        <v>4</v>
      </c>
      <c r="F23" s="9">
        <v>372</v>
      </c>
      <c r="G23" s="9"/>
      <c r="H23" s="8">
        <f>Tabla1[[#This Row],[COMPLETE]]/Tabla1[[#This Row],[WOS]]</f>
        <v>1.0638297872340425E-2</v>
      </c>
      <c r="I23" s="8">
        <f>Tabla1[[#This Row],[FAILED]]/Tabla1[[#This Row],[WOS]]</f>
        <v>0.98936170212765961</v>
      </c>
      <c r="J23" s="8">
        <f>Tabla1[[#This Row],[TIMEOUT]]/Tabla1[[#This Row],[WOS]]</f>
        <v>0</v>
      </c>
    </row>
    <row r="24" spans="3:10" x14ac:dyDescent="0.3">
      <c r="C24" s="9">
        <v>345</v>
      </c>
      <c r="D24" s="9" t="s">
        <v>30</v>
      </c>
      <c r="E24" s="9">
        <v>331</v>
      </c>
      <c r="F24" s="9">
        <v>14</v>
      </c>
      <c r="G24" s="9"/>
      <c r="H24" s="8">
        <f>Tabla1[[#This Row],[COMPLETE]]/Tabla1[[#This Row],[WOS]]</f>
        <v>0.95942028985507244</v>
      </c>
      <c r="I24" s="8">
        <f>Tabla1[[#This Row],[FAILED]]/Tabla1[[#This Row],[WOS]]</f>
        <v>4.0579710144927533E-2</v>
      </c>
      <c r="J24" s="8">
        <f>Tabla1[[#This Row],[TIMEOUT]]/Tabla1[[#This Row],[WOS]]</f>
        <v>0</v>
      </c>
    </row>
    <row r="25" spans="3:10" x14ac:dyDescent="0.3">
      <c r="C25" s="9">
        <v>315</v>
      </c>
      <c r="D25" s="9" t="s">
        <v>29</v>
      </c>
      <c r="E25" s="9">
        <v>281</v>
      </c>
      <c r="F25" s="9">
        <v>34</v>
      </c>
      <c r="G25" s="9"/>
      <c r="H25" s="8">
        <f>Tabla1[[#This Row],[COMPLETE]]/Tabla1[[#This Row],[WOS]]</f>
        <v>0.89206349206349211</v>
      </c>
      <c r="I25" s="8">
        <f>Tabla1[[#This Row],[FAILED]]/Tabla1[[#This Row],[WOS]]</f>
        <v>0.10793650793650794</v>
      </c>
      <c r="J25" s="8">
        <f>Tabla1[[#This Row],[TIMEOUT]]/Tabla1[[#This Row],[WOS]]</f>
        <v>0</v>
      </c>
    </row>
    <row r="26" spans="3:10" x14ac:dyDescent="0.3">
      <c r="C26" s="9">
        <v>279</v>
      </c>
      <c r="D26" s="9" t="s">
        <v>47</v>
      </c>
      <c r="E26" s="9"/>
      <c r="F26" s="9"/>
      <c r="G26" s="9">
        <v>279</v>
      </c>
      <c r="H26" s="8">
        <f>Tabla1[[#This Row],[COMPLETE]]/Tabla1[[#This Row],[WOS]]</f>
        <v>0</v>
      </c>
      <c r="I26" s="8">
        <f>Tabla1[[#This Row],[FAILED]]/Tabla1[[#This Row],[WOS]]</f>
        <v>0</v>
      </c>
      <c r="J26" s="8">
        <f>Tabla1[[#This Row],[TIMEOUT]]/Tabla1[[#This Row],[WOS]]</f>
        <v>1</v>
      </c>
    </row>
    <row r="27" spans="3:10" x14ac:dyDescent="0.3">
      <c r="C27" s="9">
        <v>245</v>
      </c>
      <c r="D27" s="9" t="s">
        <v>31</v>
      </c>
      <c r="E27" s="9">
        <v>209</v>
      </c>
      <c r="F27" s="9">
        <v>36</v>
      </c>
      <c r="G27" s="9"/>
      <c r="H27" s="8">
        <f>Tabla1[[#This Row],[COMPLETE]]/Tabla1[[#This Row],[WOS]]</f>
        <v>0.85306122448979593</v>
      </c>
      <c r="I27" s="8">
        <f>Tabla1[[#This Row],[FAILED]]/Tabla1[[#This Row],[WOS]]</f>
        <v>0.14693877551020409</v>
      </c>
      <c r="J27" s="8">
        <f>Tabla1[[#This Row],[TIMEOUT]]/Tabla1[[#This Row],[WOS]]</f>
        <v>0</v>
      </c>
    </row>
    <row r="28" spans="3:10" x14ac:dyDescent="0.3">
      <c r="C28" s="9">
        <v>201</v>
      </c>
      <c r="D28" s="9" t="s">
        <v>34</v>
      </c>
      <c r="E28" s="9">
        <v>117</v>
      </c>
      <c r="F28" s="9">
        <v>67</v>
      </c>
      <c r="G28" s="9">
        <v>17</v>
      </c>
      <c r="H28" s="8">
        <f>Tabla1[[#This Row],[COMPLETE]]/Tabla1[[#This Row],[WOS]]</f>
        <v>0.58208955223880599</v>
      </c>
      <c r="I28" s="8">
        <f>Tabla1[[#This Row],[FAILED]]/Tabla1[[#This Row],[WOS]]</f>
        <v>0.33333333333333331</v>
      </c>
      <c r="J28" s="8">
        <f>Tabla1[[#This Row],[TIMEOUT]]/Tabla1[[#This Row],[WOS]]</f>
        <v>8.45771144278607E-2</v>
      </c>
    </row>
    <row r="29" spans="3:10" x14ac:dyDescent="0.3">
      <c r="C29" s="9">
        <v>188</v>
      </c>
      <c r="D29" s="9" t="s">
        <v>33</v>
      </c>
      <c r="E29" s="9">
        <v>167</v>
      </c>
      <c r="F29" s="9">
        <v>21</v>
      </c>
      <c r="G29" s="9"/>
      <c r="H29" s="8">
        <f>Tabla1[[#This Row],[COMPLETE]]/Tabla1[[#This Row],[WOS]]</f>
        <v>0.88829787234042556</v>
      </c>
      <c r="I29" s="8">
        <f>Tabla1[[#This Row],[FAILED]]/Tabla1[[#This Row],[WOS]]</f>
        <v>0.11170212765957446</v>
      </c>
      <c r="J29" s="8">
        <f>Tabla1[[#This Row],[TIMEOUT]]/Tabla1[[#This Row],[WOS]]</f>
        <v>0</v>
      </c>
    </row>
    <row r="30" spans="3:10" x14ac:dyDescent="0.3">
      <c r="C30" s="9">
        <v>160</v>
      </c>
      <c r="D30" s="9" t="s">
        <v>41</v>
      </c>
      <c r="E30" s="9">
        <v>160</v>
      </c>
      <c r="F30" s="9"/>
      <c r="G30" s="9"/>
      <c r="H30" s="8">
        <f>Tabla1[[#This Row],[COMPLETE]]/Tabla1[[#This Row],[WOS]]</f>
        <v>1</v>
      </c>
      <c r="I30" s="8">
        <f>Tabla1[[#This Row],[FAILED]]/Tabla1[[#This Row],[WOS]]</f>
        <v>0</v>
      </c>
      <c r="J30" s="8">
        <f>Tabla1[[#This Row],[TIMEOUT]]/Tabla1[[#This Row],[WOS]]</f>
        <v>0</v>
      </c>
    </row>
    <row r="31" spans="3:10" x14ac:dyDescent="0.3">
      <c r="C31" s="9">
        <v>145</v>
      </c>
      <c r="D31" s="9" t="s">
        <v>75</v>
      </c>
      <c r="E31" s="9">
        <v>115</v>
      </c>
      <c r="F31" s="9">
        <v>30</v>
      </c>
      <c r="G31" s="9"/>
      <c r="H31" s="8">
        <f>Tabla1[[#This Row],[COMPLETE]]/Tabla1[[#This Row],[WOS]]</f>
        <v>0.7931034482758621</v>
      </c>
      <c r="I31" s="8">
        <f>Tabla1[[#This Row],[FAILED]]/Tabla1[[#This Row],[WOS]]</f>
        <v>0.20689655172413793</v>
      </c>
      <c r="J31" s="8">
        <f>Tabla1[[#This Row],[TIMEOUT]]/Tabla1[[#This Row],[WOS]]</f>
        <v>0</v>
      </c>
    </row>
    <row r="32" spans="3:10" x14ac:dyDescent="0.3">
      <c r="C32" s="9">
        <v>137</v>
      </c>
      <c r="D32" s="9" t="s">
        <v>26</v>
      </c>
      <c r="E32" s="9"/>
      <c r="F32" s="9">
        <v>137</v>
      </c>
      <c r="G32" s="9"/>
      <c r="H32" s="8">
        <f>Tabla1[[#This Row],[COMPLETE]]/Tabla1[[#This Row],[WOS]]</f>
        <v>0</v>
      </c>
      <c r="I32" s="8">
        <f>Tabla1[[#This Row],[FAILED]]/Tabla1[[#This Row],[WOS]]</f>
        <v>1</v>
      </c>
      <c r="J32" s="8">
        <f>Tabla1[[#This Row],[TIMEOUT]]/Tabla1[[#This Row],[WOS]]</f>
        <v>0</v>
      </c>
    </row>
    <row r="33" spans="3:10" x14ac:dyDescent="0.3">
      <c r="C33" s="9">
        <v>137</v>
      </c>
      <c r="D33" s="9" t="s">
        <v>35</v>
      </c>
      <c r="E33" s="9">
        <v>112</v>
      </c>
      <c r="F33" s="9">
        <v>25</v>
      </c>
      <c r="G33" s="9"/>
      <c r="H33" s="8">
        <f>Tabla1[[#This Row],[COMPLETE]]/Tabla1[[#This Row],[WOS]]</f>
        <v>0.81751824817518248</v>
      </c>
      <c r="I33" s="8">
        <f>Tabla1[[#This Row],[FAILED]]/Tabla1[[#This Row],[WOS]]</f>
        <v>0.18248175182481752</v>
      </c>
      <c r="J33" s="8">
        <f>Tabla1[[#This Row],[TIMEOUT]]/Tabla1[[#This Row],[WOS]]</f>
        <v>0</v>
      </c>
    </row>
    <row r="34" spans="3:10" x14ac:dyDescent="0.3">
      <c r="C34" s="9">
        <v>124</v>
      </c>
      <c r="D34" s="9" t="s">
        <v>18</v>
      </c>
      <c r="E34" s="9">
        <v>96</v>
      </c>
      <c r="F34" s="9">
        <v>28</v>
      </c>
      <c r="G34" s="9"/>
      <c r="H34" s="8">
        <f>Tabla1[[#This Row],[COMPLETE]]/Tabla1[[#This Row],[WOS]]</f>
        <v>0.77419354838709675</v>
      </c>
      <c r="I34" s="8">
        <f>Tabla1[[#This Row],[FAILED]]/Tabla1[[#This Row],[WOS]]</f>
        <v>0.22580645161290322</v>
      </c>
      <c r="J34" s="8">
        <f>Tabla1[[#This Row],[TIMEOUT]]/Tabla1[[#This Row],[WOS]]</f>
        <v>0</v>
      </c>
    </row>
    <row r="35" spans="3:10" x14ac:dyDescent="0.3">
      <c r="C35" s="9">
        <v>123</v>
      </c>
      <c r="D35" s="9" t="s">
        <v>43</v>
      </c>
      <c r="E35" s="9"/>
      <c r="F35" s="9"/>
      <c r="G35" s="9">
        <v>123</v>
      </c>
      <c r="H35" s="8">
        <f>Tabla1[[#This Row],[COMPLETE]]/Tabla1[[#This Row],[WOS]]</f>
        <v>0</v>
      </c>
      <c r="I35" s="8">
        <f>Tabla1[[#This Row],[FAILED]]/Tabla1[[#This Row],[WOS]]</f>
        <v>0</v>
      </c>
      <c r="J35" s="8">
        <f>Tabla1[[#This Row],[TIMEOUT]]/Tabla1[[#This Row],[WOS]]</f>
        <v>1</v>
      </c>
    </row>
    <row r="36" spans="3:10" x14ac:dyDescent="0.3">
      <c r="C36" s="9">
        <v>119</v>
      </c>
      <c r="D36" s="9" t="s">
        <v>28</v>
      </c>
      <c r="E36" s="9">
        <v>117</v>
      </c>
      <c r="F36" s="9">
        <v>2</v>
      </c>
      <c r="G36" s="9"/>
      <c r="H36" s="8">
        <f>Tabla1[[#This Row],[COMPLETE]]/Tabla1[[#This Row],[WOS]]</f>
        <v>0.98319327731092432</v>
      </c>
      <c r="I36" s="8">
        <f>Tabla1[[#This Row],[FAILED]]/Tabla1[[#This Row],[WOS]]</f>
        <v>1.680672268907563E-2</v>
      </c>
      <c r="J36" s="8">
        <f>Tabla1[[#This Row],[TIMEOUT]]/Tabla1[[#This Row],[WOS]]</f>
        <v>0</v>
      </c>
    </row>
    <row r="37" spans="3:10" x14ac:dyDescent="0.3">
      <c r="C37" s="9">
        <v>118</v>
      </c>
      <c r="D37" s="9" t="s">
        <v>21</v>
      </c>
      <c r="E37" s="9">
        <v>68</v>
      </c>
      <c r="F37" s="9">
        <v>50</v>
      </c>
      <c r="G37" s="9"/>
      <c r="H37" s="8">
        <f>Tabla1[[#This Row],[COMPLETE]]/Tabla1[[#This Row],[WOS]]</f>
        <v>0.57627118644067798</v>
      </c>
      <c r="I37" s="8">
        <f>Tabla1[[#This Row],[FAILED]]/Tabla1[[#This Row],[WOS]]</f>
        <v>0.42372881355932202</v>
      </c>
      <c r="J37" s="8">
        <f>Tabla1[[#This Row],[TIMEOUT]]/Tabla1[[#This Row],[WOS]]</f>
        <v>0</v>
      </c>
    </row>
    <row r="38" spans="3:10" x14ac:dyDescent="0.3">
      <c r="C38" s="9">
        <v>111</v>
      </c>
      <c r="D38" s="9" t="s">
        <v>84</v>
      </c>
      <c r="E38" s="9">
        <v>98</v>
      </c>
      <c r="F38" s="9">
        <v>13</v>
      </c>
      <c r="G38" s="9"/>
      <c r="H38" s="8">
        <f>Tabla1[[#This Row],[COMPLETE]]/Tabla1[[#This Row],[WOS]]</f>
        <v>0.88288288288288286</v>
      </c>
      <c r="I38" s="8">
        <f>Tabla1[[#This Row],[FAILED]]/Tabla1[[#This Row],[WOS]]</f>
        <v>0.11711711711711711</v>
      </c>
      <c r="J38" s="8">
        <f>Tabla1[[#This Row],[TIMEOUT]]/Tabla1[[#This Row],[WOS]]</f>
        <v>0</v>
      </c>
    </row>
    <row r="39" spans="3:10" x14ac:dyDescent="0.3">
      <c r="C39" s="9">
        <v>90</v>
      </c>
      <c r="D39" s="9" t="s">
        <v>42</v>
      </c>
      <c r="E39" s="9">
        <v>73</v>
      </c>
      <c r="F39" s="9">
        <v>17</v>
      </c>
      <c r="G39" s="9"/>
      <c r="H39" s="8">
        <f>Tabla1[[#This Row],[COMPLETE]]/Tabla1[[#This Row],[WOS]]</f>
        <v>0.81111111111111112</v>
      </c>
      <c r="I39" s="8">
        <f>Tabla1[[#This Row],[FAILED]]/Tabla1[[#This Row],[WOS]]</f>
        <v>0.18888888888888888</v>
      </c>
      <c r="J39" s="8">
        <f>Tabla1[[#This Row],[TIMEOUT]]/Tabla1[[#This Row],[WOS]]</f>
        <v>0</v>
      </c>
    </row>
    <row r="40" spans="3:10" x14ac:dyDescent="0.3">
      <c r="C40" s="9">
        <v>86</v>
      </c>
      <c r="D40" s="9" t="s">
        <v>69</v>
      </c>
      <c r="E40" s="9">
        <v>50</v>
      </c>
      <c r="F40" s="9">
        <v>36</v>
      </c>
      <c r="G40" s="9"/>
      <c r="H40" s="8">
        <f>Tabla1[[#This Row],[COMPLETE]]/Tabla1[[#This Row],[WOS]]</f>
        <v>0.58139534883720934</v>
      </c>
      <c r="I40" s="8">
        <f>Tabla1[[#This Row],[FAILED]]/Tabla1[[#This Row],[WOS]]</f>
        <v>0.41860465116279072</v>
      </c>
      <c r="J40" s="8">
        <f>Tabla1[[#This Row],[TIMEOUT]]/Tabla1[[#This Row],[WOS]]</f>
        <v>0</v>
      </c>
    </row>
    <row r="41" spans="3:10" x14ac:dyDescent="0.3">
      <c r="C41" s="9">
        <v>85</v>
      </c>
      <c r="D41" s="9" t="s">
        <v>44</v>
      </c>
      <c r="E41" s="9"/>
      <c r="F41" s="9"/>
      <c r="G41" s="9">
        <v>85</v>
      </c>
      <c r="H41" s="8">
        <f>Tabla1[[#This Row],[COMPLETE]]/Tabla1[[#This Row],[WOS]]</f>
        <v>0</v>
      </c>
      <c r="I41" s="8">
        <f>Tabla1[[#This Row],[FAILED]]/Tabla1[[#This Row],[WOS]]</f>
        <v>0</v>
      </c>
      <c r="J41" s="8">
        <f>Tabla1[[#This Row],[TIMEOUT]]/Tabla1[[#This Row],[WOS]]</f>
        <v>1</v>
      </c>
    </row>
    <row r="42" spans="3:10" x14ac:dyDescent="0.3">
      <c r="C42" s="9">
        <v>84</v>
      </c>
      <c r="D42" s="9" t="s">
        <v>46</v>
      </c>
      <c r="E42" s="9"/>
      <c r="F42" s="9"/>
      <c r="G42" s="9">
        <v>84</v>
      </c>
      <c r="H42" s="8">
        <f>Tabla1[[#This Row],[COMPLETE]]/Tabla1[[#This Row],[WOS]]</f>
        <v>0</v>
      </c>
      <c r="I42" s="8">
        <f>Tabla1[[#This Row],[FAILED]]/Tabla1[[#This Row],[WOS]]</f>
        <v>0</v>
      </c>
      <c r="J42" s="8">
        <f>Tabla1[[#This Row],[TIMEOUT]]/Tabla1[[#This Row],[WOS]]</f>
        <v>1</v>
      </c>
    </row>
    <row r="43" spans="3:10" x14ac:dyDescent="0.3">
      <c r="C43" s="9">
        <v>83</v>
      </c>
      <c r="D43" s="9" t="s">
        <v>71</v>
      </c>
      <c r="E43" s="9"/>
      <c r="F43" s="9"/>
      <c r="G43" s="9">
        <v>83</v>
      </c>
      <c r="H43" s="8">
        <f>Tabla1[[#This Row],[COMPLETE]]/Tabla1[[#This Row],[WOS]]</f>
        <v>0</v>
      </c>
      <c r="I43" s="8">
        <f>Tabla1[[#This Row],[FAILED]]/Tabla1[[#This Row],[WOS]]</f>
        <v>0</v>
      </c>
      <c r="J43" s="8">
        <f>Tabla1[[#This Row],[TIMEOUT]]/Tabla1[[#This Row],[WOS]]</f>
        <v>1</v>
      </c>
    </row>
    <row r="44" spans="3:10" x14ac:dyDescent="0.3">
      <c r="C44" s="9">
        <v>67</v>
      </c>
      <c r="D44" s="9" t="s">
        <v>68</v>
      </c>
      <c r="E44" s="9">
        <v>23</v>
      </c>
      <c r="F44" s="9">
        <v>44</v>
      </c>
      <c r="G44" s="9"/>
      <c r="H44" s="8">
        <f>Tabla1[[#This Row],[COMPLETE]]/Tabla1[[#This Row],[WOS]]</f>
        <v>0.34328358208955223</v>
      </c>
      <c r="I44" s="8">
        <f>Tabla1[[#This Row],[FAILED]]/Tabla1[[#This Row],[WOS]]</f>
        <v>0.65671641791044777</v>
      </c>
      <c r="J44" s="8">
        <f>Tabla1[[#This Row],[TIMEOUT]]/Tabla1[[#This Row],[WOS]]</f>
        <v>0</v>
      </c>
    </row>
    <row r="45" spans="3:10" x14ac:dyDescent="0.3">
      <c r="C45" s="9">
        <v>61</v>
      </c>
      <c r="D45" s="9" t="s">
        <v>25</v>
      </c>
      <c r="E45" s="9">
        <v>41</v>
      </c>
      <c r="F45" s="9">
        <v>20</v>
      </c>
      <c r="G45" s="9"/>
      <c r="H45" s="8">
        <f>Tabla1[[#This Row],[COMPLETE]]/Tabla1[[#This Row],[WOS]]</f>
        <v>0.67213114754098358</v>
      </c>
      <c r="I45" s="8">
        <f>Tabla1[[#This Row],[FAILED]]/Tabla1[[#This Row],[WOS]]</f>
        <v>0.32786885245901637</v>
      </c>
      <c r="J45" s="8">
        <f>Tabla1[[#This Row],[TIMEOUT]]/Tabla1[[#This Row],[WOS]]</f>
        <v>0</v>
      </c>
    </row>
    <row r="46" spans="3:10" x14ac:dyDescent="0.3">
      <c r="C46" s="9">
        <v>53</v>
      </c>
      <c r="D46" s="9" t="s">
        <v>62</v>
      </c>
      <c r="E46" s="9">
        <v>1</v>
      </c>
      <c r="F46" s="9">
        <v>52</v>
      </c>
      <c r="G46" s="9"/>
      <c r="H46" s="8">
        <f>Tabla1[[#This Row],[COMPLETE]]/Tabla1[[#This Row],[WOS]]</f>
        <v>1.8867924528301886E-2</v>
      </c>
      <c r="I46" s="8">
        <f>Tabla1[[#This Row],[FAILED]]/Tabla1[[#This Row],[WOS]]</f>
        <v>0.98113207547169812</v>
      </c>
      <c r="J46" s="8">
        <f>Tabla1[[#This Row],[TIMEOUT]]/Tabla1[[#This Row],[WOS]]</f>
        <v>0</v>
      </c>
    </row>
    <row r="47" spans="3:10" x14ac:dyDescent="0.3">
      <c r="C47" s="9">
        <v>47</v>
      </c>
      <c r="D47" s="9" t="s">
        <v>50</v>
      </c>
      <c r="E47" s="9"/>
      <c r="F47" s="9"/>
      <c r="G47" s="9">
        <v>47</v>
      </c>
      <c r="H47" s="8">
        <f>Tabla1[[#This Row],[COMPLETE]]/Tabla1[[#This Row],[WOS]]</f>
        <v>0</v>
      </c>
      <c r="I47" s="8">
        <f>Tabla1[[#This Row],[FAILED]]/Tabla1[[#This Row],[WOS]]</f>
        <v>0</v>
      </c>
      <c r="J47" s="8">
        <f>Tabla1[[#This Row],[TIMEOUT]]/Tabla1[[#This Row],[WOS]]</f>
        <v>1</v>
      </c>
    </row>
    <row r="48" spans="3:10" x14ac:dyDescent="0.3">
      <c r="C48" s="9">
        <v>46</v>
      </c>
      <c r="D48" s="9" t="s">
        <v>48</v>
      </c>
      <c r="E48" s="9"/>
      <c r="F48" s="9"/>
      <c r="G48" s="9">
        <v>46</v>
      </c>
      <c r="H48" s="8">
        <f>Tabla1[[#This Row],[COMPLETE]]/Tabla1[[#This Row],[WOS]]</f>
        <v>0</v>
      </c>
      <c r="I48" s="8">
        <f>Tabla1[[#This Row],[FAILED]]/Tabla1[[#This Row],[WOS]]</f>
        <v>0</v>
      </c>
      <c r="J48" s="8">
        <f>Tabla1[[#This Row],[TIMEOUT]]/Tabla1[[#This Row],[WOS]]</f>
        <v>1</v>
      </c>
    </row>
    <row r="49" spans="3:10" x14ac:dyDescent="0.3">
      <c r="C49" s="9">
        <v>41</v>
      </c>
      <c r="D49" s="9" t="s">
        <v>64</v>
      </c>
      <c r="E49" s="9">
        <v>14</v>
      </c>
      <c r="F49" s="9">
        <v>27</v>
      </c>
      <c r="G49" s="9"/>
      <c r="H49" s="8">
        <f>Tabla1[[#This Row],[COMPLETE]]/Tabla1[[#This Row],[WOS]]</f>
        <v>0.34146341463414637</v>
      </c>
      <c r="I49" s="8">
        <f>Tabla1[[#This Row],[FAILED]]/Tabla1[[#This Row],[WOS]]</f>
        <v>0.65853658536585369</v>
      </c>
      <c r="J49" s="8">
        <f>Tabla1[[#This Row],[TIMEOUT]]/Tabla1[[#This Row],[WOS]]</f>
        <v>0</v>
      </c>
    </row>
    <row r="50" spans="3:10" x14ac:dyDescent="0.3">
      <c r="C50" s="9">
        <v>41</v>
      </c>
      <c r="D50" s="9" t="s">
        <v>72</v>
      </c>
      <c r="E50" s="9"/>
      <c r="F50" s="9"/>
      <c r="G50" s="9">
        <v>41</v>
      </c>
      <c r="H50" s="8">
        <f>Tabla1[[#This Row],[COMPLETE]]/Tabla1[[#This Row],[WOS]]</f>
        <v>0</v>
      </c>
      <c r="I50" s="8">
        <f>Tabla1[[#This Row],[FAILED]]/Tabla1[[#This Row],[WOS]]</f>
        <v>0</v>
      </c>
      <c r="J50" s="8">
        <f>Tabla1[[#This Row],[TIMEOUT]]/Tabla1[[#This Row],[WOS]]</f>
        <v>1</v>
      </c>
    </row>
    <row r="51" spans="3:10" x14ac:dyDescent="0.3">
      <c r="C51" s="9">
        <v>38</v>
      </c>
      <c r="D51" s="9" t="s">
        <v>49</v>
      </c>
      <c r="E51" s="9"/>
      <c r="F51" s="9"/>
      <c r="G51" s="9">
        <v>38</v>
      </c>
      <c r="H51" s="8">
        <f>Tabla1[[#This Row],[COMPLETE]]/Tabla1[[#This Row],[WOS]]</f>
        <v>0</v>
      </c>
      <c r="I51" s="8">
        <f>Tabla1[[#This Row],[FAILED]]/Tabla1[[#This Row],[WOS]]</f>
        <v>0</v>
      </c>
      <c r="J51" s="8">
        <f>Tabla1[[#This Row],[TIMEOUT]]/Tabla1[[#This Row],[WOS]]</f>
        <v>1</v>
      </c>
    </row>
    <row r="52" spans="3:10" x14ac:dyDescent="0.3">
      <c r="C52" s="9">
        <v>31</v>
      </c>
      <c r="D52" s="9" t="s">
        <v>67</v>
      </c>
      <c r="E52" s="9">
        <v>27</v>
      </c>
      <c r="F52" s="9">
        <v>4</v>
      </c>
      <c r="G52" s="9"/>
      <c r="H52" s="8">
        <f>Tabla1[[#This Row],[COMPLETE]]/Tabla1[[#This Row],[WOS]]</f>
        <v>0.87096774193548387</v>
      </c>
      <c r="I52" s="8">
        <f>Tabla1[[#This Row],[FAILED]]/Tabla1[[#This Row],[WOS]]</f>
        <v>0.12903225806451613</v>
      </c>
      <c r="J52" s="8">
        <f>Tabla1[[#This Row],[TIMEOUT]]/Tabla1[[#This Row],[WOS]]</f>
        <v>0</v>
      </c>
    </row>
    <row r="53" spans="3:10" x14ac:dyDescent="0.3">
      <c r="C53" s="9">
        <v>30</v>
      </c>
      <c r="D53" s="9" t="s">
        <v>73</v>
      </c>
      <c r="E53" s="9"/>
      <c r="F53" s="9"/>
      <c r="G53" s="9">
        <v>30</v>
      </c>
      <c r="H53" s="10">
        <f>Tabla1[[#This Row],[COMPLETE]]/Tabla1[[#This Row],[WOS]]</f>
        <v>0</v>
      </c>
      <c r="I53" s="10">
        <f>Tabla1[[#This Row],[FAILED]]/Tabla1[[#This Row],[WOS]]</f>
        <v>0</v>
      </c>
      <c r="J53" s="10">
        <f>Tabla1[[#This Row],[TIMEOUT]]/Tabla1[[#This Row],[WOS]]</f>
        <v>1</v>
      </c>
    </row>
    <row r="54" spans="3:10" x14ac:dyDescent="0.3">
      <c r="C54" s="9">
        <v>30</v>
      </c>
      <c r="D54" s="9" t="s">
        <v>82</v>
      </c>
      <c r="E54" s="9"/>
      <c r="F54" s="9">
        <v>30</v>
      </c>
      <c r="G54" s="9"/>
      <c r="H54" s="8">
        <f>Tabla1[[#This Row],[COMPLETE]]/Tabla1[[#This Row],[WOS]]</f>
        <v>0</v>
      </c>
      <c r="I54" s="8">
        <f>Tabla1[[#This Row],[FAILED]]/Tabla1[[#This Row],[WOS]]</f>
        <v>1</v>
      </c>
      <c r="J54" s="8">
        <f>Tabla1[[#This Row],[TIMEOUT]]/Tabla1[[#This Row],[WOS]]</f>
        <v>0</v>
      </c>
    </row>
    <row r="55" spans="3:10" x14ac:dyDescent="0.3">
      <c r="C55" s="9">
        <v>23</v>
      </c>
      <c r="D55" s="9" t="s">
        <v>17</v>
      </c>
      <c r="E55" s="9">
        <v>9</v>
      </c>
      <c r="F55" s="9">
        <v>14</v>
      </c>
      <c r="G55" s="9"/>
      <c r="H55" s="8">
        <f>Tabla1[[#This Row],[COMPLETE]]/Tabla1[[#This Row],[WOS]]</f>
        <v>0.39130434782608697</v>
      </c>
      <c r="I55" s="8">
        <f>Tabla1[[#This Row],[FAILED]]/Tabla1[[#This Row],[WOS]]</f>
        <v>0.60869565217391308</v>
      </c>
      <c r="J55" s="8">
        <f>Tabla1[[#This Row],[TIMEOUT]]/Tabla1[[#This Row],[WOS]]</f>
        <v>0</v>
      </c>
    </row>
    <row r="56" spans="3:10" x14ac:dyDescent="0.3">
      <c r="C56" s="9">
        <v>18</v>
      </c>
      <c r="D56" s="9" t="s">
        <v>87</v>
      </c>
      <c r="E56" s="9">
        <v>14</v>
      </c>
      <c r="F56" s="9">
        <v>4</v>
      </c>
      <c r="G56" s="9"/>
      <c r="H56" s="8">
        <f>Tabla1[[#This Row],[COMPLETE]]/Tabla1[[#This Row],[WOS]]</f>
        <v>0.77777777777777779</v>
      </c>
      <c r="I56" s="8">
        <f>Tabla1[[#This Row],[FAILED]]/Tabla1[[#This Row],[WOS]]</f>
        <v>0.22222222222222221</v>
      </c>
      <c r="J56" s="8">
        <f>Tabla1[[#This Row],[TIMEOUT]]/Tabla1[[#This Row],[WOS]]</f>
        <v>0</v>
      </c>
    </row>
    <row r="57" spans="3:10" x14ac:dyDescent="0.3">
      <c r="C57" s="9">
        <v>18</v>
      </c>
      <c r="D57" s="9" t="s">
        <v>45</v>
      </c>
      <c r="E57" s="9">
        <v>12</v>
      </c>
      <c r="F57" s="9">
        <v>6</v>
      </c>
      <c r="G57" s="9"/>
      <c r="H57" s="8">
        <f>Tabla1[[#This Row],[COMPLETE]]/Tabla1[[#This Row],[WOS]]</f>
        <v>0.66666666666666663</v>
      </c>
      <c r="I57" s="8">
        <f>Tabla1[[#This Row],[FAILED]]/Tabla1[[#This Row],[WOS]]</f>
        <v>0.33333333333333331</v>
      </c>
      <c r="J57" s="8">
        <f>Tabla1[[#This Row],[TIMEOUT]]/Tabla1[[#This Row],[WOS]]</f>
        <v>0</v>
      </c>
    </row>
    <row r="58" spans="3:10" x14ac:dyDescent="0.3">
      <c r="C58" s="9">
        <v>16</v>
      </c>
      <c r="D58" s="9" t="s">
        <v>14</v>
      </c>
      <c r="E58" s="9"/>
      <c r="F58" s="9"/>
      <c r="G58" s="9">
        <v>16</v>
      </c>
      <c r="H58" s="8">
        <f>Tabla1[[#This Row],[COMPLETE]]/Tabla1[[#This Row],[WOS]]</f>
        <v>0</v>
      </c>
      <c r="I58" s="8">
        <f>Tabla1[[#This Row],[FAILED]]/Tabla1[[#This Row],[WOS]]</f>
        <v>0</v>
      </c>
      <c r="J58" s="8">
        <f>Tabla1[[#This Row],[TIMEOUT]]/Tabla1[[#This Row],[WOS]]</f>
        <v>1</v>
      </c>
    </row>
    <row r="59" spans="3:10" x14ac:dyDescent="0.3">
      <c r="C59" s="9">
        <v>15</v>
      </c>
      <c r="D59" s="9" t="s">
        <v>88</v>
      </c>
      <c r="E59" s="9">
        <v>12</v>
      </c>
      <c r="F59" s="9">
        <v>3</v>
      </c>
      <c r="G59" s="9"/>
      <c r="H59" s="8">
        <f>Tabla1[[#This Row],[COMPLETE]]/Tabla1[[#This Row],[WOS]]</f>
        <v>0.8</v>
      </c>
      <c r="I59" s="8">
        <f>Tabla1[[#This Row],[FAILED]]/Tabla1[[#This Row],[WOS]]</f>
        <v>0.2</v>
      </c>
      <c r="J59" s="8">
        <f>Tabla1[[#This Row],[TIMEOUT]]/Tabla1[[#This Row],[WOS]]</f>
        <v>0</v>
      </c>
    </row>
    <row r="60" spans="3:10" x14ac:dyDescent="0.3">
      <c r="C60" s="9">
        <v>10</v>
      </c>
      <c r="D60" s="9" t="s">
        <v>79</v>
      </c>
      <c r="E60" s="9"/>
      <c r="F60" s="9">
        <v>10</v>
      </c>
      <c r="G60" s="9"/>
      <c r="H60" s="8">
        <f>Tabla1[[#This Row],[COMPLETE]]/Tabla1[[#This Row],[WOS]]</f>
        <v>0</v>
      </c>
      <c r="I60" s="8">
        <f>Tabla1[[#This Row],[FAILED]]/Tabla1[[#This Row],[WOS]]</f>
        <v>1</v>
      </c>
      <c r="J60" s="8">
        <f>Tabla1[[#This Row],[TIMEOUT]]/Tabla1[[#This Row],[WOS]]</f>
        <v>0</v>
      </c>
    </row>
    <row r="61" spans="3:10" x14ac:dyDescent="0.3">
      <c r="C61" s="9">
        <v>7</v>
      </c>
      <c r="D61" s="9" t="s">
        <v>16</v>
      </c>
      <c r="E61" s="9">
        <v>6</v>
      </c>
      <c r="F61" s="9">
        <v>1</v>
      </c>
      <c r="G61" s="9"/>
      <c r="H61" s="8">
        <f>Tabla1[[#This Row],[COMPLETE]]/Tabla1[[#This Row],[WOS]]</f>
        <v>0.8571428571428571</v>
      </c>
      <c r="I61" s="8">
        <f>Tabla1[[#This Row],[FAILED]]/Tabla1[[#This Row],[WOS]]</f>
        <v>0.14285714285714285</v>
      </c>
      <c r="J61" s="8">
        <f>Tabla1[[#This Row],[TIMEOUT]]/Tabla1[[#This Row],[WOS]]</f>
        <v>0</v>
      </c>
    </row>
    <row r="62" spans="3:10" x14ac:dyDescent="0.3">
      <c r="C62" s="9">
        <v>6</v>
      </c>
      <c r="D62" s="9" t="s">
        <v>70</v>
      </c>
      <c r="E62" s="9"/>
      <c r="F62" s="9">
        <v>6</v>
      </c>
      <c r="G62" s="9"/>
      <c r="H62" s="8">
        <f>Tabla1[[#This Row],[COMPLETE]]/Tabla1[[#This Row],[WOS]]</f>
        <v>0</v>
      </c>
      <c r="I62" s="8">
        <f>Tabla1[[#This Row],[FAILED]]/Tabla1[[#This Row],[WOS]]</f>
        <v>1</v>
      </c>
      <c r="J62" s="8">
        <f>Tabla1[[#This Row],[TIMEOUT]]/Tabla1[[#This Row],[WOS]]</f>
        <v>0</v>
      </c>
    </row>
    <row r="63" spans="3:10" x14ac:dyDescent="0.3">
      <c r="C63" s="9">
        <v>3</v>
      </c>
      <c r="D63" s="9" t="s">
        <v>63</v>
      </c>
      <c r="E63" s="9">
        <v>2</v>
      </c>
      <c r="F63" s="9">
        <v>1</v>
      </c>
      <c r="G63" s="9"/>
      <c r="H63" s="8">
        <f>Tabla1[[#This Row],[COMPLETE]]/Tabla1[[#This Row],[WOS]]</f>
        <v>0.66666666666666663</v>
      </c>
      <c r="I63" s="8">
        <f>Tabla1[[#This Row],[FAILED]]/Tabla1[[#This Row],[WOS]]</f>
        <v>0.33333333333333331</v>
      </c>
      <c r="J63" s="8">
        <f>Tabla1[[#This Row],[TIMEOUT]]/Tabla1[[#This Row],[WOS]]</f>
        <v>0</v>
      </c>
    </row>
    <row r="64" spans="3:10" x14ac:dyDescent="0.3">
      <c r="C64" s="9">
        <v>3</v>
      </c>
      <c r="D64" s="9" t="s">
        <v>78</v>
      </c>
      <c r="E64" s="9"/>
      <c r="F64" s="9"/>
      <c r="G64" s="9">
        <v>3</v>
      </c>
      <c r="H64" s="8">
        <f>Tabla1[[#This Row],[COMPLETE]]/Tabla1[[#This Row],[WOS]]</f>
        <v>0</v>
      </c>
      <c r="I64" s="8">
        <f>Tabla1[[#This Row],[FAILED]]/Tabla1[[#This Row],[WOS]]</f>
        <v>0</v>
      </c>
      <c r="J64" s="8">
        <f>Tabla1[[#This Row],[TIMEOUT]]/Tabla1[[#This Row],[WOS]]</f>
        <v>1</v>
      </c>
    </row>
    <row r="65" spans="3:10" x14ac:dyDescent="0.3">
      <c r="C65" s="9">
        <v>3</v>
      </c>
      <c r="D65" s="9" t="s">
        <v>22</v>
      </c>
      <c r="E65" s="9">
        <v>3</v>
      </c>
      <c r="F65" s="9"/>
      <c r="G65" s="9"/>
      <c r="H65" s="8">
        <f>Tabla1[[#This Row],[COMPLETE]]/Tabla1[[#This Row],[WOS]]</f>
        <v>1</v>
      </c>
      <c r="I65" s="8">
        <f>Tabla1[[#This Row],[FAILED]]/Tabla1[[#This Row],[WOS]]</f>
        <v>0</v>
      </c>
      <c r="J65" s="8">
        <f>Tabla1[[#This Row],[TIMEOUT]]/Tabla1[[#This Row],[WOS]]</f>
        <v>0</v>
      </c>
    </row>
    <row r="66" spans="3:10" x14ac:dyDescent="0.3">
      <c r="C66" s="9">
        <v>3</v>
      </c>
      <c r="D66" s="9" t="s">
        <v>24</v>
      </c>
      <c r="E66" s="9">
        <v>3</v>
      </c>
      <c r="F66" s="9"/>
      <c r="G66" s="9"/>
      <c r="H66" s="8">
        <f>Tabla1[[#This Row],[COMPLETE]]/Tabla1[[#This Row],[WOS]]</f>
        <v>1</v>
      </c>
      <c r="I66" s="8">
        <f>Tabla1[[#This Row],[FAILED]]/Tabla1[[#This Row],[WOS]]</f>
        <v>0</v>
      </c>
      <c r="J66" s="8">
        <f>Tabla1[[#This Row],[TIMEOUT]]/Tabla1[[#This Row],[WOS]]</f>
        <v>0</v>
      </c>
    </row>
    <row r="67" spans="3:10" x14ac:dyDescent="0.3">
      <c r="C67" s="9">
        <v>3</v>
      </c>
      <c r="D67" s="9" t="s">
        <v>19</v>
      </c>
      <c r="E67" s="9">
        <v>1</v>
      </c>
      <c r="F67" s="9">
        <v>2</v>
      </c>
      <c r="G67" s="9"/>
      <c r="H67" s="8">
        <f>Tabla1[[#This Row],[COMPLETE]]/Tabla1[[#This Row],[WOS]]</f>
        <v>0.33333333333333331</v>
      </c>
      <c r="I67" s="8">
        <f>Tabla1[[#This Row],[FAILED]]/Tabla1[[#This Row],[WOS]]</f>
        <v>0.66666666666666663</v>
      </c>
      <c r="J67" s="8">
        <f>Tabla1[[#This Row],[TIMEOUT]]/Tabla1[[#This Row],[WOS]]</f>
        <v>0</v>
      </c>
    </row>
    <row r="68" spans="3:10" x14ac:dyDescent="0.3">
      <c r="C68" s="9">
        <v>2</v>
      </c>
      <c r="D68" s="9" t="s">
        <v>65</v>
      </c>
      <c r="E68" s="9">
        <v>1</v>
      </c>
      <c r="F68" s="9">
        <v>1</v>
      </c>
      <c r="G68" s="9"/>
      <c r="H68" s="8">
        <f>Tabla1[[#This Row],[COMPLETE]]/Tabla1[[#This Row],[WOS]]</f>
        <v>0.5</v>
      </c>
      <c r="I68" s="8">
        <f>Tabla1[[#This Row],[FAILED]]/Tabla1[[#This Row],[WOS]]</f>
        <v>0.5</v>
      </c>
      <c r="J68" s="8">
        <f>Tabla1[[#This Row],[TIMEOUT]]/Tabla1[[#This Row],[WOS]]</f>
        <v>0</v>
      </c>
    </row>
    <row r="69" spans="3:10" x14ac:dyDescent="0.3">
      <c r="C69" s="9">
        <v>2</v>
      </c>
      <c r="D69" s="9" t="s">
        <v>76</v>
      </c>
      <c r="E69" s="9"/>
      <c r="F69" s="9"/>
      <c r="G69" s="9">
        <v>2</v>
      </c>
      <c r="H69" s="8">
        <f>Tabla1[[#This Row],[COMPLETE]]/Tabla1[[#This Row],[WOS]]</f>
        <v>0</v>
      </c>
      <c r="I69" s="8">
        <f>Tabla1[[#This Row],[FAILED]]/Tabla1[[#This Row],[WOS]]</f>
        <v>0</v>
      </c>
      <c r="J69" s="8">
        <f>Tabla1[[#This Row],[TIMEOUT]]/Tabla1[[#This Row],[WOS]]</f>
        <v>1</v>
      </c>
    </row>
    <row r="70" spans="3:10" x14ac:dyDescent="0.3">
      <c r="C70" s="9">
        <v>2</v>
      </c>
      <c r="D70" s="9" t="s">
        <v>81</v>
      </c>
      <c r="E70" s="9"/>
      <c r="F70" s="9"/>
      <c r="G70" s="9">
        <v>2</v>
      </c>
      <c r="H70" s="8">
        <f>Tabla1[[#This Row],[COMPLETE]]/Tabla1[[#This Row],[WOS]]</f>
        <v>0</v>
      </c>
      <c r="I70" s="8">
        <f>Tabla1[[#This Row],[FAILED]]/Tabla1[[#This Row],[WOS]]</f>
        <v>0</v>
      </c>
      <c r="J70" s="8">
        <f>Tabla1[[#This Row],[TIMEOUT]]/Tabla1[[#This Row],[WOS]]</f>
        <v>1</v>
      </c>
    </row>
    <row r="71" spans="3:10" x14ac:dyDescent="0.3">
      <c r="C71" s="9">
        <v>2</v>
      </c>
      <c r="D71" s="9" t="s">
        <v>89</v>
      </c>
      <c r="E71" s="9">
        <v>2</v>
      </c>
      <c r="F71" s="9"/>
      <c r="G71" s="9"/>
      <c r="H71" s="8">
        <f>Tabla1[[#This Row],[COMPLETE]]/Tabla1[[#This Row],[WOS]]</f>
        <v>1</v>
      </c>
      <c r="I71" s="8">
        <f>Tabla1[[#This Row],[FAILED]]/Tabla1[[#This Row],[WOS]]</f>
        <v>0</v>
      </c>
      <c r="J71" s="8">
        <f>Tabla1[[#This Row],[TIMEOUT]]/Tabla1[[#This Row],[WOS]]</f>
        <v>0</v>
      </c>
    </row>
    <row r="72" spans="3:10" x14ac:dyDescent="0.3">
      <c r="C72" s="9">
        <v>1</v>
      </c>
      <c r="D72" s="9" t="s">
        <v>74</v>
      </c>
      <c r="E72" s="9"/>
      <c r="F72" s="9"/>
      <c r="G72" s="9">
        <v>1</v>
      </c>
      <c r="H72" s="8">
        <f>Tabla1[[#This Row],[COMPLETE]]/Tabla1[[#This Row],[WOS]]</f>
        <v>0</v>
      </c>
      <c r="I72" s="8">
        <f>Tabla1[[#This Row],[FAILED]]/Tabla1[[#This Row],[WOS]]</f>
        <v>0</v>
      </c>
      <c r="J72" s="8">
        <f>Tabla1[[#This Row],[TIMEOUT]]/Tabla1[[#This Row],[WOS]]</f>
        <v>1</v>
      </c>
    </row>
    <row r="73" spans="3:10" x14ac:dyDescent="0.3">
      <c r="C73" s="9">
        <v>1</v>
      </c>
      <c r="D73" s="9" t="s">
        <v>86</v>
      </c>
      <c r="E73" s="9">
        <v>1</v>
      </c>
      <c r="F73" s="9"/>
      <c r="G73" s="9"/>
      <c r="H73" s="8">
        <f>Tabla1[[#This Row],[COMPLETE]]/Tabla1[[#This Row],[WOS]]</f>
        <v>1</v>
      </c>
      <c r="I73" s="8">
        <f>Tabla1[[#This Row],[FAILED]]/Tabla1[[#This Row],[WOS]]</f>
        <v>0</v>
      </c>
      <c r="J73" s="8">
        <f>Tabla1[[#This Row],[TIMEOUT]]/Tabla1[[#This Row],[WOS]]</f>
        <v>0</v>
      </c>
    </row>
    <row r="74" spans="3:10" x14ac:dyDescent="0.3">
      <c r="C74" s="9">
        <v>1</v>
      </c>
      <c r="D74" s="9" t="s">
        <v>90</v>
      </c>
      <c r="E74" s="9"/>
      <c r="F74" s="9">
        <v>1</v>
      </c>
      <c r="G74" s="9"/>
      <c r="H74" s="8">
        <f>Tabla1[[#This Row],[COMPLETE]]/Tabla1[[#This Row],[WOS]]</f>
        <v>0</v>
      </c>
      <c r="I74" s="8">
        <f>Tabla1[[#This Row],[FAILED]]/Tabla1[[#This Row],[WOS]]</f>
        <v>1</v>
      </c>
      <c r="J74" s="8">
        <f>Tabla1[[#This Row],[TIMEOUT]]/Tabla1[[#This Row],[WOS]]</f>
        <v>0</v>
      </c>
    </row>
    <row r="75" spans="3:10" x14ac:dyDescent="0.3">
      <c r="C75" s="9">
        <v>1</v>
      </c>
      <c r="D75" s="9" t="s">
        <v>91</v>
      </c>
      <c r="E75" s="9"/>
      <c r="F75" s="9"/>
      <c r="G75" s="9">
        <v>1</v>
      </c>
      <c r="H75" s="8">
        <f>Tabla1[[#This Row],[COMPLETE]]/Tabla1[[#This Row],[WOS]]</f>
        <v>0</v>
      </c>
      <c r="I75" s="8">
        <f>Tabla1[[#This Row],[FAILED]]/Tabla1[[#This Row],[WOS]]</f>
        <v>0</v>
      </c>
      <c r="J75" s="8">
        <f>Tabla1[[#This Row],[TIMEOUT]]/Tabla1[[#This Row],[WOS]]</f>
        <v>1</v>
      </c>
    </row>
    <row r="76" spans="3:10" x14ac:dyDescent="0.3">
      <c r="C76" s="9">
        <v>1</v>
      </c>
      <c r="D76" s="9" t="s">
        <v>23</v>
      </c>
      <c r="E76" s="9"/>
      <c r="F76" s="9">
        <v>1</v>
      </c>
      <c r="G76" s="9"/>
      <c r="H76" s="8">
        <f>Tabla1[[#This Row],[COMPLETE]]/Tabla1[[#This Row],[WOS]]</f>
        <v>0</v>
      </c>
      <c r="I76" s="8">
        <f>Tabla1[[#This Row],[FAILED]]/Tabla1[[#This Row],[WOS]]</f>
        <v>1</v>
      </c>
      <c r="J76" s="8">
        <f>Tabla1[[#This Row],[TIMEOUT]]/Tabla1[[#This Row],[WOS]]</f>
        <v>0</v>
      </c>
    </row>
  </sheetData>
  <conditionalFormatting sqref="I9:J76">
    <cfRule type="colorScale" priority="3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9:H76">
    <cfRule type="colorScale" priority="3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:H76">
    <cfRule type="colorScale" priority="3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I70"/>
  <sheetViews>
    <sheetView workbookViewId="0">
      <selection activeCell="L14" sqref="L14"/>
    </sheetView>
  </sheetViews>
  <sheetFormatPr baseColWidth="10" defaultColWidth="11.44140625" defaultRowHeight="14.4" x14ac:dyDescent="0.3"/>
  <sheetData>
    <row r="2" spans="2:9" x14ac:dyDescent="0.3">
      <c r="B2" s="9" t="s">
        <v>4</v>
      </c>
      <c r="C2" s="9" t="s">
        <v>5</v>
      </c>
      <c r="D2" s="9" t="s">
        <v>1</v>
      </c>
      <c r="E2" s="9" t="s">
        <v>2</v>
      </c>
      <c r="F2" s="9" t="s">
        <v>3</v>
      </c>
      <c r="G2" s="9" t="s">
        <v>6</v>
      </c>
      <c r="H2" s="9" t="s">
        <v>7</v>
      </c>
      <c r="I2" s="9" t="s">
        <v>8</v>
      </c>
    </row>
    <row r="3" spans="2:9" x14ac:dyDescent="0.3">
      <c r="B3" s="9">
        <v>1213</v>
      </c>
      <c r="C3" s="9" t="s">
        <v>40</v>
      </c>
      <c r="D3" s="9"/>
      <c r="E3" s="9"/>
      <c r="F3" s="9">
        <v>1213</v>
      </c>
      <c r="G3" s="8">
        <f>Tabla13[[#This Row],[COMPLETE]]/Tabla13[[#This Row],[WOS]]</f>
        <v>0</v>
      </c>
      <c r="H3" s="8">
        <f>Tabla13[[#This Row],[FAILED]]/Tabla13[[#This Row],[WOS]]</f>
        <v>0</v>
      </c>
      <c r="I3" s="8">
        <f>Tabla13[[#This Row],[TIMEOUT]]/Tabla13[[#This Row],[WOS]]</f>
        <v>1</v>
      </c>
    </row>
    <row r="4" spans="2:9" x14ac:dyDescent="0.3">
      <c r="B4" s="9">
        <v>279</v>
      </c>
      <c r="C4" s="9" t="s">
        <v>47</v>
      </c>
      <c r="D4" s="9"/>
      <c r="E4" s="9"/>
      <c r="F4" s="9">
        <v>279</v>
      </c>
      <c r="G4" s="8">
        <f>Tabla13[[#This Row],[COMPLETE]]/Tabla13[[#This Row],[WOS]]</f>
        <v>0</v>
      </c>
      <c r="H4" s="8">
        <f>Tabla13[[#This Row],[FAILED]]/Tabla13[[#This Row],[WOS]]</f>
        <v>0</v>
      </c>
      <c r="I4" s="8">
        <f>Tabla13[[#This Row],[TIMEOUT]]/Tabla13[[#This Row],[WOS]]</f>
        <v>1</v>
      </c>
    </row>
    <row r="5" spans="2:9" x14ac:dyDescent="0.3">
      <c r="B5" s="9">
        <v>123</v>
      </c>
      <c r="C5" s="9" t="s">
        <v>43</v>
      </c>
      <c r="D5" s="9"/>
      <c r="E5" s="9"/>
      <c r="F5" s="9">
        <v>123</v>
      </c>
      <c r="G5" s="8">
        <f>Tabla13[[#This Row],[COMPLETE]]/Tabla13[[#This Row],[WOS]]</f>
        <v>0</v>
      </c>
      <c r="H5" s="8">
        <f>Tabla13[[#This Row],[FAILED]]/Tabla13[[#This Row],[WOS]]</f>
        <v>0</v>
      </c>
      <c r="I5" s="8">
        <f>Tabla13[[#This Row],[TIMEOUT]]/Tabla13[[#This Row],[WOS]]</f>
        <v>1</v>
      </c>
    </row>
    <row r="6" spans="2:9" x14ac:dyDescent="0.3">
      <c r="B6" s="9">
        <v>85</v>
      </c>
      <c r="C6" s="9" t="s">
        <v>44</v>
      </c>
      <c r="D6" s="9"/>
      <c r="E6" s="9"/>
      <c r="F6" s="9">
        <v>85</v>
      </c>
      <c r="G6" s="8">
        <f>Tabla13[[#This Row],[COMPLETE]]/Tabla13[[#This Row],[WOS]]</f>
        <v>0</v>
      </c>
      <c r="H6" s="8">
        <f>Tabla13[[#This Row],[FAILED]]/Tabla13[[#This Row],[WOS]]</f>
        <v>0</v>
      </c>
      <c r="I6" s="8">
        <f>Tabla13[[#This Row],[TIMEOUT]]/Tabla13[[#This Row],[WOS]]</f>
        <v>1</v>
      </c>
    </row>
    <row r="7" spans="2:9" x14ac:dyDescent="0.3">
      <c r="B7" s="9">
        <v>84</v>
      </c>
      <c r="C7" s="9" t="s">
        <v>46</v>
      </c>
      <c r="D7" s="9"/>
      <c r="E7" s="9"/>
      <c r="F7" s="9">
        <v>84</v>
      </c>
      <c r="G7" s="8">
        <f>Tabla13[[#This Row],[COMPLETE]]/Tabla13[[#This Row],[WOS]]</f>
        <v>0</v>
      </c>
      <c r="H7" s="8">
        <f>Tabla13[[#This Row],[FAILED]]/Tabla13[[#This Row],[WOS]]</f>
        <v>0</v>
      </c>
      <c r="I7" s="8">
        <f>Tabla13[[#This Row],[TIMEOUT]]/Tabla13[[#This Row],[WOS]]</f>
        <v>1</v>
      </c>
    </row>
    <row r="8" spans="2:9" x14ac:dyDescent="0.3">
      <c r="B8" s="9">
        <v>83</v>
      </c>
      <c r="C8" s="9" t="s">
        <v>71</v>
      </c>
      <c r="D8" s="9"/>
      <c r="E8" s="9"/>
      <c r="F8" s="9">
        <v>83</v>
      </c>
      <c r="G8" s="8">
        <f>Tabla13[[#This Row],[COMPLETE]]/Tabla13[[#This Row],[WOS]]</f>
        <v>0</v>
      </c>
      <c r="H8" s="8">
        <f>Tabla13[[#This Row],[FAILED]]/Tabla13[[#This Row],[WOS]]</f>
        <v>0</v>
      </c>
      <c r="I8" s="8">
        <f>Tabla13[[#This Row],[TIMEOUT]]/Tabla13[[#This Row],[WOS]]</f>
        <v>1</v>
      </c>
    </row>
    <row r="9" spans="2:9" x14ac:dyDescent="0.3">
      <c r="B9" s="9">
        <v>47</v>
      </c>
      <c r="C9" s="9" t="s">
        <v>50</v>
      </c>
      <c r="D9" s="9"/>
      <c r="E9" s="9"/>
      <c r="F9" s="9">
        <v>47</v>
      </c>
      <c r="G9" s="8">
        <f>Tabla13[[#This Row],[COMPLETE]]/Tabla13[[#This Row],[WOS]]</f>
        <v>0</v>
      </c>
      <c r="H9" s="8">
        <f>Tabla13[[#This Row],[FAILED]]/Tabla13[[#This Row],[WOS]]</f>
        <v>0</v>
      </c>
      <c r="I9" s="8">
        <f>Tabla13[[#This Row],[TIMEOUT]]/Tabla13[[#This Row],[WOS]]</f>
        <v>1</v>
      </c>
    </row>
    <row r="10" spans="2:9" x14ac:dyDescent="0.3">
      <c r="B10" s="9">
        <v>46</v>
      </c>
      <c r="C10" s="9" t="s">
        <v>48</v>
      </c>
      <c r="D10" s="9"/>
      <c r="E10" s="9"/>
      <c r="F10" s="9">
        <v>46</v>
      </c>
      <c r="G10" s="8">
        <f>Tabla13[[#This Row],[COMPLETE]]/Tabla13[[#This Row],[WOS]]</f>
        <v>0</v>
      </c>
      <c r="H10" s="8">
        <f>Tabla13[[#This Row],[FAILED]]/Tabla13[[#This Row],[WOS]]</f>
        <v>0</v>
      </c>
      <c r="I10" s="8">
        <f>Tabla13[[#This Row],[TIMEOUT]]/Tabla13[[#This Row],[WOS]]</f>
        <v>1</v>
      </c>
    </row>
    <row r="11" spans="2:9" x14ac:dyDescent="0.3">
      <c r="B11" s="9">
        <v>41</v>
      </c>
      <c r="C11" s="9" t="s">
        <v>72</v>
      </c>
      <c r="D11" s="9"/>
      <c r="E11" s="9"/>
      <c r="F11" s="9">
        <v>41</v>
      </c>
      <c r="G11" s="8">
        <f>Tabla13[[#This Row],[COMPLETE]]/Tabla13[[#This Row],[WOS]]</f>
        <v>0</v>
      </c>
      <c r="H11" s="8">
        <f>Tabla13[[#This Row],[FAILED]]/Tabla13[[#This Row],[WOS]]</f>
        <v>0</v>
      </c>
      <c r="I11" s="8">
        <f>Tabla13[[#This Row],[TIMEOUT]]/Tabla13[[#This Row],[WOS]]</f>
        <v>1</v>
      </c>
    </row>
    <row r="12" spans="2:9" x14ac:dyDescent="0.3">
      <c r="B12" s="9">
        <v>38</v>
      </c>
      <c r="C12" s="9" t="s">
        <v>49</v>
      </c>
      <c r="D12" s="9"/>
      <c r="E12" s="9"/>
      <c r="F12" s="9">
        <v>38</v>
      </c>
      <c r="G12" s="8">
        <f>Tabla13[[#This Row],[COMPLETE]]/Tabla13[[#This Row],[WOS]]</f>
        <v>0</v>
      </c>
      <c r="H12" s="8">
        <f>Tabla13[[#This Row],[FAILED]]/Tabla13[[#This Row],[WOS]]</f>
        <v>0</v>
      </c>
      <c r="I12" s="8">
        <f>Tabla13[[#This Row],[TIMEOUT]]/Tabla13[[#This Row],[WOS]]</f>
        <v>1</v>
      </c>
    </row>
    <row r="13" spans="2:9" x14ac:dyDescent="0.3">
      <c r="B13" s="9">
        <v>30</v>
      </c>
      <c r="C13" s="9" t="s">
        <v>73</v>
      </c>
      <c r="D13" s="9"/>
      <c r="E13" s="9"/>
      <c r="F13" s="9">
        <v>30</v>
      </c>
      <c r="G13" s="8">
        <f>Tabla13[[#This Row],[COMPLETE]]/Tabla13[[#This Row],[WOS]]</f>
        <v>0</v>
      </c>
      <c r="H13" s="8">
        <f>Tabla13[[#This Row],[FAILED]]/Tabla13[[#This Row],[WOS]]</f>
        <v>0</v>
      </c>
      <c r="I13" s="8">
        <f>Tabla13[[#This Row],[TIMEOUT]]/Tabla13[[#This Row],[WOS]]</f>
        <v>1</v>
      </c>
    </row>
    <row r="14" spans="2:9" x14ac:dyDescent="0.3">
      <c r="B14" s="9">
        <v>201</v>
      </c>
      <c r="C14" s="9" t="s">
        <v>34</v>
      </c>
      <c r="D14" s="9">
        <v>117</v>
      </c>
      <c r="E14" s="9">
        <v>67</v>
      </c>
      <c r="F14" s="9">
        <v>17</v>
      </c>
      <c r="G14" s="8">
        <f>Tabla13[[#This Row],[COMPLETE]]/Tabla13[[#This Row],[WOS]]</f>
        <v>0.58208955223880599</v>
      </c>
      <c r="H14" s="8">
        <f>Tabla13[[#This Row],[FAILED]]/Tabla13[[#This Row],[WOS]]</f>
        <v>0.33333333333333331</v>
      </c>
      <c r="I14" s="8">
        <f>Tabla13[[#This Row],[TIMEOUT]]/Tabla13[[#This Row],[WOS]]</f>
        <v>8.45771144278607E-2</v>
      </c>
    </row>
    <row r="15" spans="2:9" x14ac:dyDescent="0.3">
      <c r="B15" s="9">
        <v>16</v>
      </c>
      <c r="C15" s="9" t="s">
        <v>14</v>
      </c>
      <c r="D15" s="9"/>
      <c r="E15" s="9"/>
      <c r="F15" s="9">
        <v>16</v>
      </c>
      <c r="G15" s="8">
        <f>Tabla13[[#This Row],[COMPLETE]]/Tabla13[[#This Row],[WOS]]</f>
        <v>0</v>
      </c>
      <c r="H15" s="8">
        <f>Tabla13[[#This Row],[FAILED]]/Tabla13[[#This Row],[WOS]]</f>
        <v>0</v>
      </c>
      <c r="I15" s="8">
        <f>Tabla13[[#This Row],[TIMEOUT]]/Tabla13[[#This Row],[WOS]]</f>
        <v>1</v>
      </c>
    </row>
    <row r="16" spans="2:9" x14ac:dyDescent="0.3">
      <c r="B16" s="9">
        <v>3</v>
      </c>
      <c r="C16" s="9" t="s">
        <v>78</v>
      </c>
      <c r="D16" s="9"/>
      <c r="E16" s="9"/>
      <c r="F16" s="9">
        <v>3</v>
      </c>
      <c r="G16" s="8">
        <f>Tabla13[[#This Row],[COMPLETE]]/Tabla13[[#This Row],[WOS]]</f>
        <v>0</v>
      </c>
      <c r="H16" s="8">
        <f>Tabla13[[#This Row],[FAILED]]/Tabla13[[#This Row],[WOS]]</f>
        <v>0</v>
      </c>
      <c r="I16" s="8">
        <f>Tabla13[[#This Row],[TIMEOUT]]/Tabla13[[#This Row],[WOS]]</f>
        <v>1</v>
      </c>
    </row>
    <row r="17" spans="2:9" x14ac:dyDescent="0.3">
      <c r="B17" s="9">
        <v>2</v>
      </c>
      <c r="C17" s="9" t="s">
        <v>76</v>
      </c>
      <c r="D17" s="9"/>
      <c r="E17" s="9"/>
      <c r="F17" s="9">
        <v>2</v>
      </c>
      <c r="G17" s="8">
        <f>Tabla13[[#This Row],[COMPLETE]]/Tabla13[[#This Row],[WOS]]</f>
        <v>0</v>
      </c>
      <c r="H17" s="8">
        <f>Tabla13[[#This Row],[FAILED]]/Tabla13[[#This Row],[WOS]]</f>
        <v>0</v>
      </c>
      <c r="I17" s="8">
        <f>Tabla13[[#This Row],[TIMEOUT]]/Tabla13[[#This Row],[WOS]]</f>
        <v>1</v>
      </c>
    </row>
    <row r="18" spans="2:9" x14ac:dyDescent="0.3">
      <c r="B18" s="9">
        <v>2</v>
      </c>
      <c r="C18" s="9" t="s">
        <v>81</v>
      </c>
      <c r="D18" s="9"/>
      <c r="E18" s="9"/>
      <c r="F18" s="9">
        <v>2</v>
      </c>
      <c r="G18" s="8">
        <f>Tabla13[[#This Row],[COMPLETE]]/Tabla13[[#This Row],[WOS]]</f>
        <v>0</v>
      </c>
      <c r="H18" s="8">
        <f>Tabla13[[#This Row],[FAILED]]/Tabla13[[#This Row],[WOS]]</f>
        <v>0</v>
      </c>
      <c r="I18" s="8">
        <f>Tabla13[[#This Row],[TIMEOUT]]/Tabla13[[#This Row],[WOS]]</f>
        <v>1</v>
      </c>
    </row>
    <row r="19" spans="2:9" x14ac:dyDescent="0.3">
      <c r="B19" s="9">
        <v>1</v>
      </c>
      <c r="C19" s="9" t="s">
        <v>74</v>
      </c>
      <c r="D19" s="9"/>
      <c r="E19" s="9"/>
      <c r="F19" s="9">
        <v>1</v>
      </c>
      <c r="G19" s="8">
        <f>Tabla13[[#This Row],[COMPLETE]]/Tabla13[[#This Row],[WOS]]</f>
        <v>0</v>
      </c>
      <c r="H19" s="8">
        <f>Tabla13[[#This Row],[FAILED]]/Tabla13[[#This Row],[WOS]]</f>
        <v>0</v>
      </c>
      <c r="I19" s="8">
        <f>Tabla13[[#This Row],[TIMEOUT]]/Tabla13[[#This Row],[WOS]]</f>
        <v>1</v>
      </c>
    </row>
    <row r="20" spans="2:9" x14ac:dyDescent="0.3">
      <c r="B20" s="9">
        <v>1</v>
      </c>
      <c r="C20" s="9" t="s">
        <v>91</v>
      </c>
      <c r="D20" s="9"/>
      <c r="E20" s="9"/>
      <c r="F20" s="9">
        <v>1</v>
      </c>
      <c r="G20" s="8">
        <f>Tabla13[[#This Row],[COMPLETE]]/Tabla13[[#This Row],[WOS]]</f>
        <v>0</v>
      </c>
      <c r="H20" s="8">
        <f>Tabla13[[#This Row],[FAILED]]/Tabla13[[#This Row],[WOS]]</f>
        <v>0</v>
      </c>
      <c r="I20" s="8">
        <f>Tabla13[[#This Row],[TIMEOUT]]/Tabla13[[#This Row],[WOS]]</f>
        <v>1</v>
      </c>
    </row>
    <row r="21" spans="2:9" x14ac:dyDescent="0.3">
      <c r="B21" s="9">
        <v>53</v>
      </c>
      <c r="C21" s="9" t="s">
        <v>62</v>
      </c>
      <c r="D21" s="9">
        <v>1</v>
      </c>
      <c r="E21" s="9">
        <v>52</v>
      </c>
      <c r="F21" s="9"/>
      <c r="G21" s="8">
        <f>Tabla13[[#This Row],[COMPLETE]]/Tabla13[[#This Row],[WOS]]</f>
        <v>1.8867924528301886E-2</v>
      </c>
      <c r="H21" s="8">
        <f>Tabla13[[#This Row],[FAILED]]/Tabla13[[#This Row],[WOS]]</f>
        <v>0.98113207547169812</v>
      </c>
      <c r="I21" s="8">
        <f>Tabla13[[#This Row],[TIMEOUT]]/Tabla13[[#This Row],[WOS]]</f>
        <v>0</v>
      </c>
    </row>
    <row r="22" spans="2:9" x14ac:dyDescent="0.3">
      <c r="B22" s="9">
        <v>3</v>
      </c>
      <c r="C22" s="9" t="s">
        <v>63</v>
      </c>
      <c r="D22" s="9">
        <v>2</v>
      </c>
      <c r="E22" s="9">
        <v>1</v>
      </c>
      <c r="F22" s="9"/>
      <c r="G22" s="8">
        <f>Tabla13[[#This Row],[COMPLETE]]/Tabla13[[#This Row],[WOS]]</f>
        <v>0.66666666666666663</v>
      </c>
      <c r="H22" s="8">
        <f>Tabla13[[#This Row],[FAILED]]/Tabla13[[#This Row],[WOS]]</f>
        <v>0.33333333333333331</v>
      </c>
      <c r="I22" s="8">
        <f>Tabla13[[#This Row],[TIMEOUT]]/Tabla13[[#This Row],[WOS]]</f>
        <v>0</v>
      </c>
    </row>
    <row r="23" spans="2:9" x14ac:dyDescent="0.3">
      <c r="B23" s="9">
        <v>41</v>
      </c>
      <c r="C23" s="9" t="s">
        <v>64</v>
      </c>
      <c r="D23" s="9">
        <v>14</v>
      </c>
      <c r="E23" s="9">
        <v>27</v>
      </c>
      <c r="F23" s="9"/>
      <c r="G23" s="8">
        <f>Tabla13[[#This Row],[COMPLETE]]/Tabla13[[#This Row],[WOS]]</f>
        <v>0.34146341463414637</v>
      </c>
      <c r="H23" s="8">
        <f>Tabla13[[#This Row],[FAILED]]/Tabla13[[#This Row],[WOS]]</f>
        <v>0.65853658536585369</v>
      </c>
      <c r="I23" s="8">
        <f>Tabla13[[#This Row],[TIMEOUT]]/Tabla13[[#This Row],[WOS]]</f>
        <v>0</v>
      </c>
    </row>
    <row r="24" spans="2:9" x14ac:dyDescent="0.3">
      <c r="B24" s="9">
        <v>2</v>
      </c>
      <c r="C24" s="9" t="s">
        <v>65</v>
      </c>
      <c r="D24" s="9">
        <v>1</v>
      </c>
      <c r="E24" s="9">
        <v>1</v>
      </c>
      <c r="F24" s="9"/>
      <c r="G24" s="8">
        <f>Tabla13[[#This Row],[COMPLETE]]/Tabla13[[#This Row],[WOS]]</f>
        <v>0.5</v>
      </c>
      <c r="H24" s="8">
        <f>Tabla13[[#This Row],[FAILED]]/Tabla13[[#This Row],[WOS]]</f>
        <v>0.5</v>
      </c>
      <c r="I24" s="8">
        <f>Tabla13[[#This Row],[TIMEOUT]]/Tabla13[[#This Row],[WOS]]</f>
        <v>0</v>
      </c>
    </row>
    <row r="25" spans="2:9" x14ac:dyDescent="0.3">
      <c r="B25" s="9">
        <v>1185</v>
      </c>
      <c r="C25" s="9" t="s">
        <v>66</v>
      </c>
      <c r="D25" s="9">
        <v>1034</v>
      </c>
      <c r="E25" s="9">
        <v>151</v>
      </c>
      <c r="F25" s="9"/>
      <c r="G25" s="8">
        <f>Tabla13[[#This Row],[COMPLETE]]/Tabla13[[#This Row],[WOS]]</f>
        <v>0.87257383966244728</v>
      </c>
      <c r="H25" s="8">
        <f>Tabla13[[#This Row],[FAILED]]/Tabla13[[#This Row],[WOS]]</f>
        <v>0.12742616033755275</v>
      </c>
      <c r="I25" s="8">
        <f>Tabla13[[#This Row],[TIMEOUT]]/Tabla13[[#This Row],[WOS]]</f>
        <v>0</v>
      </c>
    </row>
    <row r="26" spans="2:9" x14ac:dyDescent="0.3">
      <c r="B26" s="9">
        <v>31</v>
      </c>
      <c r="C26" s="9" t="s">
        <v>67</v>
      </c>
      <c r="D26" s="9">
        <v>27</v>
      </c>
      <c r="E26" s="9">
        <v>4</v>
      </c>
      <c r="F26" s="9"/>
      <c r="G26" s="8">
        <f>Tabla13[[#This Row],[COMPLETE]]/Tabla13[[#This Row],[WOS]]</f>
        <v>0.87096774193548387</v>
      </c>
      <c r="H26" s="8">
        <f>Tabla13[[#This Row],[FAILED]]/Tabla13[[#This Row],[WOS]]</f>
        <v>0.12903225806451613</v>
      </c>
      <c r="I26" s="8">
        <f>Tabla13[[#This Row],[TIMEOUT]]/Tabla13[[#This Row],[WOS]]</f>
        <v>0</v>
      </c>
    </row>
    <row r="27" spans="2:9" x14ac:dyDescent="0.3">
      <c r="B27" s="9">
        <v>67</v>
      </c>
      <c r="C27" s="9" t="s">
        <v>68</v>
      </c>
      <c r="D27" s="9">
        <v>23</v>
      </c>
      <c r="E27" s="9">
        <v>44</v>
      </c>
      <c r="F27" s="9"/>
      <c r="G27" s="8">
        <f>Tabla13[[#This Row],[COMPLETE]]/Tabla13[[#This Row],[WOS]]</f>
        <v>0.34328358208955223</v>
      </c>
      <c r="H27" s="8">
        <f>Tabla13[[#This Row],[FAILED]]/Tabla13[[#This Row],[WOS]]</f>
        <v>0.65671641791044777</v>
      </c>
      <c r="I27" s="8">
        <f>Tabla13[[#This Row],[TIMEOUT]]/Tabla13[[#This Row],[WOS]]</f>
        <v>0</v>
      </c>
    </row>
    <row r="28" spans="2:9" x14ac:dyDescent="0.3">
      <c r="B28" s="9">
        <v>86</v>
      </c>
      <c r="C28" s="9" t="s">
        <v>69</v>
      </c>
      <c r="D28" s="9">
        <v>50</v>
      </c>
      <c r="E28" s="9">
        <v>36</v>
      </c>
      <c r="F28" s="9"/>
      <c r="G28" s="8">
        <f>Tabla13[[#This Row],[COMPLETE]]/Tabla13[[#This Row],[WOS]]</f>
        <v>0.58139534883720934</v>
      </c>
      <c r="H28" s="8">
        <f>Tabla13[[#This Row],[FAILED]]/Tabla13[[#This Row],[WOS]]</f>
        <v>0.41860465116279072</v>
      </c>
      <c r="I28" s="8">
        <f>Tabla13[[#This Row],[TIMEOUT]]/Tabla13[[#This Row],[WOS]]</f>
        <v>0</v>
      </c>
    </row>
    <row r="29" spans="2:9" x14ac:dyDescent="0.3">
      <c r="B29" s="9">
        <v>6</v>
      </c>
      <c r="C29" s="9" t="s">
        <v>70</v>
      </c>
      <c r="D29" s="9"/>
      <c r="E29" s="9">
        <v>6</v>
      </c>
      <c r="F29" s="9"/>
      <c r="G29" s="8">
        <f>Tabla13[[#This Row],[COMPLETE]]/Tabla13[[#This Row],[WOS]]</f>
        <v>0</v>
      </c>
      <c r="H29" s="8">
        <f>Tabla13[[#This Row],[FAILED]]/Tabla13[[#This Row],[WOS]]</f>
        <v>1</v>
      </c>
      <c r="I29" s="8">
        <f>Tabla13[[#This Row],[TIMEOUT]]/Tabla13[[#This Row],[WOS]]</f>
        <v>0</v>
      </c>
    </row>
    <row r="30" spans="2:9" x14ac:dyDescent="0.3">
      <c r="B30" s="9">
        <v>145</v>
      </c>
      <c r="C30" s="9" t="s">
        <v>75</v>
      </c>
      <c r="D30" s="9">
        <v>115</v>
      </c>
      <c r="E30" s="9">
        <v>30</v>
      </c>
      <c r="F30" s="9"/>
      <c r="G30" s="8">
        <f>Tabla13[[#This Row],[COMPLETE]]/Tabla13[[#This Row],[WOS]]</f>
        <v>0.7931034482758621</v>
      </c>
      <c r="H30" s="8">
        <f>Tabla13[[#This Row],[FAILED]]/Tabla13[[#This Row],[WOS]]</f>
        <v>0.20689655172413793</v>
      </c>
      <c r="I30" s="8">
        <f>Tabla13[[#This Row],[TIMEOUT]]/Tabla13[[#This Row],[WOS]]</f>
        <v>0</v>
      </c>
    </row>
    <row r="31" spans="2:9" x14ac:dyDescent="0.3">
      <c r="B31" s="9">
        <v>1591</v>
      </c>
      <c r="C31" s="9" t="s">
        <v>77</v>
      </c>
      <c r="D31" s="9">
        <v>1498</v>
      </c>
      <c r="E31" s="9">
        <v>93</v>
      </c>
      <c r="F31" s="9"/>
      <c r="G31" s="8">
        <f>Tabla13[[#This Row],[COMPLETE]]/Tabla13[[#This Row],[WOS]]</f>
        <v>0.94154619736015088</v>
      </c>
      <c r="H31" s="8">
        <f>Tabla13[[#This Row],[FAILED]]/Tabla13[[#This Row],[WOS]]</f>
        <v>5.8453802639849152E-2</v>
      </c>
      <c r="I31" s="8">
        <f>Tabla13[[#This Row],[TIMEOUT]]/Tabla13[[#This Row],[WOS]]</f>
        <v>0</v>
      </c>
    </row>
    <row r="32" spans="2:9" x14ac:dyDescent="0.3">
      <c r="B32" s="9">
        <v>10</v>
      </c>
      <c r="C32" s="9" t="s">
        <v>79</v>
      </c>
      <c r="D32" s="9"/>
      <c r="E32" s="9">
        <v>10</v>
      </c>
      <c r="F32" s="9"/>
      <c r="G32" s="8">
        <f>Tabla13[[#This Row],[COMPLETE]]/Tabla13[[#This Row],[WOS]]</f>
        <v>0</v>
      </c>
      <c r="H32" s="8">
        <f>Tabla13[[#This Row],[FAILED]]/Tabla13[[#This Row],[WOS]]</f>
        <v>1</v>
      </c>
      <c r="I32" s="8">
        <f>Tabla13[[#This Row],[TIMEOUT]]/Tabla13[[#This Row],[WOS]]</f>
        <v>0</v>
      </c>
    </row>
    <row r="33" spans="2:9" x14ac:dyDescent="0.3">
      <c r="B33" s="9">
        <v>376</v>
      </c>
      <c r="C33" s="9" t="s">
        <v>80</v>
      </c>
      <c r="D33" s="9">
        <v>4</v>
      </c>
      <c r="E33" s="9">
        <v>372</v>
      </c>
      <c r="F33" s="9"/>
      <c r="G33" s="8">
        <f>Tabla13[[#This Row],[COMPLETE]]/Tabla13[[#This Row],[WOS]]</f>
        <v>1.0638297872340425E-2</v>
      </c>
      <c r="H33" s="8">
        <f>Tabla13[[#This Row],[FAILED]]/Tabla13[[#This Row],[WOS]]</f>
        <v>0.98936170212765961</v>
      </c>
      <c r="I33" s="8">
        <f>Tabla13[[#This Row],[TIMEOUT]]/Tabla13[[#This Row],[WOS]]</f>
        <v>0</v>
      </c>
    </row>
    <row r="34" spans="2:9" x14ac:dyDescent="0.3">
      <c r="B34" s="9">
        <v>30</v>
      </c>
      <c r="C34" s="9" t="s">
        <v>82</v>
      </c>
      <c r="D34" s="9"/>
      <c r="E34" s="9">
        <v>30</v>
      </c>
      <c r="F34" s="9"/>
      <c r="G34" s="8">
        <f>Tabla13[[#This Row],[COMPLETE]]/Tabla13[[#This Row],[WOS]]</f>
        <v>0</v>
      </c>
      <c r="H34" s="8">
        <f>Tabla13[[#This Row],[FAILED]]/Tabla13[[#This Row],[WOS]]</f>
        <v>1</v>
      </c>
      <c r="I34" s="8">
        <f>Tabla13[[#This Row],[TIMEOUT]]/Tabla13[[#This Row],[WOS]]</f>
        <v>0</v>
      </c>
    </row>
    <row r="35" spans="2:9" x14ac:dyDescent="0.3">
      <c r="B35" s="9">
        <v>1004</v>
      </c>
      <c r="C35" s="9" t="s">
        <v>83</v>
      </c>
      <c r="D35" s="9">
        <v>933</v>
      </c>
      <c r="E35" s="9">
        <v>71</v>
      </c>
      <c r="F35" s="9"/>
      <c r="G35" s="8">
        <f>Tabla13[[#This Row],[COMPLETE]]/Tabla13[[#This Row],[WOS]]</f>
        <v>0.92928286852589637</v>
      </c>
      <c r="H35" s="8">
        <f>Tabla13[[#This Row],[FAILED]]/Tabla13[[#This Row],[WOS]]</f>
        <v>7.0717131474103592E-2</v>
      </c>
      <c r="I35" s="8">
        <f>Tabla13[[#This Row],[TIMEOUT]]/Tabla13[[#This Row],[WOS]]</f>
        <v>0</v>
      </c>
    </row>
    <row r="36" spans="2:9" x14ac:dyDescent="0.3">
      <c r="B36" s="9">
        <v>111</v>
      </c>
      <c r="C36" s="9" t="s">
        <v>84</v>
      </c>
      <c r="D36" s="9">
        <v>98</v>
      </c>
      <c r="E36" s="9">
        <v>13</v>
      </c>
      <c r="F36" s="9"/>
      <c r="G36" s="8">
        <f>Tabla13[[#This Row],[COMPLETE]]/Tabla13[[#This Row],[WOS]]</f>
        <v>0.88288288288288286</v>
      </c>
      <c r="H36" s="8">
        <f>Tabla13[[#This Row],[FAILED]]/Tabla13[[#This Row],[WOS]]</f>
        <v>0.11711711711711711</v>
      </c>
      <c r="I36" s="8">
        <f>Tabla13[[#This Row],[TIMEOUT]]/Tabla13[[#This Row],[WOS]]</f>
        <v>0</v>
      </c>
    </row>
    <row r="37" spans="2:9" x14ac:dyDescent="0.3">
      <c r="B37" s="9">
        <v>449</v>
      </c>
      <c r="C37" s="9" t="s">
        <v>85</v>
      </c>
      <c r="D37" s="9">
        <v>352</v>
      </c>
      <c r="E37" s="9">
        <v>97</v>
      </c>
      <c r="F37" s="9"/>
      <c r="G37" s="8">
        <f>Tabla13[[#This Row],[COMPLETE]]/Tabla13[[#This Row],[WOS]]</f>
        <v>0.78396436525612467</v>
      </c>
      <c r="H37" s="8">
        <f>Tabla13[[#This Row],[FAILED]]/Tabla13[[#This Row],[WOS]]</f>
        <v>0.21603563474387527</v>
      </c>
      <c r="I37" s="8">
        <f>Tabla13[[#This Row],[TIMEOUT]]/Tabla13[[#This Row],[WOS]]</f>
        <v>0</v>
      </c>
    </row>
    <row r="38" spans="2:9" x14ac:dyDescent="0.3">
      <c r="B38" s="9">
        <v>61</v>
      </c>
      <c r="C38" s="9" t="s">
        <v>25</v>
      </c>
      <c r="D38" s="9">
        <v>41</v>
      </c>
      <c r="E38" s="9">
        <v>20</v>
      </c>
      <c r="F38" s="9"/>
      <c r="G38" s="8">
        <f>Tabla13[[#This Row],[COMPLETE]]/Tabla13[[#This Row],[WOS]]</f>
        <v>0.67213114754098358</v>
      </c>
      <c r="H38" s="8">
        <f>Tabla13[[#This Row],[FAILED]]/Tabla13[[#This Row],[WOS]]</f>
        <v>0.32786885245901637</v>
      </c>
      <c r="I38" s="8">
        <f>Tabla13[[#This Row],[TIMEOUT]]/Tabla13[[#This Row],[WOS]]</f>
        <v>0</v>
      </c>
    </row>
    <row r="39" spans="2:9" x14ac:dyDescent="0.3">
      <c r="B39" s="9">
        <v>1607</v>
      </c>
      <c r="C39" s="9" t="s">
        <v>38</v>
      </c>
      <c r="D39" s="9">
        <v>982</v>
      </c>
      <c r="E39" s="9">
        <v>625</v>
      </c>
      <c r="F39" s="9"/>
      <c r="G39" s="8">
        <f>Tabla13[[#This Row],[COMPLETE]]/Tabla13[[#This Row],[WOS]]</f>
        <v>0.61107654013690105</v>
      </c>
      <c r="H39" s="8">
        <f>Tabla13[[#This Row],[FAILED]]/Tabla13[[#This Row],[WOS]]</f>
        <v>0.38892345986309895</v>
      </c>
      <c r="I39" s="8">
        <f>Tabla13[[#This Row],[TIMEOUT]]/Tabla13[[#This Row],[WOS]]</f>
        <v>0</v>
      </c>
    </row>
    <row r="40" spans="2:9" x14ac:dyDescent="0.3">
      <c r="B40" s="9">
        <v>1</v>
      </c>
      <c r="C40" s="9" t="s">
        <v>86</v>
      </c>
      <c r="D40" s="9">
        <v>1</v>
      </c>
      <c r="E40" s="9"/>
      <c r="F40" s="9"/>
      <c r="G40" s="8">
        <f>Tabla13[[#This Row],[COMPLETE]]/Tabla13[[#This Row],[WOS]]</f>
        <v>1</v>
      </c>
      <c r="H40" s="8">
        <f>Tabla13[[#This Row],[FAILED]]/Tabla13[[#This Row],[WOS]]</f>
        <v>0</v>
      </c>
      <c r="I40" s="8">
        <f>Tabla13[[#This Row],[TIMEOUT]]/Tabla13[[#This Row],[WOS]]</f>
        <v>0</v>
      </c>
    </row>
    <row r="41" spans="2:9" x14ac:dyDescent="0.3">
      <c r="B41" s="9">
        <v>90</v>
      </c>
      <c r="C41" s="9" t="s">
        <v>42</v>
      </c>
      <c r="D41" s="9">
        <v>73</v>
      </c>
      <c r="E41" s="9">
        <v>17</v>
      </c>
      <c r="F41" s="9"/>
      <c r="G41" s="8">
        <f>Tabla13[[#This Row],[COMPLETE]]/Tabla13[[#This Row],[WOS]]</f>
        <v>0.81111111111111112</v>
      </c>
      <c r="H41" s="8">
        <f>Tabla13[[#This Row],[FAILED]]/Tabla13[[#This Row],[WOS]]</f>
        <v>0.18888888888888888</v>
      </c>
      <c r="I41" s="8">
        <f>Tabla13[[#This Row],[TIMEOUT]]/Tabla13[[#This Row],[WOS]]</f>
        <v>0</v>
      </c>
    </row>
    <row r="42" spans="2:9" x14ac:dyDescent="0.3">
      <c r="B42" s="9">
        <v>137</v>
      </c>
      <c r="C42" s="9" t="s">
        <v>26</v>
      </c>
      <c r="D42" s="9"/>
      <c r="E42" s="9">
        <v>137</v>
      </c>
      <c r="F42" s="9"/>
      <c r="G42" s="8">
        <f>Tabla13[[#This Row],[COMPLETE]]/Tabla13[[#This Row],[WOS]]</f>
        <v>0</v>
      </c>
      <c r="H42" s="8">
        <f>Tabla13[[#This Row],[FAILED]]/Tabla13[[#This Row],[WOS]]</f>
        <v>1</v>
      </c>
      <c r="I42" s="8">
        <f>Tabla13[[#This Row],[TIMEOUT]]/Tabla13[[#This Row],[WOS]]</f>
        <v>0</v>
      </c>
    </row>
    <row r="43" spans="2:9" x14ac:dyDescent="0.3">
      <c r="B43" s="9">
        <v>1590</v>
      </c>
      <c r="C43" s="9" t="s">
        <v>27</v>
      </c>
      <c r="D43" s="9">
        <v>1477</v>
      </c>
      <c r="E43" s="9">
        <v>113</v>
      </c>
      <c r="F43" s="9"/>
      <c r="G43" s="8">
        <f>Tabla13[[#This Row],[COMPLETE]]/Tabla13[[#This Row],[WOS]]</f>
        <v>0.92893081761006291</v>
      </c>
      <c r="H43" s="8">
        <f>Tabla13[[#This Row],[FAILED]]/Tabla13[[#This Row],[WOS]]</f>
        <v>7.1069182389937105E-2</v>
      </c>
      <c r="I43" s="8">
        <f>Tabla13[[#This Row],[TIMEOUT]]/Tabla13[[#This Row],[WOS]]</f>
        <v>0</v>
      </c>
    </row>
    <row r="44" spans="2:9" x14ac:dyDescent="0.3">
      <c r="B44" s="9">
        <v>119</v>
      </c>
      <c r="C44" s="9" t="s">
        <v>28</v>
      </c>
      <c r="D44" s="9">
        <v>117</v>
      </c>
      <c r="E44" s="9">
        <v>2</v>
      </c>
      <c r="F44" s="9"/>
      <c r="G44" s="8">
        <f>Tabla13[[#This Row],[COMPLETE]]/Tabla13[[#This Row],[WOS]]</f>
        <v>0.98319327731092432</v>
      </c>
      <c r="H44" s="8">
        <f>Tabla13[[#This Row],[FAILED]]/Tabla13[[#This Row],[WOS]]</f>
        <v>1.680672268907563E-2</v>
      </c>
      <c r="I44" s="8">
        <f>Tabla13[[#This Row],[TIMEOUT]]/Tabla13[[#This Row],[WOS]]</f>
        <v>0</v>
      </c>
    </row>
    <row r="45" spans="2:9" x14ac:dyDescent="0.3">
      <c r="B45" s="9">
        <v>315</v>
      </c>
      <c r="C45" s="9" t="s">
        <v>29</v>
      </c>
      <c r="D45" s="9">
        <v>281</v>
      </c>
      <c r="E45" s="9">
        <v>34</v>
      </c>
      <c r="F45" s="9"/>
      <c r="G45" s="8">
        <f>Tabla13[[#This Row],[COMPLETE]]/Tabla13[[#This Row],[WOS]]</f>
        <v>0.89206349206349211</v>
      </c>
      <c r="H45" s="8">
        <f>Tabla13[[#This Row],[FAILED]]/Tabla13[[#This Row],[WOS]]</f>
        <v>0.10793650793650794</v>
      </c>
      <c r="I45" s="8">
        <f>Tabla13[[#This Row],[TIMEOUT]]/Tabla13[[#This Row],[WOS]]</f>
        <v>0</v>
      </c>
    </row>
    <row r="46" spans="2:9" x14ac:dyDescent="0.3">
      <c r="B46" s="9">
        <v>18</v>
      </c>
      <c r="C46" s="9" t="s">
        <v>87</v>
      </c>
      <c r="D46" s="9">
        <v>14</v>
      </c>
      <c r="E46" s="9">
        <v>4</v>
      </c>
      <c r="F46" s="9"/>
      <c r="G46" s="8">
        <f>Tabla13[[#This Row],[COMPLETE]]/Tabla13[[#This Row],[WOS]]</f>
        <v>0.77777777777777779</v>
      </c>
      <c r="H46" s="8">
        <f>Tabla13[[#This Row],[FAILED]]/Tabla13[[#This Row],[WOS]]</f>
        <v>0.22222222222222221</v>
      </c>
      <c r="I46" s="8">
        <f>Tabla13[[#This Row],[TIMEOUT]]/Tabla13[[#This Row],[WOS]]</f>
        <v>0</v>
      </c>
    </row>
    <row r="47" spans="2:9" x14ac:dyDescent="0.3">
      <c r="B47" s="9">
        <v>345</v>
      </c>
      <c r="C47" s="9" t="s">
        <v>30</v>
      </c>
      <c r="D47" s="9">
        <v>331</v>
      </c>
      <c r="E47" s="9">
        <v>14</v>
      </c>
      <c r="F47" s="9"/>
      <c r="G47" s="8">
        <f>Tabla13[[#This Row],[COMPLETE]]/Tabla13[[#This Row],[WOS]]</f>
        <v>0.95942028985507244</v>
      </c>
      <c r="H47" s="8">
        <f>Tabla13[[#This Row],[FAILED]]/Tabla13[[#This Row],[WOS]]</f>
        <v>4.0579710144927533E-2</v>
      </c>
      <c r="I47" s="8">
        <f>Tabla13[[#This Row],[TIMEOUT]]/Tabla13[[#This Row],[WOS]]</f>
        <v>0</v>
      </c>
    </row>
    <row r="48" spans="2:9" x14ac:dyDescent="0.3">
      <c r="B48" s="9">
        <v>18</v>
      </c>
      <c r="C48" s="9" t="s">
        <v>45</v>
      </c>
      <c r="D48" s="9">
        <v>12</v>
      </c>
      <c r="E48" s="9">
        <v>6</v>
      </c>
      <c r="F48" s="9"/>
      <c r="G48" s="8">
        <f>Tabla13[[#This Row],[COMPLETE]]/Tabla13[[#This Row],[WOS]]</f>
        <v>0.66666666666666663</v>
      </c>
      <c r="H48" s="8">
        <f>Tabla13[[#This Row],[FAILED]]/Tabla13[[#This Row],[WOS]]</f>
        <v>0.33333333333333331</v>
      </c>
      <c r="I48" s="8">
        <f>Tabla13[[#This Row],[TIMEOUT]]/Tabla13[[#This Row],[WOS]]</f>
        <v>0</v>
      </c>
    </row>
    <row r="49" spans="2:9" x14ac:dyDescent="0.3">
      <c r="B49" s="9">
        <v>245</v>
      </c>
      <c r="C49" s="9" t="s">
        <v>31</v>
      </c>
      <c r="D49" s="9">
        <v>209</v>
      </c>
      <c r="E49" s="9">
        <v>36</v>
      </c>
      <c r="F49" s="9"/>
      <c r="G49" s="8">
        <f>Tabla13[[#This Row],[COMPLETE]]/Tabla13[[#This Row],[WOS]]</f>
        <v>0.85306122448979593</v>
      </c>
      <c r="H49" s="8">
        <f>Tabla13[[#This Row],[FAILED]]/Tabla13[[#This Row],[WOS]]</f>
        <v>0.14693877551020409</v>
      </c>
      <c r="I49" s="8">
        <f>Tabla13[[#This Row],[TIMEOUT]]/Tabla13[[#This Row],[WOS]]</f>
        <v>0</v>
      </c>
    </row>
    <row r="50" spans="2:9" x14ac:dyDescent="0.3">
      <c r="B50" s="9">
        <v>685</v>
      </c>
      <c r="C50" s="9" t="s">
        <v>32</v>
      </c>
      <c r="D50" s="9">
        <v>642</v>
      </c>
      <c r="E50" s="9">
        <v>43</v>
      </c>
      <c r="F50" s="9"/>
      <c r="G50" s="8">
        <f>Tabla13[[#This Row],[COMPLETE]]/Tabla13[[#This Row],[WOS]]</f>
        <v>0.93722627737226283</v>
      </c>
      <c r="H50" s="8">
        <f>Tabla13[[#This Row],[FAILED]]/Tabla13[[#This Row],[WOS]]</f>
        <v>6.2773722627737227E-2</v>
      </c>
      <c r="I50" s="8">
        <f>Tabla13[[#This Row],[TIMEOUT]]/Tabla13[[#This Row],[WOS]]</f>
        <v>0</v>
      </c>
    </row>
    <row r="51" spans="2:9" x14ac:dyDescent="0.3">
      <c r="B51" s="9">
        <v>188</v>
      </c>
      <c r="C51" s="9" t="s">
        <v>33</v>
      </c>
      <c r="D51" s="9">
        <v>167</v>
      </c>
      <c r="E51" s="9">
        <v>21</v>
      </c>
      <c r="F51" s="9"/>
      <c r="G51" s="8">
        <f>Tabla13[[#This Row],[COMPLETE]]/Tabla13[[#This Row],[WOS]]</f>
        <v>0.88829787234042556</v>
      </c>
      <c r="H51" s="8">
        <f>Tabla13[[#This Row],[FAILED]]/Tabla13[[#This Row],[WOS]]</f>
        <v>0.11170212765957446</v>
      </c>
      <c r="I51" s="8">
        <f>Tabla13[[#This Row],[TIMEOUT]]/Tabla13[[#This Row],[WOS]]</f>
        <v>0</v>
      </c>
    </row>
    <row r="52" spans="2:9" x14ac:dyDescent="0.3">
      <c r="B52" s="9">
        <v>137</v>
      </c>
      <c r="C52" s="9" t="s">
        <v>35</v>
      </c>
      <c r="D52" s="9">
        <v>112</v>
      </c>
      <c r="E52" s="9">
        <v>25</v>
      </c>
      <c r="F52" s="9"/>
      <c r="G52" s="8">
        <f>Tabla13[[#This Row],[COMPLETE]]/Tabla13[[#This Row],[WOS]]</f>
        <v>0.81751824817518248</v>
      </c>
      <c r="H52" s="8">
        <f>Tabla13[[#This Row],[FAILED]]/Tabla13[[#This Row],[WOS]]</f>
        <v>0.18248175182481752</v>
      </c>
      <c r="I52" s="8">
        <f>Tabla13[[#This Row],[TIMEOUT]]/Tabla13[[#This Row],[WOS]]</f>
        <v>0</v>
      </c>
    </row>
    <row r="53" spans="2:9" x14ac:dyDescent="0.3">
      <c r="B53" s="9">
        <v>860</v>
      </c>
      <c r="C53" s="9" t="s">
        <v>39</v>
      </c>
      <c r="D53" s="9">
        <v>847</v>
      </c>
      <c r="E53" s="9">
        <v>13</v>
      </c>
      <c r="F53" s="9"/>
      <c r="G53" s="8">
        <f>Tabla13[[#This Row],[COMPLETE]]/Tabla13[[#This Row],[WOS]]</f>
        <v>0.98488372093023258</v>
      </c>
      <c r="H53" s="8">
        <f>Tabla13[[#This Row],[FAILED]]/Tabla13[[#This Row],[WOS]]</f>
        <v>1.5116279069767442E-2</v>
      </c>
      <c r="I53" s="8">
        <f>Tabla13[[#This Row],[TIMEOUT]]/Tabla13[[#This Row],[WOS]]</f>
        <v>0</v>
      </c>
    </row>
    <row r="54" spans="2:9" x14ac:dyDescent="0.3">
      <c r="B54" s="9">
        <v>160</v>
      </c>
      <c r="C54" s="9" t="s">
        <v>41</v>
      </c>
      <c r="D54" s="9">
        <v>160</v>
      </c>
      <c r="E54" s="9"/>
      <c r="F54" s="9"/>
      <c r="G54" s="8">
        <f>Tabla13[[#This Row],[COMPLETE]]/Tabla13[[#This Row],[WOS]]</f>
        <v>1</v>
      </c>
      <c r="H54" s="8">
        <f>Tabla13[[#This Row],[FAILED]]/Tabla13[[#This Row],[WOS]]</f>
        <v>0</v>
      </c>
      <c r="I54" s="8">
        <f>Tabla13[[#This Row],[TIMEOUT]]/Tabla13[[#This Row],[WOS]]</f>
        <v>0</v>
      </c>
    </row>
    <row r="55" spans="2:9" x14ac:dyDescent="0.3">
      <c r="B55" s="9">
        <v>1012</v>
      </c>
      <c r="C55" s="9" t="s">
        <v>36</v>
      </c>
      <c r="D55" s="9">
        <v>970</v>
      </c>
      <c r="E55" s="9">
        <v>42</v>
      </c>
      <c r="F55" s="9"/>
      <c r="G55" s="8">
        <f>Tabla13[[#This Row],[COMPLETE]]/Tabla13[[#This Row],[WOS]]</f>
        <v>0.95849802371541504</v>
      </c>
      <c r="H55" s="8">
        <f>Tabla13[[#This Row],[FAILED]]/Tabla13[[#This Row],[WOS]]</f>
        <v>4.1501976284584984E-2</v>
      </c>
      <c r="I55" s="8">
        <f>Tabla13[[#This Row],[TIMEOUT]]/Tabla13[[#This Row],[WOS]]</f>
        <v>0</v>
      </c>
    </row>
    <row r="56" spans="2:9" x14ac:dyDescent="0.3">
      <c r="B56" s="9">
        <v>15</v>
      </c>
      <c r="C56" s="9" t="s">
        <v>88</v>
      </c>
      <c r="D56" s="9">
        <v>12</v>
      </c>
      <c r="E56" s="9">
        <v>3</v>
      </c>
      <c r="F56" s="9"/>
      <c r="G56" s="8">
        <f>Tabla13[[#This Row],[COMPLETE]]/Tabla13[[#This Row],[WOS]]</f>
        <v>0.8</v>
      </c>
      <c r="H56" s="8">
        <f>Tabla13[[#This Row],[FAILED]]/Tabla13[[#This Row],[WOS]]</f>
        <v>0.2</v>
      </c>
      <c r="I56" s="8">
        <f>Tabla13[[#This Row],[TIMEOUT]]/Tabla13[[#This Row],[WOS]]</f>
        <v>0</v>
      </c>
    </row>
    <row r="57" spans="2:9" x14ac:dyDescent="0.3">
      <c r="B57" s="9">
        <v>3975</v>
      </c>
      <c r="C57" s="9" t="s">
        <v>37</v>
      </c>
      <c r="D57" s="9">
        <v>3650</v>
      </c>
      <c r="E57" s="9">
        <v>325</v>
      </c>
      <c r="F57" s="9"/>
      <c r="G57" s="8">
        <f>Tabla13[[#This Row],[COMPLETE]]/Tabla13[[#This Row],[WOS]]</f>
        <v>0.91823899371069184</v>
      </c>
      <c r="H57" s="8">
        <f>Tabla13[[#This Row],[FAILED]]/Tabla13[[#This Row],[WOS]]</f>
        <v>8.1761006289308172E-2</v>
      </c>
      <c r="I57" s="8">
        <f>Tabla13[[#This Row],[TIMEOUT]]/Tabla13[[#This Row],[WOS]]</f>
        <v>0</v>
      </c>
    </row>
    <row r="58" spans="2:9" x14ac:dyDescent="0.3">
      <c r="B58" s="9">
        <v>7</v>
      </c>
      <c r="C58" s="9" t="s">
        <v>16</v>
      </c>
      <c r="D58" s="9">
        <v>6</v>
      </c>
      <c r="E58" s="9">
        <v>1</v>
      </c>
      <c r="F58" s="9"/>
      <c r="G58" s="8">
        <f>Tabla13[[#This Row],[COMPLETE]]/Tabla13[[#This Row],[WOS]]</f>
        <v>0.8571428571428571</v>
      </c>
      <c r="H58" s="8">
        <f>Tabla13[[#This Row],[FAILED]]/Tabla13[[#This Row],[WOS]]</f>
        <v>0.14285714285714285</v>
      </c>
      <c r="I58" s="8">
        <f>Tabla13[[#This Row],[TIMEOUT]]/Tabla13[[#This Row],[WOS]]</f>
        <v>0</v>
      </c>
    </row>
    <row r="59" spans="2:9" x14ac:dyDescent="0.3">
      <c r="B59" s="9">
        <v>3</v>
      </c>
      <c r="C59" s="9" t="s">
        <v>22</v>
      </c>
      <c r="D59" s="9">
        <v>3</v>
      </c>
      <c r="E59" s="9"/>
      <c r="F59" s="9"/>
      <c r="G59" s="8">
        <f>Tabla13[[#This Row],[COMPLETE]]/Tabla13[[#This Row],[WOS]]</f>
        <v>1</v>
      </c>
      <c r="H59" s="8">
        <f>Tabla13[[#This Row],[FAILED]]/Tabla13[[#This Row],[WOS]]</f>
        <v>0</v>
      </c>
      <c r="I59" s="8">
        <f>Tabla13[[#This Row],[TIMEOUT]]/Tabla13[[#This Row],[WOS]]</f>
        <v>0</v>
      </c>
    </row>
    <row r="60" spans="2:9" x14ac:dyDescent="0.3">
      <c r="B60" s="9">
        <v>23</v>
      </c>
      <c r="C60" s="9" t="s">
        <v>17</v>
      </c>
      <c r="D60" s="9">
        <v>9</v>
      </c>
      <c r="E60" s="9">
        <v>14</v>
      </c>
      <c r="F60" s="9"/>
      <c r="G60" s="8">
        <f>Tabla13[[#This Row],[COMPLETE]]/Tabla13[[#This Row],[WOS]]</f>
        <v>0.39130434782608697</v>
      </c>
      <c r="H60" s="8">
        <f>Tabla13[[#This Row],[FAILED]]/Tabla13[[#This Row],[WOS]]</f>
        <v>0.60869565217391308</v>
      </c>
      <c r="I60" s="8">
        <f>Tabla13[[#This Row],[TIMEOUT]]/Tabla13[[#This Row],[WOS]]</f>
        <v>0</v>
      </c>
    </row>
    <row r="61" spans="2:9" x14ac:dyDescent="0.3">
      <c r="B61" s="9">
        <v>124</v>
      </c>
      <c r="C61" s="9" t="s">
        <v>18</v>
      </c>
      <c r="D61" s="9">
        <v>96</v>
      </c>
      <c r="E61" s="9">
        <v>28</v>
      </c>
      <c r="F61" s="9"/>
      <c r="G61" s="8">
        <f>Tabla13[[#This Row],[COMPLETE]]/Tabla13[[#This Row],[WOS]]</f>
        <v>0.77419354838709675</v>
      </c>
      <c r="H61" s="8">
        <f>Tabla13[[#This Row],[FAILED]]/Tabla13[[#This Row],[WOS]]</f>
        <v>0.22580645161290322</v>
      </c>
      <c r="I61" s="8">
        <f>Tabla13[[#This Row],[TIMEOUT]]/Tabla13[[#This Row],[WOS]]</f>
        <v>0</v>
      </c>
    </row>
    <row r="62" spans="2:9" x14ac:dyDescent="0.3">
      <c r="B62" s="9">
        <v>3</v>
      </c>
      <c r="C62" s="9" t="s">
        <v>24</v>
      </c>
      <c r="D62" s="9">
        <v>3</v>
      </c>
      <c r="E62" s="9"/>
      <c r="F62" s="9"/>
      <c r="G62" s="8">
        <f>Tabla13[[#This Row],[COMPLETE]]/Tabla13[[#This Row],[WOS]]</f>
        <v>1</v>
      </c>
      <c r="H62" s="8">
        <f>Tabla13[[#This Row],[FAILED]]/Tabla13[[#This Row],[WOS]]</f>
        <v>0</v>
      </c>
      <c r="I62" s="8">
        <f>Tabla13[[#This Row],[TIMEOUT]]/Tabla13[[#This Row],[WOS]]</f>
        <v>0</v>
      </c>
    </row>
    <row r="63" spans="2:9" x14ac:dyDescent="0.3">
      <c r="B63" s="9">
        <v>911</v>
      </c>
      <c r="C63" s="9" t="s">
        <v>13</v>
      </c>
      <c r="D63" s="9">
        <v>905</v>
      </c>
      <c r="E63" s="9">
        <v>6</v>
      </c>
      <c r="F63" s="9"/>
      <c r="G63" s="8">
        <f>Tabla13[[#This Row],[COMPLETE]]/Tabla13[[#This Row],[WOS]]</f>
        <v>0.99341383095499447</v>
      </c>
      <c r="H63" s="8">
        <f>Tabla13[[#This Row],[FAILED]]/Tabla13[[#This Row],[WOS]]</f>
        <v>6.5861690450054883E-3</v>
      </c>
      <c r="I63" s="8">
        <f>Tabla13[[#This Row],[TIMEOUT]]/Tabla13[[#This Row],[WOS]]</f>
        <v>0</v>
      </c>
    </row>
    <row r="64" spans="2:9" x14ac:dyDescent="0.3">
      <c r="B64" s="9">
        <v>410</v>
      </c>
      <c r="C64" s="9" t="s">
        <v>15</v>
      </c>
      <c r="D64" s="9">
        <v>397</v>
      </c>
      <c r="E64" s="9">
        <v>13</v>
      </c>
      <c r="F64" s="9"/>
      <c r="G64" s="8">
        <f>Tabla13[[#This Row],[COMPLETE]]/Tabla13[[#This Row],[WOS]]</f>
        <v>0.96829268292682924</v>
      </c>
      <c r="H64" s="8">
        <f>Tabla13[[#This Row],[FAILED]]/Tabla13[[#This Row],[WOS]]</f>
        <v>3.1707317073170732E-2</v>
      </c>
      <c r="I64" s="8">
        <f>Tabla13[[#This Row],[TIMEOUT]]/Tabla13[[#This Row],[WOS]]</f>
        <v>0</v>
      </c>
    </row>
    <row r="65" spans="2:9" x14ac:dyDescent="0.3">
      <c r="B65" s="9">
        <v>3</v>
      </c>
      <c r="C65" s="9" t="s">
        <v>19</v>
      </c>
      <c r="D65" s="9">
        <v>1</v>
      </c>
      <c r="E65" s="9">
        <v>2</v>
      </c>
      <c r="F65" s="9"/>
      <c r="G65" s="8">
        <f>Tabla13[[#This Row],[COMPLETE]]/Tabla13[[#This Row],[WOS]]</f>
        <v>0.33333333333333331</v>
      </c>
      <c r="H65" s="8">
        <f>Tabla13[[#This Row],[FAILED]]/Tabla13[[#This Row],[WOS]]</f>
        <v>0.66666666666666663</v>
      </c>
      <c r="I65" s="8">
        <f>Tabla13[[#This Row],[TIMEOUT]]/Tabla13[[#This Row],[WOS]]</f>
        <v>0</v>
      </c>
    </row>
    <row r="66" spans="2:9" x14ac:dyDescent="0.3">
      <c r="B66" s="9">
        <v>2</v>
      </c>
      <c r="C66" s="9" t="s">
        <v>89</v>
      </c>
      <c r="D66" s="9">
        <v>2</v>
      </c>
      <c r="E66" s="9"/>
      <c r="F66" s="9"/>
      <c r="G66" s="8">
        <f>Tabla13[[#This Row],[COMPLETE]]/Tabla13[[#This Row],[WOS]]</f>
        <v>1</v>
      </c>
      <c r="H66" s="8">
        <f>Tabla13[[#This Row],[FAILED]]/Tabla13[[#This Row],[WOS]]</f>
        <v>0</v>
      </c>
      <c r="I66" s="8">
        <f>Tabla13[[#This Row],[TIMEOUT]]/Tabla13[[#This Row],[WOS]]</f>
        <v>0</v>
      </c>
    </row>
    <row r="67" spans="2:9" x14ac:dyDescent="0.3">
      <c r="B67" s="9">
        <v>480</v>
      </c>
      <c r="C67" s="9" t="s">
        <v>20</v>
      </c>
      <c r="D67" s="9">
        <v>451</v>
      </c>
      <c r="E67" s="9">
        <v>29</v>
      </c>
      <c r="F67" s="9"/>
      <c r="G67" s="8">
        <f>Tabla13[[#This Row],[COMPLETE]]/Tabla13[[#This Row],[WOS]]</f>
        <v>0.93958333333333333</v>
      </c>
      <c r="H67" s="8">
        <f>Tabla13[[#This Row],[FAILED]]/Tabla13[[#This Row],[WOS]]</f>
        <v>6.0416666666666667E-2</v>
      </c>
      <c r="I67" s="8">
        <f>Tabla13[[#This Row],[TIMEOUT]]/Tabla13[[#This Row],[WOS]]</f>
        <v>0</v>
      </c>
    </row>
    <row r="68" spans="2:9" x14ac:dyDescent="0.3">
      <c r="B68" s="9">
        <v>1</v>
      </c>
      <c r="C68" s="9" t="s">
        <v>90</v>
      </c>
      <c r="D68" s="9"/>
      <c r="E68" s="9">
        <v>1</v>
      </c>
      <c r="F68" s="9"/>
      <c r="G68" s="8">
        <f>Tabla13[[#This Row],[COMPLETE]]/Tabla13[[#This Row],[WOS]]</f>
        <v>0</v>
      </c>
      <c r="H68" s="8">
        <f>Tabla13[[#This Row],[FAILED]]/Tabla13[[#This Row],[WOS]]</f>
        <v>1</v>
      </c>
      <c r="I68" s="8">
        <f>Tabla13[[#This Row],[TIMEOUT]]/Tabla13[[#This Row],[WOS]]</f>
        <v>0</v>
      </c>
    </row>
    <row r="69" spans="2:9" x14ac:dyDescent="0.3">
      <c r="B69" s="9">
        <v>118</v>
      </c>
      <c r="C69" s="9" t="s">
        <v>21</v>
      </c>
      <c r="D69" s="9">
        <v>68</v>
      </c>
      <c r="E69" s="9">
        <v>50</v>
      </c>
      <c r="F69" s="9"/>
      <c r="G69" s="8">
        <f>Tabla13[[#This Row],[COMPLETE]]/Tabla13[[#This Row],[WOS]]</f>
        <v>0.57627118644067798</v>
      </c>
      <c r="H69" s="8">
        <f>Tabla13[[#This Row],[FAILED]]/Tabla13[[#This Row],[WOS]]</f>
        <v>0.42372881355932202</v>
      </c>
      <c r="I69" s="8">
        <f>Tabla13[[#This Row],[TIMEOUT]]/Tabla13[[#This Row],[WOS]]</f>
        <v>0</v>
      </c>
    </row>
    <row r="70" spans="2:9" x14ac:dyDescent="0.3">
      <c r="B70" s="9">
        <v>1</v>
      </c>
      <c r="C70" s="9" t="s">
        <v>23</v>
      </c>
      <c r="D70" s="9"/>
      <c r="E70" s="9">
        <v>1</v>
      </c>
      <c r="F70" s="9"/>
      <c r="G70" s="8">
        <f>Tabla13[[#This Row],[COMPLETE]]/Tabla13[[#This Row],[WOS]]</f>
        <v>0</v>
      </c>
      <c r="H70" s="8">
        <f>Tabla13[[#This Row],[FAILED]]/Tabla13[[#This Row],[WOS]]</f>
        <v>1</v>
      </c>
      <c r="I70" s="8">
        <f>Tabla13[[#This Row],[TIMEOUT]]/Tabla13[[#This Row],[WOS]]</f>
        <v>0</v>
      </c>
    </row>
  </sheetData>
  <conditionalFormatting sqref="H3:I70">
    <cfRule type="colorScale" priority="3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70">
    <cfRule type="colorScale" priority="3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70">
    <cfRule type="colorScale" priority="3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K70"/>
  <sheetViews>
    <sheetView workbookViewId="0">
      <selection activeCell="C5" sqref="C5"/>
    </sheetView>
  </sheetViews>
  <sheetFormatPr baseColWidth="10" defaultColWidth="11.44140625" defaultRowHeight="14.4" x14ac:dyDescent="0.3"/>
  <cols>
    <col min="3" max="3" width="12.109375" bestFit="1" customWidth="1"/>
    <col min="4" max="4" width="12.44140625" customWidth="1"/>
    <col min="7" max="7" width="14.109375" customWidth="1"/>
  </cols>
  <sheetData>
    <row r="2" spans="2:11" x14ac:dyDescent="0.3">
      <c r="B2" s="9" t="s">
        <v>4</v>
      </c>
      <c r="C2" s="9" t="s">
        <v>5</v>
      </c>
      <c r="D2" s="9" t="s">
        <v>1</v>
      </c>
      <c r="E2" s="9" t="s">
        <v>2</v>
      </c>
      <c r="F2" s="9" t="s">
        <v>3</v>
      </c>
      <c r="G2" s="9" t="s">
        <v>6</v>
      </c>
      <c r="H2" s="9" t="s">
        <v>7</v>
      </c>
      <c r="I2" s="9" t="s">
        <v>8</v>
      </c>
    </row>
    <row r="3" spans="2:11" x14ac:dyDescent="0.3">
      <c r="B3" s="9">
        <v>1607</v>
      </c>
      <c r="C3" s="9" t="s">
        <v>38</v>
      </c>
      <c r="D3" s="9">
        <v>982</v>
      </c>
      <c r="E3" s="9">
        <v>625</v>
      </c>
      <c r="F3" s="9"/>
      <c r="G3" s="8">
        <f>Tabla16[[#This Row],[COMPLETE]]/Tabla16[[#This Row],[WOS]]</f>
        <v>0.61107654013690105</v>
      </c>
      <c r="H3" s="8">
        <f>Tabla16[[#This Row],[FAILED]]/Tabla16[[#This Row],[WOS]]</f>
        <v>0.38892345986309895</v>
      </c>
      <c r="I3" s="8">
        <f>Tabla16[[#This Row],[TIMEOUT]]/Tabla16[[#This Row],[WOS]]</f>
        <v>0</v>
      </c>
    </row>
    <row r="4" spans="2:11" x14ac:dyDescent="0.3">
      <c r="B4" s="9">
        <v>376</v>
      </c>
      <c r="C4" s="9" t="s">
        <v>80</v>
      </c>
      <c r="D4" s="9">
        <v>4</v>
      </c>
      <c r="E4" s="9">
        <v>372</v>
      </c>
      <c r="F4" s="9"/>
      <c r="G4" s="8">
        <f>Tabla16[[#This Row],[COMPLETE]]/Tabla16[[#This Row],[WOS]]</f>
        <v>1.0638297872340425E-2</v>
      </c>
      <c r="H4" s="8">
        <f>Tabla16[[#This Row],[FAILED]]/Tabla16[[#This Row],[WOS]]</f>
        <v>0.98936170212765961</v>
      </c>
      <c r="I4" s="8">
        <f>Tabla16[[#This Row],[TIMEOUT]]/Tabla16[[#This Row],[WOS]]</f>
        <v>0</v>
      </c>
      <c r="K4" s="9"/>
    </row>
    <row r="5" spans="2:11" x14ac:dyDescent="0.3">
      <c r="B5" s="9">
        <v>3975</v>
      </c>
      <c r="C5" s="9" t="s">
        <v>37</v>
      </c>
      <c r="D5" s="9">
        <v>3650</v>
      </c>
      <c r="E5" s="9">
        <v>325</v>
      </c>
      <c r="F5" s="9"/>
      <c r="G5" s="8">
        <f>Tabla16[[#This Row],[COMPLETE]]/Tabla16[[#This Row],[WOS]]</f>
        <v>0.91823899371069184</v>
      </c>
      <c r="H5" s="8">
        <f>Tabla16[[#This Row],[FAILED]]/Tabla16[[#This Row],[WOS]]</f>
        <v>8.1761006289308172E-2</v>
      </c>
      <c r="I5" s="8">
        <f>Tabla16[[#This Row],[TIMEOUT]]/Tabla16[[#This Row],[WOS]]</f>
        <v>0</v>
      </c>
      <c r="K5" s="9"/>
    </row>
    <row r="6" spans="2:11" x14ac:dyDescent="0.3">
      <c r="B6" s="9">
        <v>1185</v>
      </c>
      <c r="C6" s="9" t="s">
        <v>66</v>
      </c>
      <c r="D6" s="9">
        <v>1034</v>
      </c>
      <c r="E6" s="9">
        <v>151</v>
      </c>
      <c r="F6" s="9"/>
      <c r="G6" s="8">
        <f>Tabla16[[#This Row],[COMPLETE]]/Tabla16[[#This Row],[WOS]]</f>
        <v>0.87257383966244728</v>
      </c>
      <c r="H6" s="8">
        <f>Tabla16[[#This Row],[FAILED]]/Tabla16[[#This Row],[WOS]]</f>
        <v>0.12742616033755275</v>
      </c>
      <c r="I6" s="8">
        <f>Tabla16[[#This Row],[TIMEOUT]]/Tabla16[[#This Row],[WOS]]</f>
        <v>0</v>
      </c>
      <c r="K6" s="9"/>
    </row>
    <row r="7" spans="2:11" x14ac:dyDescent="0.3">
      <c r="B7" s="9">
        <v>137</v>
      </c>
      <c r="C7" s="9" t="s">
        <v>26</v>
      </c>
      <c r="D7" s="9"/>
      <c r="E7" s="9">
        <v>137</v>
      </c>
      <c r="F7" s="9"/>
      <c r="G7" s="8">
        <f>Tabla16[[#This Row],[COMPLETE]]/Tabla16[[#This Row],[WOS]]</f>
        <v>0</v>
      </c>
      <c r="H7" s="8">
        <f>Tabla16[[#This Row],[FAILED]]/Tabla16[[#This Row],[WOS]]</f>
        <v>1</v>
      </c>
      <c r="I7" s="8">
        <f>Tabla16[[#This Row],[TIMEOUT]]/Tabla16[[#This Row],[WOS]]</f>
        <v>0</v>
      </c>
      <c r="K7" s="9"/>
    </row>
    <row r="8" spans="2:11" x14ac:dyDescent="0.3">
      <c r="B8" s="9">
        <v>1590</v>
      </c>
      <c r="C8" s="9" t="s">
        <v>27</v>
      </c>
      <c r="D8" s="9">
        <v>1477</v>
      </c>
      <c r="E8" s="9">
        <v>113</v>
      </c>
      <c r="F8" s="9"/>
      <c r="G8" s="8">
        <f>Tabla16[[#This Row],[COMPLETE]]/Tabla16[[#This Row],[WOS]]</f>
        <v>0.92893081761006291</v>
      </c>
      <c r="H8" s="8">
        <f>Tabla16[[#This Row],[FAILED]]/Tabla16[[#This Row],[WOS]]</f>
        <v>7.1069182389937105E-2</v>
      </c>
      <c r="I8" s="8">
        <f>Tabla16[[#This Row],[TIMEOUT]]/Tabla16[[#This Row],[WOS]]</f>
        <v>0</v>
      </c>
      <c r="K8" s="9"/>
    </row>
    <row r="9" spans="2:11" x14ac:dyDescent="0.3">
      <c r="B9" s="9">
        <v>449</v>
      </c>
      <c r="C9" s="9" t="s">
        <v>85</v>
      </c>
      <c r="D9" s="9">
        <v>352</v>
      </c>
      <c r="E9" s="9">
        <v>97</v>
      </c>
      <c r="F9" s="9"/>
      <c r="G9" s="8">
        <f>Tabla16[[#This Row],[COMPLETE]]/Tabla16[[#This Row],[WOS]]</f>
        <v>0.78396436525612467</v>
      </c>
      <c r="H9" s="8">
        <f>Tabla16[[#This Row],[FAILED]]/Tabla16[[#This Row],[WOS]]</f>
        <v>0.21603563474387527</v>
      </c>
      <c r="I9" s="8">
        <f>Tabla16[[#This Row],[TIMEOUT]]/Tabla16[[#This Row],[WOS]]</f>
        <v>0</v>
      </c>
      <c r="K9" s="9"/>
    </row>
    <row r="10" spans="2:11" x14ac:dyDescent="0.3">
      <c r="B10" s="9">
        <v>1591</v>
      </c>
      <c r="C10" s="9" t="s">
        <v>77</v>
      </c>
      <c r="D10" s="9">
        <v>1498</v>
      </c>
      <c r="E10" s="9">
        <v>93</v>
      </c>
      <c r="F10" s="9"/>
      <c r="G10" s="8">
        <f>Tabla16[[#This Row],[COMPLETE]]/Tabla16[[#This Row],[WOS]]</f>
        <v>0.94154619736015088</v>
      </c>
      <c r="H10" s="8">
        <f>Tabla16[[#This Row],[FAILED]]/Tabla16[[#This Row],[WOS]]</f>
        <v>5.8453802639849152E-2</v>
      </c>
      <c r="I10" s="8">
        <f>Tabla16[[#This Row],[TIMEOUT]]/Tabla16[[#This Row],[WOS]]</f>
        <v>0</v>
      </c>
      <c r="K10" s="9"/>
    </row>
    <row r="11" spans="2:11" x14ac:dyDescent="0.3">
      <c r="B11" s="9">
        <v>1004</v>
      </c>
      <c r="C11" s="9" t="s">
        <v>83</v>
      </c>
      <c r="D11" s="9">
        <v>933</v>
      </c>
      <c r="E11" s="9">
        <v>71</v>
      </c>
      <c r="F11" s="9"/>
      <c r="G11" s="8">
        <f>Tabla16[[#This Row],[COMPLETE]]/Tabla16[[#This Row],[WOS]]</f>
        <v>0.92928286852589637</v>
      </c>
      <c r="H11" s="8">
        <f>Tabla16[[#This Row],[FAILED]]/Tabla16[[#This Row],[WOS]]</f>
        <v>7.0717131474103592E-2</v>
      </c>
      <c r="I11" s="8">
        <f>Tabla16[[#This Row],[TIMEOUT]]/Tabla16[[#This Row],[WOS]]</f>
        <v>0</v>
      </c>
      <c r="K11" s="9"/>
    </row>
    <row r="12" spans="2:11" x14ac:dyDescent="0.3">
      <c r="B12" s="9">
        <v>201</v>
      </c>
      <c r="C12" s="9" t="s">
        <v>34</v>
      </c>
      <c r="D12" s="9">
        <v>117</v>
      </c>
      <c r="E12" s="9">
        <v>67</v>
      </c>
      <c r="F12" s="9">
        <v>17</v>
      </c>
      <c r="G12" s="8">
        <f>Tabla16[[#This Row],[COMPLETE]]/Tabla16[[#This Row],[WOS]]</f>
        <v>0.58208955223880599</v>
      </c>
      <c r="H12" s="8">
        <f>Tabla16[[#This Row],[FAILED]]/Tabla16[[#This Row],[WOS]]</f>
        <v>0.33333333333333331</v>
      </c>
      <c r="I12" s="8">
        <f>Tabla16[[#This Row],[TIMEOUT]]/Tabla16[[#This Row],[WOS]]</f>
        <v>8.45771144278607E-2</v>
      </c>
      <c r="K12" s="9"/>
    </row>
    <row r="13" spans="2:11" x14ac:dyDescent="0.3">
      <c r="B13" s="9">
        <v>53</v>
      </c>
      <c r="C13" s="9" t="s">
        <v>62</v>
      </c>
      <c r="D13" s="9">
        <v>1</v>
      </c>
      <c r="E13" s="9">
        <v>52</v>
      </c>
      <c r="F13" s="9"/>
      <c r="G13" s="8">
        <f>Tabla16[[#This Row],[COMPLETE]]/Tabla16[[#This Row],[WOS]]</f>
        <v>1.8867924528301886E-2</v>
      </c>
      <c r="H13" s="8">
        <f>Tabla16[[#This Row],[FAILED]]/Tabla16[[#This Row],[WOS]]</f>
        <v>0.98113207547169812</v>
      </c>
      <c r="I13" s="8">
        <f>Tabla16[[#This Row],[TIMEOUT]]/Tabla16[[#This Row],[WOS]]</f>
        <v>0</v>
      </c>
      <c r="K13" s="9"/>
    </row>
    <row r="14" spans="2:11" x14ac:dyDescent="0.3">
      <c r="B14" s="9">
        <v>118</v>
      </c>
      <c r="C14" s="9" t="s">
        <v>21</v>
      </c>
      <c r="D14" s="9">
        <v>68</v>
      </c>
      <c r="E14" s="9">
        <v>50</v>
      </c>
      <c r="F14" s="9"/>
      <c r="G14" s="8">
        <f>Tabla16[[#This Row],[COMPLETE]]/Tabla16[[#This Row],[WOS]]</f>
        <v>0.57627118644067798</v>
      </c>
      <c r="H14" s="8">
        <f>Tabla16[[#This Row],[FAILED]]/Tabla16[[#This Row],[WOS]]</f>
        <v>0.42372881355932202</v>
      </c>
      <c r="I14" s="8">
        <f>Tabla16[[#This Row],[TIMEOUT]]/Tabla16[[#This Row],[WOS]]</f>
        <v>0</v>
      </c>
      <c r="K14" s="9"/>
    </row>
    <row r="15" spans="2:11" x14ac:dyDescent="0.3">
      <c r="B15" s="9">
        <v>67</v>
      </c>
      <c r="C15" s="9" t="s">
        <v>68</v>
      </c>
      <c r="D15" s="9">
        <v>23</v>
      </c>
      <c r="E15" s="9">
        <v>44</v>
      </c>
      <c r="F15" s="9"/>
      <c r="G15" s="8">
        <f>Tabla16[[#This Row],[COMPLETE]]/Tabla16[[#This Row],[WOS]]</f>
        <v>0.34328358208955223</v>
      </c>
      <c r="H15" s="8">
        <f>Tabla16[[#This Row],[FAILED]]/Tabla16[[#This Row],[WOS]]</f>
        <v>0.65671641791044777</v>
      </c>
      <c r="I15" s="8">
        <f>Tabla16[[#This Row],[TIMEOUT]]/Tabla16[[#This Row],[WOS]]</f>
        <v>0</v>
      </c>
      <c r="K15" s="9"/>
    </row>
    <row r="16" spans="2:11" x14ac:dyDescent="0.3">
      <c r="B16" s="9">
        <v>685</v>
      </c>
      <c r="C16" s="9" t="s">
        <v>32</v>
      </c>
      <c r="D16" s="9">
        <v>642</v>
      </c>
      <c r="E16" s="9">
        <v>43</v>
      </c>
      <c r="F16" s="9"/>
      <c r="G16" s="8">
        <f>Tabla16[[#This Row],[COMPLETE]]/Tabla16[[#This Row],[WOS]]</f>
        <v>0.93722627737226283</v>
      </c>
      <c r="H16" s="8">
        <f>Tabla16[[#This Row],[FAILED]]/Tabla16[[#This Row],[WOS]]</f>
        <v>6.2773722627737227E-2</v>
      </c>
      <c r="I16" s="8">
        <f>Tabla16[[#This Row],[TIMEOUT]]/Tabla16[[#This Row],[WOS]]</f>
        <v>0</v>
      </c>
      <c r="K16" s="9"/>
    </row>
    <row r="17" spans="2:11" x14ac:dyDescent="0.3">
      <c r="B17" s="9">
        <v>1012</v>
      </c>
      <c r="C17" s="9" t="s">
        <v>36</v>
      </c>
      <c r="D17" s="9">
        <v>970</v>
      </c>
      <c r="E17" s="9">
        <v>42</v>
      </c>
      <c r="F17" s="9"/>
      <c r="G17" s="8">
        <f>Tabla16[[#This Row],[COMPLETE]]/Tabla16[[#This Row],[WOS]]</f>
        <v>0.95849802371541504</v>
      </c>
      <c r="H17" s="8">
        <f>Tabla16[[#This Row],[FAILED]]/Tabla16[[#This Row],[WOS]]</f>
        <v>4.1501976284584984E-2</v>
      </c>
      <c r="I17" s="8">
        <f>Tabla16[[#This Row],[TIMEOUT]]/Tabla16[[#This Row],[WOS]]</f>
        <v>0</v>
      </c>
      <c r="K17" s="9"/>
    </row>
    <row r="18" spans="2:11" x14ac:dyDescent="0.3">
      <c r="B18" s="9">
        <v>86</v>
      </c>
      <c r="C18" s="9" t="s">
        <v>69</v>
      </c>
      <c r="D18" s="9">
        <v>50</v>
      </c>
      <c r="E18" s="9">
        <v>36</v>
      </c>
      <c r="F18" s="9"/>
      <c r="G18" s="8">
        <f>Tabla16[[#This Row],[COMPLETE]]/Tabla16[[#This Row],[WOS]]</f>
        <v>0.58139534883720934</v>
      </c>
      <c r="H18" s="8">
        <f>Tabla16[[#This Row],[FAILED]]/Tabla16[[#This Row],[WOS]]</f>
        <v>0.41860465116279072</v>
      </c>
      <c r="I18" s="8">
        <f>Tabla16[[#This Row],[TIMEOUT]]/Tabla16[[#This Row],[WOS]]</f>
        <v>0</v>
      </c>
      <c r="K18" s="9"/>
    </row>
    <row r="19" spans="2:11" x14ac:dyDescent="0.3">
      <c r="B19" s="9">
        <v>245</v>
      </c>
      <c r="C19" s="9" t="s">
        <v>31</v>
      </c>
      <c r="D19" s="9">
        <v>209</v>
      </c>
      <c r="E19" s="9">
        <v>36</v>
      </c>
      <c r="F19" s="9"/>
      <c r="G19" s="8">
        <f>Tabla16[[#This Row],[COMPLETE]]/Tabla16[[#This Row],[WOS]]</f>
        <v>0.85306122448979593</v>
      </c>
      <c r="H19" s="8">
        <f>Tabla16[[#This Row],[FAILED]]/Tabla16[[#This Row],[WOS]]</f>
        <v>0.14693877551020409</v>
      </c>
      <c r="I19" s="8">
        <f>Tabla16[[#This Row],[TIMEOUT]]/Tabla16[[#This Row],[WOS]]</f>
        <v>0</v>
      </c>
      <c r="K19" s="9"/>
    </row>
    <row r="20" spans="2:11" x14ac:dyDescent="0.3">
      <c r="B20" s="9">
        <v>315</v>
      </c>
      <c r="C20" s="9" t="s">
        <v>29</v>
      </c>
      <c r="D20" s="9">
        <v>281</v>
      </c>
      <c r="E20" s="9">
        <v>34</v>
      </c>
      <c r="F20" s="9"/>
      <c r="G20" s="8">
        <f>Tabla16[[#This Row],[COMPLETE]]/Tabla16[[#This Row],[WOS]]</f>
        <v>0.89206349206349211</v>
      </c>
      <c r="H20" s="8">
        <f>Tabla16[[#This Row],[FAILED]]/Tabla16[[#This Row],[WOS]]</f>
        <v>0.10793650793650794</v>
      </c>
      <c r="I20" s="8">
        <f>Tabla16[[#This Row],[TIMEOUT]]/Tabla16[[#This Row],[WOS]]</f>
        <v>0</v>
      </c>
      <c r="K20" s="9"/>
    </row>
    <row r="21" spans="2:11" x14ac:dyDescent="0.3">
      <c r="B21" s="9">
        <v>145</v>
      </c>
      <c r="C21" s="9" t="s">
        <v>75</v>
      </c>
      <c r="D21" s="9">
        <v>115</v>
      </c>
      <c r="E21" s="9">
        <v>30</v>
      </c>
      <c r="F21" s="9"/>
      <c r="G21" s="8">
        <f>Tabla16[[#This Row],[COMPLETE]]/Tabla16[[#This Row],[WOS]]</f>
        <v>0.7931034482758621</v>
      </c>
      <c r="H21" s="8">
        <f>Tabla16[[#This Row],[FAILED]]/Tabla16[[#This Row],[WOS]]</f>
        <v>0.20689655172413793</v>
      </c>
      <c r="I21" s="8">
        <f>Tabla16[[#This Row],[TIMEOUT]]/Tabla16[[#This Row],[WOS]]</f>
        <v>0</v>
      </c>
      <c r="K21" s="9"/>
    </row>
    <row r="22" spans="2:11" x14ac:dyDescent="0.3">
      <c r="B22" s="9">
        <v>30</v>
      </c>
      <c r="C22" s="9" t="s">
        <v>82</v>
      </c>
      <c r="D22" s="9"/>
      <c r="E22" s="9">
        <v>30</v>
      </c>
      <c r="F22" s="9"/>
      <c r="G22" s="8">
        <f>Tabla16[[#This Row],[COMPLETE]]/Tabla16[[#This Row],[WOS]]</f>
        <v>0</v>
      </c>
      <c r="H22" s="8">
        <f>Tabla16[[#This Row],[FAILED]]/Tabla16[[#This Row],[WOS]]</f>
        <v>1</v>
      </c>
      <c r="I22" s="8">
        <f>Tabla16[[#This Row],[TIMEOUT]]/Tabla16[[#This Row],[WOS]]</f>
        <v>0</v>
      </c>
      <c r="K22" s="9"/>
    </row>
    <row r="23" spans="2:11" x14ac:dyDescent="0.3">
      <c r="B23" s="9">
        <v>480</v>
      </c>
      <c r="C23" s="9" t="s">
        <v>20</v>
      </c>
      <c r="D23" s="9">
        <v>451</v>
      </c>
      <c r="E23" s="9">
        <v>29</v>
      </c>
      <c r="F23" s="9"/>
      <c r="G23" s="8">
        <f>Tabla16[[#This Row],[COMPLETE]]/Tabla16[[#This Row],[WOS]]</f>
        <v>0.93958333333333333</v>
      </c>
      <c r="H23" s="8">
        <f>Tabla16[[#This Row],[FAILED]]/Tabla16[[#This Row],[WOS]]</f>
        <v>6.0416666666666667E-2</v>
      </c>
      <c r="I23" s="8">
        <f>Tabla16[[#This Row],[TIMEOUT]]/Tabla16[[#This Row],[WOS]]</f>
        <v>0</v>
      </c>
      <c r="K23" s="9"/>
    </row>
    <row r="24" spans="2:11" x14ac:dyDescent="0.3">
      <c r="B24" s="9">
        <v>124</v>
      </c>
      <c r="C24" s="9" t="s">
        <v>18</v>
      </c>
      <c r="D24" s="9">
        <v>96</v>
      </c>
      <c r="E24" s="9">
        <v>28</v>
      </c>
      <c r="F24" s="9"/>
      <c r="G24" s="8">
        <f>Tabla16[[#This Row],[COMPLETE]]/Tabla16[[#This Row],[WOS]]</f>
        <v>0.77419354838709675</v>
      </c>
      <c r="H24" s="8">
        <f>Tabla16[[#This Row],[FAILED]]/Tabla16[[#This Row],[WOS]]</f>
        <v>0.22580645161290322</v>
      </c>
      <c r="I24" s="8">
        <f>Tabla16[[#This Row],[TIMEOUT]]/Tabla16[[#This Row],[WOS]]</f>
        <v>0</v>
      </c>
      <c r="K24" s="9"/>
    </row>
    <row r="25" spans="2:11" x14ac:dyDescent="0.3">
      <c r="B25" s="9">
        <v>41</v>
      </c>
      <c r="C25" s="9" t="s">
        <v>64</v>
      </c>
      <c r="D25" s="9">
        <v>14</v>
      </c>
      <c r="E25" s="9">
        <v>27</v>
      </c>
      <c r="F25" s="9"/>
      <c r="G25" s="8">
        <f>Tabla16[[#This Row],[COMPLETE]]/Tabla16[[#This Row],[WOS]]</f>
        <v>0.34146341463414637</v>
      </c>
      <c r="H25" s="8">
        <f>Tabla16[[#This Row],[FAILED]]/Tabla16[[#This Row],[WOS]]</f>
        <v>0.65853658536585369</v>
      </c>
      <c r="I25" s="8">
        <f>Tabla16[[#This Row],[TIMEOUT]]/Tabla16[[#This Row],[WOS]]</f>
        <v>0</v>
      </c>
      <c r="K25" s="9"/>
    </row>
    <row r="26" spans="2:11" x14ac:dyDescent="0.3">
      <c r="B26" s="9">
        <v>137</v>
      </c>
      <c r="C26" s="9" t="s">
        <v>35</v>
      </c>
      <c r="D26" s="9">
        <v>112</v>
      </c>
      <c r="E26" s="9">
        <v>25</v>
      </c>
      <c r="F26" s="9"/>
      <c r="G26" s="8">
        <f>Tabla16[[#This Row],[COMPLETE]]/Tabla16[[#This Row],[WOS]]</f>
        <v>0.81751824817518248</v>
      </c>
      <c r="H26" s="8">
        <f>Tabla16[[#This Row],[FAILED]]/Tabla16[[#This Row],[WOS]]</f>
        <v>0.18248175182481752</v>
      </c>
      <c r="I26" s="8">
        <f>Tabla16[[#This Row],[TIMEOUT]]/Tabla16[[#This Row],[WOS]]</f>
        <v>0</v>
      </c>
      <c r="K26" s="9"/>
    </row>
    <row r="27" spans="2:11" x14ac:dyDescent="0.3">
      <c r="B27" s="9">
        <v>188</v>
      </c>
      <c r="C27" s="9" t="s">
        <v>33</v>
      </c>
      <c r="D27" s="9">
        <v>167</v>
      </c>
      <c r="E27" s="9">
        <v>21</v>
      </c>
      <c r="F27" s="9"/>
      <c r="G27" s="8">
        <f>Tabla16[[#This Row],[COMPLETE]]/Tabla16[[#This Row],[WOS]]</f>
        <v>0.88829787234042556</v>
      </c>
      <c r="H27" s="8">
        <f>Tabla16[[#This Row],[FAILED]]/Tabla16[[#This Row],[WOS]]</f>
        <v>0.11170212765957446</v>
      </c>
      <c r="I27" s="8">
        <f>Tabla16[[#This Row],[TIMEOUT]]/Tabla16[[#This Row],[WOS]]</f>
        <v>0</v>
      </c>
      <c r="K27" s="9"/>
    </row>
    <row r="28" spans="2:11" x14ac:dyDescent="0.3">
      <c r="B28" s="9">
        <v>61</v>
      </c>
      <c r="C28" s="9" t="s">
        <v>25</v>
      </c>
      <c r="D28" s="9">
        <v>41</v>
      </c>
      <c r="E28" s="9">
        <v>20</v>
      </c>
      <c r="F28" s="9"/>
      <c r="G28" s="8">
        <f>Tabla16[[#This Row],[COMPLETE]]/Tabla16[[#This Row],[WOS]]</f>
        <v>0.67213114754098358</v>
      </c>
      <c r="H28" s="8">
        <f>Tabla16[[#This Row],[FAILED]]/Tabla16[[#This Row],[WOS]]</f>
        <v>0.32786885245901637</v>
      </c>
      <c r="I28" s="8">
        <f>Tabla16[[#This Row],[TIMEOUT]]/Tabla16[[#This Row],[WOS]]</f>
        <v>0</v>
      </c>
      <c r="K28" s="9"/>
    </row>
    <row r="29" spans="2:11" x14ac:dyDescent="0.3">
      <c r="B29" s="9">
        <v>90</v>
      </c>
      <c r="C29" s="9" t="s">
        <v>42</v>
      </c>
      <c r="D29" s="9">
        <v>73</v>
      </c>
      <c r="E29" s="9">
        <v>17</v>
      </c>
      <c r="F29" s="9"/>
      <c r="G29" s="8">
        <f>Tabla16[[#This Row],[COMPLETE]]/Tabla16[[#This Row],[WOS]]</f>
        <v>0.81111111111111112</v>
      </c>
      <c r="H29" s="8">
        <f>Tabla16[[#This Row],[FAILED]]/Tabla16[[#This Row],[WOS]]</f>
        <v>0.18888888888888888</v>
      </c>
      <c r="I29" s="8">
        <f>Tabla16[[#This Row],[TIMEOUT]]/Tabla16[[#This Row],[WOS]]</f>
        <v>0</v>
      </c>
      <c r="K29" s="9"/>
    </row>
    <row r="30" spans="2:11" x14ac:dyDescent="0.3">
      <c r="B30" s="9">
        <v>345</v>
      </c>
      <c r="C30" s="9" t="s">
        <v>30</v>
      </c>
      <c r="D30" s="9">
        <v>331</v>
      </c>
      <c r="E30" s="9">
        <v>14</v>
      </c>
      <c r="F30" s="9"/>
      <c r="G30" s="8">
        <f>Tabla16[[#This Row],[COMPLETE]]/Tabla16[[#This Row],[WOS]]</f>
        <v>0.95942028985507244</v>
      </c>
      <c r="H30" s="8">
        <f>Tabla16[[#This Row],[FAILED]]/Tabla16[[#This Row],[WOS]]</f>
        <v>4.0579710144927533E-2</v>
      </c>
      <c r="I30" s="8">
        <f>Tabla16[[#This Row],[TIMEOUT]]/Tabla16[[#This Row],[WOS]]</f>
        <v>0</v>
      </c>
      <c r="K30" s="9"/>
    </row>
    <row r="31" spans="2:11" x14ac:dyDescent="0.3">
      <c r="B31" s="9">
        <v>23</v>
      </c>
      <c r="C31" s="9" t="s">
        <v>17</v>
      </c>
      <c r="D31" s="9">
        <v>9</v>
      </c>
      <c r="E31" s="9">
        <v>14</v>
      </c>
      <c r="F31" s="9"/>
      <c r="G31" s="8">
        <f>Tabla16[[#This Row],[COMPLETE]]/Tabla16[[#This Row],[WOS]]</f>
        <v>0.39130434782608697</v>
      </c>
      <c r="H31" s="8">
        <f>Tabla16[[#This Row],[FAILED]]/Tabla16[[#This Row],[WOS]]</f>
        <v>0.60869565217391308</v>
      </c>
      <c r="I31" s="8">
        <f>Tabla16[[#This Row],[TIMEOUT]]/Tabla16[[#This Row],[WOS]]</f>
        <v>0</v>
      </c>
      <c r="K31" s="9"/>
    </row>
    <row r="32" spans="2:11" x14ac:dyDescent="0.3">
      <c r="B32" s="9">
        <v>111</v>
      </c>
      <c r="C32" s="9" t="s">
        <v>84</v>
      </c>
      <c r="D32" s="9">
        <v>98</v>
      </c>
      <c r="E32" s="9">
        <v>13</v>
      </c>
      <c r="F32" s="9"/>
      <c r="G32" s="8">
        <f>Tabla16[[#This Row],[COMPLETE]]/Tabla16[[#This Row],[WOS]]</f>
        <v>0.88288288288288286</v>
      </c>
      <c r="H32" s="8">
        <f>Tabla16[[#This Row],[FAILED]]/Tabla16[[#This Row],[WOS]]</f>
        <v>0.11711711711711711</v>
      </c>
      <c r="I32" s="8">
        <f>Tabla16[[#This Row],[TIMEOUT]]/Tabla16[[#This Row],[WOS]]</f>
        <v>0</v>
      </c>
      <c r="K32" s="9"/>
    </row>
    <row r="33" spans="2:11" x14ac:dyDescent="0.3">
      <c r="B33" s="9">
        <v>860</v>
      </c>
      <c r="C33" s="9" t="s">
        <v>39</v>
      </c>
      <c r="D33" s="9">
        <v>847</v>
      </c>
      <c r="E33" s="9">
        <v>13</v>
      </c>
      <c r="F33" s="9"/>
      <c r="G33" s="8">
        <f>Tabla16[[#This Row],[COMPLETE]]/Tabla16[[#This Row],[WOS]]</f>
        <v>0.98488372093023258</v>
      </c>
      <c r="H33" s="8">
        <f>Tabla16[[#This Row],[FAILED]]/Tabla16[[#This Row],[WOS]]</f>
        <v>1.5116279069767442E-2</v>
      </c>
      <c r="I33" s="8">
        <f>Tabla16[[#This Row],[TIMEOUT]]/Tabla16[[#This Row],[WOS]]</f>
        <v>0</v>
      </c>
      <c r="K33" s="9"/>
    </row>
    <row r="34" spans="2:11" x14ac:dyDescent="0.3">
      <c r="B34" s="9">
        <v>410</v>
      </c>
      <c r="C34" s="9" t="s">
        <v>15</v>
      </c>
      <c r="D34" s="9">
        <v>397</v>
      </c>
      <c r="E34" s="9">
        <v>13</v>
      </c>
      <c r="F34" s="9"/>
      <c r="G34" s="8">
        <f>Tabla16[[#This Row],[COMPLETE]]/Tabla16[[#This Row],[WOS]]</f>
        <v>0.96829268292682924</v>
      </c>
      <c r="H34" s="8">
        <f>Tabla16[[#This Row],[FAILED]]/Tabla16[[#This Row],[WOS]]</f>
        <v>3.1707317073170732E-2</v>
      </c>
      <c r="I34" s="8">
        <f>Tabla16[[#This Row],[TIMEOUT]]/Tabla16[[#This Row],[WOS]]</f>
        <v>0</v>
      </c>
      <c r="K34" s="9"/>
    </row>
    <row r="35" spans="2:11" x14ac:dyDescent="0.3">
      <c r="B35" s="9">
        <v>10</v>
      </c>
      <c r="C35" s="9" t="s">
        <v>79</v>
      </c>
      <c r="D35" s="9"/>
      <c r="E35" s="9">
        <v>10</v>
      </c>
      <c r="F35" s="9"/>
      <c r="G35" s="8">
        <f>Tabla16[[#This Row],[COMPLETE]]/Tabla16[[#This Row],[WOS]]</f>
        <v>0</v>
      </c>
      <c r="H35" s="8">
        <f>Tabla16[[#This Row],[FAILED]]/Tabla16[[#This Row],[WOS]]</f>
        <v>1</v>
      </c>
      <c r="I35" s="8">
        <f>Tabla16[[#This Row],[TIMEOUT]]/Tabla16[[#This Row],[WOS]]</f>
        <v>0</v>
      </c>
      <c r="K35" s="9"/>
    </row>
    <row r="36" spans="2:11" x14ac:dyDescent="0.3">
      <c r="B36" s="9">
        <v>6</v>
      </c>
      <c r="C36" s="9" t="s">
        <v>70</v>
      </c>
      <c r="D36" s="9"/>
      <c r="E36" s="9">
        <v>6</v>
      </c>
      <c r="F36" s="9"/>
      <c r="G36" s="8">
        <f>Tabla16[[#This Row],[COMPLETE]]/Tabla16[[#This Row],[WOS]]</f>
        <v>0</v>
      </c>
      <c r="H36" s="8">
        <f>Tabla16[[#This Row],[FAILED]]/Tabla16[[#This Row],[WOS]]</f>
        <v>1</v>
      </c>
      <c r="I36" s="8">
        <f>Tabla16[[#This Row],[TIMEOUT]]/Tabla16[[#This Row],[WOS]]</f>
        <v>0</v>
      </c>
      <c r="K36" s="9"/>
    </row>
    <row r="37" spans="2:11" x14ac:dyDescent="0.3">
      <c r="B37" s="9">
        <v>18</v>
      </c>
      <c r="C37" s="9" t="s">
        <v>45</v>
      </c>
      <c r="D37" s="9">
        <v>12</v>
      </c>
      <c r="E37" s="9">
        <v>6</v>
      </c>
      <c r="F37" s="9"/>
      <c r="G37" s="8">
        <f>Tabla16[[#This Row],[COMPLETE]]/Tabla16[[#This Row],[WOS]]</f>
        <v>0.66666666666666663</v>
      </c>
      <c r="H37" s="8">
        <f>Tabla16[[#This Row],[FAILED]]/Tabla16[[#This Row],[WOS]]</f>
        <v>0.33333333333333331</v>
      </c>
      <c r="I37" s="8">
        <f>Tabla16[[#This Row],[TIMEOUT]]/Tabla16[[#This Row],[WOS]]</f>
        <v>0</v>
      </c>
      <c r="K37" s="9"/>
    </row>
    <row r="38" spans="2:11" x14ac:dyDescent="0.3">
      <c r="B38" s="9">
        <v>911</v>
      </c>
      <c r="C38" s="9" t="s">
        <v>13</v>
      </c>
      <c r="D38" s="9">
        <v>905</v>
      </c>
      <c r="E38" s="9">
        <v>6</v>
      </c>
      <c r="F38" s="9"/>
      <c r="G38" s="8">
        <f>Tabla16[[#This Row],[COMPLETE]]/Tabla16[[#This Row],[WOS]]</f>
        <v>0.99341383095499447</v>
      </c>
      <c r="H38" s="8">
        <f>Tabla16[[#This Row],[FAILED]]/Tabla16[[#This Row],[WOS]]</f>
        <v>6.5861690450054883E-3</v>
      </c>
      <c r="I38" s="8">
        <f>Tabla16[[#This Row],[TIMEOUT]]/Tabla16[[#This Row],[WOS]]</f>
        <v>0</v>
      </c>
    </row>
    <row r="39" spans="2:11" x14ac:dyDescent="0.3">
      <c r="B39" s="9">
        <v>31</v>
      </c>
      <c r="C39" s="9" t="s">
        <v>67</v>
      </c>
      <c r="D39" s="9">
        <v>27</v>
      </c>
      <c r="E39" s="9">
        <v>4</v>
      </c>
      <c r="F39" s="9"/>
      <c r="G39" s="8">
        <f>Tabla16[[#This Row],[COMPLETE]]/Tabla16[[#This Row],[WOS]]</f>
        <v>0.87096774193548387</v>
      </c>
      <c r="H39" s="8">
        <f>Tabla16[[#This Row],[FAILED]]/Tabla16[[#This Row],[WOS]]</f>
        <v>0.12903225806451613</v>
      </c>
      <c r="I39" s="8">
        <f>Tabla16[[#This Row],[TIMEOUT]]/Tabla16[[#This Row],[WOS]]</f>
        <v>0</v>
      </c>
    </row>
    <row r="40" spans="2:11" x14ac:dyDescent="0.3">
      <c r="B40" s="9">
        <v>18</v>
      </c>
      <c r="C40" s="9" t="s">
        <v>87</v>
      </c>
      <c r="D40" s="9">
        <v>14</v>
      </c>
      <c r="E40" s="9">
        <v>4</v>
      </c>
      <c r="F40" s="9"/>
      <c r="G40" s="8">
        <f>Tabla16[[#This Row],[COMPLETE]]/Tabla16[[#This Row],[WOS]]</f>
        <v>0.77777777777777779</v>
      </c>
      <c r="H40" s="8">
        <f>Tabla16[[#This Row],[FAILED]]/Tabla16[[#This Row],[WOS]]</f>
        <v>0.22222222222222221</v>
      </c>
      <c r="I40" s="8">
        <f>Tabla16[[#This Row],[TIMEOUT]]/Tabla16[[#This Row],[WOS]]</f>
        <v>0</v>
      </c>
    </row>
    <row r="41" spans="2:11" x14ac:dyDescent="0.3">
      <c r="B41" s="9">
        <v>15</v>
      </c>
      <c r="C41" s="9" t="s">
        <v>88</v>
      </c>
      <c r="D41" s="9">
        <v>12</v>
      </c>
      <c r="E41" s="9">
        <v>3</v>
      </c>
      <c r="F41" s="9"/>
      <c r="G41" s="8">
        <f>Tabla16[[#This Row],[COMPLETE]]/Tabla16[[#This Row],[WOS]]</f>
        <v>0.8</v>
      </c>
      <c r="H41" s="8">
        <f>Tabla16[[#This Row],[FAILED]]/Tabla16[[#This Row],[WOS]]</f>
        <v>0.2</v>
      </c>
      <c r="I41" s="8">
        <f>Tabla16[[#This Row],[TIMEOUT]]/Tabla16[[#This Row],[WOS]]</f>
        <v>0</v>
      </c>
    </row>
    <row r="42" spans="2:11" x14ac:dyDescent="0.3">
      <c r="B42" s="9">
        <v>119</v>
      </c>
      <c r="C42" s="9" t="s">
        <v>28</v>
      </c>
      <c r="D42" s="9">
        <v>117</v>
      </c>
      <c r="E42" s="9">
        <v>2</v>
      </c>
      <c r="F42" s="9"/>
      <c r="G42" s="8">
        <f>Tabla16[[#This Row],[COMPLETE]]/Tabla16[[#This Row],[WOS]]</f>
        <v>0.98319327731092432</v>
      </c>
      <c r="H42" s="8">
        <f>Tabla16[[#This Row],[FAILED]]/Tabla16[[#This Row],[WOS]]</f>
        <v>1.680672268907563E-2</v>
      </c>
      <c r="I42" s="8">
        <f>Tabla16[[#This Row],[TIMEOUT]]/Tabla16[[#This Row],[WOS]]</f>
        <v>0</v>
      </c>
    </row>
    <row r="43" spans="2:11" x14ac:dyDescent="0.3">
      <c r="B43" s="9">
        <v>3</v>
      </c>
      <c r="C43" s="9" t="s">
        <v>19</v>
      </c>
      <c r="D43" s="9">
        <v>1</v>
      </c>
      <c r="E43" s="9">
        <v>2</v>
      </c>
      <c r="F43" s="9"/>
      <c r="G43" s="8">
        <f>Tabla16[[#This Row],[COMPLETE]]/Tabla16[[#This Row],[WOS]]</f>
        <v>0.33333333333333331</v>
      </c>
      <c r="H43" s="8">
        <f>Tabla16[[#This Row],[FAILED]]/Tabla16[[#This Row],[WOS]]</f>
        <v>0.66666666666666663</v>
      </c>
      <c r="I43" s="8">
        <f>Tabla16[[#This Row],[TIMEOUT]]/Tabla16[[#This Row],[WOS]]</f>
        <v>0</v>
      </c>
    </row>
    <row r="44" spans="2:11" x14ac:dyDescent="0.3">
      <c r="B44" s="9">
        <v>3</v>
      </c>
      <c r="C44" s="9" t="s">
        <v>63</v>
      </c>
      <c r="D44" s="9">
        <v>2</v>
      </c>
      <c r="E44" s="9">
        <v>1</v>
      </c>
      <c r="F44" s="9"/>
      <c r="G44" s="8">
        <f>Tabla16[[#This Row],[COMPLETE]]/Tabla16[[#This Row],[WOS]]</f>
        <v>0.66666666666666663</v>
      </c>
      <c r="H44" s="8">
        <f>Tabla16[[#This Row],[FAILED]]/Tabla16[[#This Row],[WOS]]</f>
        <v>0.33333333333333331</v>
      </c>
      <c r="I44" s="8">
        <f>Tabla16[[#This Row],[TIMEOUT]]/Tabla16[[#This Row],[WOS]]</f>
        <v>0</v>
      </c>
    </row>
    <row r="45" spans="2:11" x14ac:dyDescent="0.3">
      <c r="B45" s="9">
        <v>2</v>
      </c>
      <c r="C45" s="9" t="s">
        <v>65</v>
      </c>
      <c r="D45" s="9">
        <v>1</v>
      </c>
      <c r="E45" s="9">
        <v>1</v>
      </c>
      <c r="F45" s="9"/>
      <c r="G45" s="8">
        <f>Tabla16[[#This Row],[COMPLETE]]/Tabla16[[#This Row],[WOS]]</f>
        <v>0.5</v>
      </c>
      <c r="H45" s="8">
        <f>Tabla16[[#This Row],[FAILED]]/Tabla16[[#This Row],[WOS]]</f>
        <v>0.5</v>
      </c>
      <c r="I45" s="8">
        <f>Tabla16[[#This Row],[TIMEOUT]]/Tabla16[[#This Row],[WOS]]</f>
        <v>0</v>
      </c>
    </row>
    <row r="46" spans="2:11" x14ac:dyDescent="0.3">
      <c r="B46" s="9">
        <v>7</v>
      </c>
      <c r="C46" s="9" t="s">
        <v>16</v>
      </c>
      <c r="D46" s="9">
        <v>6</v>
      </c>
      <c r="E46" s="9">
        <v>1</v>
      </c>
      <c r="F46" s="9"/>
      <c r="G46" s="8">
        <f>Tabla16[[#This Row],[COMPLETE]]/Tabla16[[#This Row],[WOS]]</f>
        <v>0.8571428571428571</v>
      </c>
      <c r="H46" s="8">
        <f>Tabla16[[#This Row],[FAILED]]/Tabla16[[#This Row],[WOS]]</f>
        <v>0.14285714285714285</v>
      </c>
      <c r="I46" s="8">
        <f>Tabla16[[#This Row],[TIMEOUT]]/Tabla16[[#This Row],[WOS]]</f>
        <v>0</v>
      </c>
    </row>
    <row r="47" spans="2:11" x14ac:dyDescent="0.3">
      <c r="B47" s="9">
        <v>1</v>
      </c>
      <c r="C47" s="9" t="s">
        <v>90</v>
      </c>
      <c r="D47" s="9"/>
      <c r="E47" s="9">
        <v>1</v>
      </c>
      <c r="F47" s="9"/>
      <c r="G47" s="8">
        <f>Tabla16[[#This Row],[COMPLETE]]/Tabla16[[#This Row],[WOS]]</f>
        <v>0</v>
      </c>
      <c r="H47" s="8">
        <f>Tabla16[[#This Row],[FAILED]]/Tabla16[[#This Row],[WOS]]</f>
        <v>1</v>
      </c>
      <c r="I47" s="8">
        <f>Tabla16[[#This Row],[TIMEOUT]]/Tabla16[[#This Row],[WOS]]</f>
        <v>0</v>
      </c>
    </row>
    <row r="48" spans="2:11" x14ac:dyDescent="0.3">
      <c r="B48" s="9">
        <v>1</v>
      </c>
      <c r="C48" s="9" t="s">
        <v>23</v>
      </c>
      <c r="D48" s="9"/>
      <c r="E48" s="9">
        <v>1</v>
      </c>
      <c r="F48" s="9"/>
      <c r="G48" s="8">
        <f>Tabla16[[#This Row],[COMPLETE]]/Tabla16[[#This Row],[WOS]]</f>
        <v>0</v>
      </c>
      <c r="H48" s="8">
        <f>Tabla16[[#This Row],[FAILED]]/Tabla16[[#This Row],[WOS]]</f>
        <v>1</v>
      </c>
      <c r="I48" s="8">
        <f>Tabla16[[#This Row],[TIMEOUT]]/Tabla16[[#This Row],[WOS]]</f>
        <v>0</v>
      </c>
    </row>
    <row r="49" spans="2:9" x14ac:dyDescent="0.3">
      <c r="B49" s="9">
        <v>83</v>
      </c>
      <c r="C49" s="9" t="s">
        <v>71</v>
      </c>
      <c r="D49" s="9"/>
      <c r="E49" s="9"/>
      <c r="F49" s="9">
        <v>83</v>
      </c>
      <c r="G49" s="8">
        <f>Tabla16[[#This Row],[COMPLETE]]/Tabla16[[#This Row],[WOS]]</f>
        <v>0</v>
      </c>
      <c r="H49" s="8">
        <f>Tabla16[[#This Row],[FAILED]]/Tabla16[[#This Row],[WOS]]</f>
        <v>0</v>
      </c>
      <c r="I49" s="8">
        <f>Tabla16[[#This Row],[TIMEOUT]]/Tabla16[[#This Row],[WOS]]</f>
        <v>1</v>
      </c>
    </row>
    <row r="50" spans="2:9" x14ac:dyDescent="0.3">
      <c r="B50" s="9">
        <v>41</v>
      </c>
      <c r="C50" s="9" t="s">
        <v>72</v>
      </c>
      <c r="D50" s="9"/>
      <c r="E50" s="9"/>
      <c r="F50" s="9">
        <v>41</v>
      </c>
      <c r="G50" s="8">
        <f>Tabla16[[#This Row],[COMPLETE]]/Tabla16[[#This Row],[WOS]]</f>
        <v>0</v>
      </c>
      <c r="H50" s="8">
        <f>Tabla16[[#This Row],[FAILED]]/Tabla16[[#This Row],[WOS]]</f>
        <v>0</v>
      </c>
      <c r="I50" s="8">
        <f>Tabla16[[#This Row],[TIMEOUT]]/Tabla16[[#This Row],[WOS]]</f>
        <v>1</v>
      </c>
    </row>
    <row r="51" spans="2:9" x14ac:dyDescent="0.3">
      <c r="B51" s="9">
        <v>30</v>
      </c>
      <c r="C51" s="9" t="s">
        <v>73</v>
      </c>
      <c r="D51" s="9"/>
      <c r="E51" s="9"/>
      <c r="F51" s="9">
        <v>30</v>
      </c>
      <c r="G51" s="8">
        <f>Tabla16[[#This Row],[COMPLETE]]/Tabla16[[#This Row],[WOS]]</f>
        <v>0</v>
      </c>
      <c r="H51" s="8">
        <f>Tabla16[[#This Row],[FAILED]]/Tabla16[[#This Row],[WOS]]</f>
        <v>0</v>
      </c>
      <c r="I51" s="8">
        <f>Tabla16[[#This Row],[TIMEOUT]]/Tabla16[[#This Row],[WOS]]</f>
        <v>1</v>
      </c>
    </row>
    <row r="52" spans="2:9" x14ac:dyDescent="0.3">
      <c r="B52" s="9">
        <v>1</v>
      </c>
      <c r="C52" s="9" t="s">
        <v>74</v>
      </c>
      <c r="D52" s="9"/>
      <c r="E52" s="9"/>
      <c r="F52" s="9">
        <v>1</v>
      </c>
      <c r="G52" s="8">
        <f>Tabla16[[#This Row],[COMPLETE]]/Tabla16[[#This Row],[WOS]]</f>
        <v>0</v>
      </c>
      <c r="H52" s="8">
        <f>Tabla16[[#This Row],[FAILED]]/Tabla16[[#This Row],[WOS]]</f>
        <v>0</v>
      </c>
      <c r="I52" s="8">
        <f>Tabla16[[#This Row],[TIMEOUT]]/Tabla16[[#This Row],[WOS]]</f>
        <v>1</v>
      </c>
    </row>
    <row r="53" spans="2:9" x14ac:dyDescent="0.3">
      <c r="B53" s="9">
        <v>2</v>
      </c>
      <c r="C53" s="9" t="s">
        <v>76</v>
      </c>
      <c r="D53" s="9"/>
      <c r="E53" s="9"/>
      <c r="F53" s="9">
        <v>2</v>
      </c>
      <c r="G53" s="8">
        <f>Tabla16[[#This Row],[COMPLETE]]/Tabla16[[#This Row],[WOS]]</f>
        <v>0</v>
      </c>
      <c r="H53" s="8">
        <f>Tabla16[[#This Row],[FAILED]]/Tabla16[[#This Row],[WOS]]</f>
        <v>0</v>
      </c>
      <c r="I53" s="8">
        <f>Tabla16[[#This Row],[TIMEOUT]]/Tabla16[[#This Row],[WOS]]</f>
        <v>1</v>
      </c>
    </row>
    <row r="54" spans="2:9" x14ac:dyDescent="0.3">
      <c r="B54" s="9">
        <v>3</v>
      </c>
      <c r="C54" s="9" t="s">
        <v>78</v>
      </c>
      <c r="D54" s="9"/>
      <c r="E54" s="9"/>
      <c r="F54" s="9">
        <v>3</v>
      </c>
      <c r="G54" s="8">
        <f>Tabla16[[#This Row],[COMPLETE]]/Tabla16[[#This Row],[WOS]]</f>
        <v>0</v>
      </c>
      <c r="H54" s="8">
        <f>Tabla16[[#This Row],[FAILED]]/Tabla16[[#This Row],[WOS]]</f>
        <v>0</v>
      </c>
      <c r="I54" s="8">
        <f>Tabla16[[#This Row],[TIMEOUT]]/Tabla16[[#This Row],[WOS]]</f>
        <v>1</v>
      </c>
    </row>
    <row r="55" spans="2:9" x14ac:dyDescent="0.3">
      <c r="B55" s="9">
        <v>2</v>
      </c>
      <c r="C55" s="9" t="s">
        <v>81</v>
      </c>
      <c r="D55" s="9"/>
      <c r="E55" s="9"/>
      <c r="F55" s="9">
        <v>2</v>
      </c>
      <c r="G55" s="8">
        <f>Tabla16[[#This Row],[COMPLETE]]/Tabla16[[#This Row],[WOS]]</f>
        <v>0</v>
      </c>
      <c r="H55" s="8">
        <f>Tabla16[[#This Row],[FAILED]]/Tabla16[[#This Row],[WOS]]</f>
        <v>0</v>
      </c>
      <c r="I55" s="8">
        <f>Tabla16[[#This Row],[TIMEOUT]]/Tabla16[[#This Row],[WOS]]</f>
        <v>1</v>
      </c>
    </row>
    <row r="56" spans="2:9" x14ac:dyDescent="0.3">
      <c r="B56" s="9">
        <v>38</v>
      </c>
      <c r="C56" s="9" t="s">
        <v>49</v>
      </c>
      <c r="D56" s="9"/>
      <c r="E56" s="9"/>
      <c r="F56" s="9">
        <v>38</v>
      </c>
      <c r="G56" s="8">
        <f>Tabla16[[#This Row],[COMPLETE]]/Tabla16[[#This Row],[WOS]]</f>
        <v>0</v>
      </c>
      <c r="H56" s="8">
        <f>Tabla16[[#This Row],[FAILED]]/Tabla16[[#This Row],[WOS]]</f>
        <v>0</v>
      </c>
      <c r="I56" s="8">
        <f>Tabla16[[#This Row],[TIMEOUT]]/Tabla16[[#This Row],[WOS]]</f>
        <v>1</v>
      </c>
    </row>
    <row r="57" spans="2:9" x14ac:dyDescent="0.3">
      <c r="B57" s="9">
        <v>1</v>
      </c>
      <c r="C57" s="9" t="s">
        <v>86</v>
      </c>
      <c r="D57" s="9">
        <v>1</v>
      </c>
      <c r="E57" s="9"/>
      <c r="F57" s="9"/>
      <c r="G57" s="8">
        <f>Tabla16[[#This Row],[COMPLETE]]/Tabla16[[#This Row],[WOS]]</f>
        <v>1</v>
      </c>
      <c r="H57" s="8">
        <f>Tabla16[[#This Row],[FAILED]]/Tabla16[[#This Row],[WOS]]</f>
        <v>0</v>
      </c>
      <c r="I57" s="8">
        <f>Tabla16[[#This Row],[TIMEOUT]]/Tabla16[[#This Row],[WOS]]</f>
        <v>0</v>
      </c>
    </row>
    <row r="58" spans="2:9" x14ac:dyDescent="0.3">
      <c r="B58" s="9">
        <v>84</v>
      </c>
      <c r="C58" s="9" t="s">
        <v>46</v>
      </c>
      <c r="D58" s="9"/>
      <c r="E58" s="9"/>
      <c r="F58" s="9">
        <v>84</v>
      </c>
      <c r="G58" s="8">
        <f>Tabla16[[#This Row],[COMPLETE]]/Tabla16[[#This Row],[WOS]]</f>
        <v>0</v>
      </c>
      <c r="H58" s="8">
        <f>Tabla16[[#This Row],[FAILED]]/Tabla16[[#This Row],[WOS]]</f>
        <v>0</v>
      </c>
      <c r="I58" s="8">
        <f>Tabla16[[#This Row],[TIMEOUT]]/Tabla16[[#This Row],[WOS]]</f>
        <v>1</v>
      </c>
    </row>
    <row r="59" spans="2:9" x14ac:dyDescent="0.3">
      <c r="B59" s="9">
        <v>279</v>
      </c>
      <c r="C59" s="9" t="s">
        <v>47</v>
      </c>
      <c r="D59" s="9"/>
      <c r="E59" s="9"/>
      <c r="F59" s="9">
        <v>279</v>
      </c>
      <c r="G59" s="8">
        <f>Tabla16[[#This Row],[COMPLETE]]/Tabla16[[#This Row],[WOS]]</f>
        <v>0</v>
      </c>
      <c r="H59" s="8">
        <f>Tabla16[[#This Row],[FAILED]]/Tabla16[[#This Row],[WOS]]</f>
        <v>0</v>
      </c>
      <c r="I59" s="8">
        <f>Tabla16[[#This Row],[TIMEOUT]]/Tabla16[[#This Row],[WOS]]</f>
        <v>1</v>
      </c>
    </row>
    <row r="60" spans="2:9" x14ac:dyDescent="0.3">
      <c r="B60" s="9">
        <v>1213</v>
      </c>
      <c r="C60" s="9" t="s">
        <v>40</v>
      </c>
      <c r="D60" s="9"/>
      <c r="E60" s="9"/>
      <c r="F60" s="9">
        <v>1213</v>
      </c>
      <c r="G60" s="8">
        <f>Tabla16[[#This Row],[COMPLETE]]/Tabla16[[#This Row],[WOS]]</f>
        <v>0</v>
      </c>
      <c r="H60" s="8">
        <f>Tabla16[[#This Row],[FAILED]]/Tabla16[[#This Row],[WOS]]</f>
        <v>0</v>
      </c>
      <c r="I60" s="8">
        <f>Tabla16[[#This Row],[TIMEOUT]]/Tabla16[[#This Row],[WOS]]</f>
        <v>1</v>
      </c>
    </row>
    <row r="61" spans="2:9" x14ac:dyDescent="0.3">
      <c r="B61" s="9">
        <v>47</v>
      </c>
      <c r="C61" s="9" t="s">
        <v>50</v>
      </c>
      <c r="D61" s="9"/>
      <c r="E61" s="9"/>
      <c r="F61" s="9">
        <v>47</v>
      </c>
      <c r="G61" s="8">
        <f>Tabla16[[#This Row],[COMPLETE]]/Tabla16[[#This Row],[WOS]]</f>
        <v>0</v>
      </c>
      <c r="H61" s="8">
        <f>Tabla16[[#This Row],[FAILED]]/Tabla16[[#This Row],[WOS]]</f>
        <v>0</v>
      </c>
      <c r="I61" s="8">
        <f>Tabla16[[#This Row],[TIMEOUT]]/Tabla16[[#This Row],[WOS]]</f>
        <v>1</v>
      </c>
    </row>
    <row r="62" spans="2:9" x14ac:dyDescent="0.3">
      <c r="B62" s="9">
        <v>46</v>
      </c>
      <c r="C62" s="9" t="s">
        <v>48</v>
      </c>
      <c r="D62" s="9"/>
      <c r="E62" s="9"/>
      <c r="F62" s="9">
        <v>46</v>
      </c>
      <c r="G62" s="8">
        <f>Tabla16[[#This Row],[COMPLETE]]/Tabla16[[#This Row],[WOS]]</f>
        <v>0</v>
      </c>
      <c r="H62" s="8">
        <f>Tabla16[[#This Row],[FAILED]]/Tabla16[[#This Row],[WOS]]</f>
        <v>0</v>
      </c>
      <c r="I62" s="8">
        <f>Tabla16[[#This Row],[TIMEOUT]]/Tabla16[[#This Row],[WOS]]</f>
        <v>1</v>
      </c>
    </row>
    <row r="63" spans="2:9" x14ac:dyDescent="0.3">
      <c r="B63" s="9">
        <v>160</v>
      </c>
      <c r="C63" s="9" t="s">
        <v>41</v>
      </c>
      <c r="D63" s="9">
        <v>160</v>
      </c>
      <c r="E63" s="9"/>
      <c r="F63" s="9"/>
      <c r="G63" s="8">
        <f>Tabla16[[#This Row],[COMPLETE]]/Tabla16[[#This Row],[WOS]]</f>
        <v>1</v>
      </c>
      <c r="H63" s="8">
        <f>Tabla16[[#This Row],[FAILED]]/Tabla16[[#This Row],[WOS]]</f>
        <v>0</v>
      </c>
      <c r="I63" s="8">
        <f>Tabla16[[#This Row],[TIMEOUT]]/Tabla16[[#This Row],[WOS]]</f>
        <v>0</v>
      </c>
    </row>
    <row r="64" spans="2:9" x14ac:dyDescent="0.3">
      <c r="B64" s="9">
        <v>123</v>
      </c>
      <c r="C64" s="9" t="s">
        <v>43</v>
      </c>
      <c r="D64" s="9"/>
      <c r="E64" s="9"/>
      <c r="F64" s="9">
        <v>123</v>
      </c>
      <c r="G64" s="8">
        <f>Tabla16[[#This Row],[COMPLETE]]/Tabla16[[#This Row],[WOS]]</f>
        <v>0</v>
      </c>
      <c r="H64" s="8">
        <f>Tabla16[[#This Row],[FAILED]]/Tabla16[[#This Row],[WOS]]</f>
        <v>0</v>
      </c>
      <c r="I64" s="8">
        <f>Tabla16[[#This Row],[TIMEOUT]]/Tabla16[[#This Row],[WOS]]</f>
        <v>1</v>
      </c>
    </row>
    <row r="65" spans="2:9" x14ac:dyDescent="0.3">
      <c r="B65" s="9">
        <v>85</v>
      </c>
      <c r="C65" s="9" t="s">
        <v>44</v>
      </c>
      <c r="D65" s="9"/>
      <c r="E65" s="9"/>
      <c r="F65" s="9">
        <v>85</v>
      </c>
      <c r="G65" s="8">
        <f>Tabla16[[#This Row],[COMPLETE]]/Tabla16[[#This Row],[WOS]]</f>
        <v>0</v>
      </c>
      <c r="H65" s="8">
        <f>Tabla16[[#This Row],[FAILED]]/Tabla16[[#This Row],[WOS]]</f>
        <v>0</v>
      </c>
      <c r="I65" s="8">
        <f>Tabla16[[#This Row],[TIMEOUT]]/Tabla16[[#This Row],[WOS]]</f>
        <v>1</v>
      </c>
    </row>
    <row r="66" spans="2:9" x14ac:dyDescent="0.3">
      <c r="B66" s="9">
        <v>3</v>
      </c>
      <c r="C66" s="9" t="s">
        <v>22</v>
      </c>
      <c r="D66" s="9">
        <v>3</v>
      </c>
      <c r="E66" s="9"/>
      <c r="F66" s="9"/>
      <c r="G66" s="8">
        <f>Tabla16[[#This Row],[COMPLETE]]/Tabla16[[#This Row],[WOS]]</f>
        <v>1</v>
      </c>
      <c r="H66" s="8">
        <f>Tabla16[[#This Row],[FAILED]]/Tabla16[[#This Row],[WOS]]</f>
        <v>0</v>
      </c>
      <c r="I66" s="8">
        <f>Tabla16[[#This Row],[TIMEOUT]]/Tabla16[[#This Row],[WOS]]</f>
        <v>0</v>
      </c>
    </row>
    <row r="67" spans="2:9" x14ac:dyDescent="0.3">
      <c r="B67" s="9">
        <v>3</v>
      </c>
      <c r="C67" s="9" t="s">
        <v>24</v>
      </c>
      <c r="D67" s="9">
        <v>3</v>
      </c>
      <c r="E67" s="9"/>
      <c r="F67" s="9"/>
      <c r="G67" s="8">
        <f>Tabla16[[#This Row],[COMPLETE]]/Tabla16[[#This Row],[WOS]]</f>
        <v>1</v>
      </c>
      <c r="H67" s="8">
        <f>Tabla16[[#This Row],[FAILED]]/Tabla16[[#This Row],[WOS]]</f>
        <v>0</v>
      </c>
      <c r="I67" s="8">
        <f>Tabla16[[#This Row],[TIMEOUT]]/Tabla16[[#This Row],[WOS]]</f>
        <v>0</v>
      </c>
    </row>
    <row r="68" spans="2:9" x14ac:dyDescent="0.3">
      <c r="B68" s="9">
        <v>16</v>
      </c>
      <c r="C68" s="9" t="s">
        <v>14</v>
      </c>
      <c r="D68" s="9"/>
      <c r="E68" s="9"/>
      <c r="F68" s="9">
        <v>16</v>
      </c>
      <c r="G68" s="8">
        <f>Tabla16[[#This Row],[COMPLETE]]/Tabla16[[#This Row],[WOS]]</f>
        <v>0</v>
      </c>
      <c r="H68" s="8">
        <f>Tabla16[[#This Row],[FAILED]]/Tabla16[[#This Row],[WOS]]</f>
        <v>0</v>
      </c>
      <c r="I68" s="8">
        <f>Tabla16[[#This Row],[TIMEOUT]]/Tabla16[[#This Row],[WOS]]</f>
        <v>1</v>
      </c>
    </row>
    <row r="69" spans="2:9" x14ac:dyDescent="0.3">
      <c r="B69" s="9">
        <v>2</v>
      </c>
      <c r="C69" s="9" t="s">
        <v>89</v>
      </c>
      <c r="D69" s="9">
        <v>2</v>
      </c>
      <c r="E69" s="9"/>
      <c r="F69" s="9"/>
      <c r="G69" s="8">
        <f>Tabla16[[#This Row],[COMPLETE]]/Tabla16[[#This Row],[WOS]]</f>
        <v>1</v>
      </c>
      <c r="H69" s="8">
        <f>Tabla16[[#This Row],[FAILED]]/Tabla16[[#This Row],[WOS]]</f>
        <v>0</v>
      </c>
      <c r="I69" s="8">
        <f>Tabla16[[#This Row],[TIMEOUT]]/Tabla16[[#This Row],[WOS]]</f>
        <v>0</v>
      </c>
    </row>
    <row r="70" spans="2:9" x14ac:dyDescent="0.3">
      <c r="B70" s="9">
        <v>1</v>
      </c>
      <c r="C70" s="9" t="s">
        <v>91</v>
      </c>
      <c r="D70" s="9"/>
      <c r="E70" s="9"/>
      <c r="F70" s="9">
        <v>1</v>
      </c>
      <c r="G70" s="8">
        <f>Tabla16[[#This Row],[COMPLETE]]/Tabla16[[#This Row],[WOS]]</f>
        <v>0</v>
      </c>
      <c r="H70" s="8">
        <f>Tabla16[[#This Row],[FAILED]]/Tabla16[[#This Row],[WOS]]</f>
        <v>0</v>
      </c>
      <c r="I70" s="8">
        <f>Tabla16[[#This Row],[TIMEOUT]]/Tabla16[[#This Row],[WOS]]</f>
        <v>1</v>
      </c>
    </row>
  </sheetData>
  <conditionalFormatting sqref="H3:I70">
    <cfRule type="colorScale" priority="3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70">
    <cfRule type="colorScale" priority="3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70">
    <cfRule type="colorScale" priority="3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C6"/>
  <sheetViews>
    <sheetView workbookViewId="0">
      <selection activeCell="B3" sqref="B3:C6"/>
    </sheetView>
  </sheetViews>
  <sheetFormatPr baseColWidth="10" defaultColWidth="11.44140625" defaultRowHeight="14.4" x14ac:dyDescent="0.3"/>
  <cols>
    <col min="2" max="2" width="9.6640625" bestFit="1" customWidth="1"/>
    <col min="3" max="3" width="212.6640625" bestFit="1" customWidth="1"/>
  </cols>
  <sheetData>
    <row r="2" spans="2:3" ht="15" thickBot="1" x14ac:dyDescent="0.35">
      <c r="B2" s="4" t="s">
        <v>11</v>
      </c>
      <c r="C2" s="5" t="s">
        <v>12</v>
      </c>
    </row>
    <row r="3" spans="2:3" ht="15.6" thickBot="1" x14ac:dyDescent="0.35">
      <c r="B3" s="11">
        <v>335</v>
      </c>
      <c r="C3" s="12" t="s">
        <v>51</v>
      </c>
    </row>
    <row r="4" spans="2:3" ht="15.6" thickBot="1" x14ac:dyDescent="0.35">
      <c r="B4" s="13">
        <v>161</v>
      </c>
      <c r="C4" s="14" t="s">
        <v>52</v>
      </c>
    </row>
    <row r="5" spans="2:3" ht="15.6" thickBot="1" x14ac:dyDescent="0.35">
      <c r="B5" s="13">
        <v>73</v>
      </c>
      <c r="C5" s="14" t="s">
        <v>53</v>
      </c>
    </row>
    <row r="6" spans="2:3" ht="15.6" thickBot="1" x14ac:dyDescent="0.35">
      <c r="B6" s="13">
        <v>56</v>
      </c>
      <c r="C6" s="14" t="s">
        <v>54</v>
      </c>
    </row>
  </sheetData>
  <pageMargins left="0.7" right="0.7" top="0.75" bottom="0.75" header="0.3" footer="0.3"/>
  <pageSetup orientation="portrait" horizontalDpi="4294967294" verticalDpi="4294967294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C3"/>
  <sheetViews>
    <sheetView workbookViewId="0">
      <selection activeCell="C16" sqref="C16"/>
    </sheetView>
  </sheetViews>
  <sheetFormatPr baseColWidth="10" defaultColWidth="11.44140625" defaultRowHeight="14.4" x14ac:dyDescent="0.3"/>
  <cols>
    <col min="3" max="3" width="95.33203125" customWidth="1"/>
  </cols>
  <sheetData>
    <row r="2" spans="2:3" ht="15" thickBot="1" x14ac:dyDescent="0.35">
      <c r="B2" t="s">
        <v>11</v>
      </c>
      <c r="C2" t="s">
        <v>12</v>
      </c>
    </row>
    <row r="3" spans="2:3" ht="15.6" thickBot="1" x14ac:dyDescent="0.35">
      <c r="B3" s="15">
        <v>372</v>
      </c>
      <c r="C3" s="16" t="s">
        <v>92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C14"/>
  <sheetViews>
    <sheetView workbookViewId="0">
      <selection activeCell="C18" sqref="C18"/>
    </sheetView>
  </sheetViews>
  <sheetFormatPr baseColWidth="10" defaultColWidth="11.44140625" defaultRowHeight="14.4" x14ac:dyDescent="0.3"/>
  <cols>
    <col min="1" max="1" width="11.44140625" style="3"/>
    <col min="2" max="2" width="9.6640625" style="3" bestFit="1" customWidth="1"/>
    <col min="3" max="3" width="92.109375" style="3" customWidth="1"/>
    <col min="4" max="16384" width="11.44140625" style="3"/>
  </cols>
  <sheetData>
    <row r="2" spans="2:3" ht="15" thickBot="1" x14ac:dyDescent="0.35">
      <c r="B2" s="4" t="s">
        <v>11</v>
      </c>
      <c r="C2" s="5" t="s">
        <v>12</v>
      </c>
    </row>
    <row r="3" spans="2:3" ht="15.6" thickBot="1" x14ac:dyDescent="0.35">
      <c r="B3" s="15">
        <v>142</v>
      </c>
      <c r="C3" s="16" t="s">
        <v>55</v>
      </c>
    </row>
    <row r="4" spans="2:3" ht="15.6" thickBot="1" x14ac:dyDescent="0.35">
      <c r="B4" s="17">
        <v>48</v>
      </c>
      <c r="C4" s="18" t="s">
        <v>93</v>
      </c>
    </row>
    <row r="5" spans="2:3" ht="15.6" thickBot="1" x14ac:dyDescent="0.35">
      <c r="B5" s="17">
        <v>34</v>
      </c>
      <c r="C5" s="18" t="s">
        <v>94</v>
      </c>
    </row>
    <row r="6" spans="2:3" ht="15.6" thickBot="1" x14ac:dyDescent="0.35">
      <c r="B6" s="17">
        <v>31</v>
      </c>
      <c r="C6" s="18" t="s">
        <v>57</v>
      </c>
    </row>
    <row r="7" spans="2:3" ht="15.6" thickBot="1" x14ac:dyDescent="0.35">
      <c r="B7" s="17">
        <v>26</v>
      </c>
      <c r="C7" s="18" t="s">
        <v>56</v>
      </c>
    </row>
    <row r="8" spans="2:3" ht="15.6" thickBot="1" x14ac:dyDescent="0.35">
      <c r="B8" s="17">
        <v>14</v>
      </c>
      <c r="C8" s="18" t="s">
        <v>95</v>
      </c>
    </row>
    <row r="9" spans="2:3" ht="15.6" thickBot="1" x14ac:dyDescent="0.35">
      <c r="B9" s="17">
        <v>10</v>
      </c>
      <c r="C9" s="18" t="s">
        <v>59</v>
      </c>
    </row>
    <row r="10" spans="2:3" ht="15.6" thickBot="1" x14ac:dyDescent="0.35">
      <c r="B10" s="17">
        <v>6</v>
      </c>
      <c r="C10" s="18" t="s">
        <v>61</v>
      </c>
    </row>
    <row r="11" spans="2:3" ht="15.6" thickBot="1" x14ac:dyDescent="0.35">
      <c r="B11" s="17">
        <v>5</v>
      </c>
      <c r="C11" s="18" t="s">
        <v>58</v>
      </c>
    </row>
    <row r="12" spans="2:3" ht="15.6" thickBot="1" x14ac:dyDescent="0.35">
      <c r="B12" s="17">
        <v>5</v>
      </c>
      <c r="C12" s="18" t="s">
        <v>96</v>
      </c>
    </row>
    <row r="13" spans="2:3" ht="15.6" thickBot="1" x14ac:dyDescent="0.35">
      <c r="B13" s="17">
        <v>2</v>
      </c>
      <c r="C13" s="18" t="s">
        <v>60</v>
      </c>
    </row>
    <row r="14" spans="2:3" ht="15.6" thickBot="1" x14ac:dyDescent="0.35">
      <c r="B14" s="17">
        <v>2</v>
      </c>
      <c r="C14" s="18" t="s">
        <v>97</v>
      </c>
    </row>
  </sheetData>
  <pageMargins left="0.7" right="0.7" top="0.75" bottom="0.75" header="0.3" footer="0.3"/>
  <pageSetup orientation="portrait" horizontalDpi="4294967294" verticalDpi="4294967294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FULL REPORT</vt:lpstr>
      <vt:lpstr>%TIMEOUT</vt:lpstr>
      <vt:lpstr>%FAILED</vt:lpstr>
      <vt:lpstr>JAM_DSLAM</vt:lpstr>
      <vt:lpstr>JAM_BRA4</vt:lpstr>
      <vt:lpstr>JM-PBK-TX-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ZPreza</dc:creator>
  <cp:lastModifiedBy>Jesus Lopez</cp:lastModifiedBy>
  <dcterms:created xsi:type="dcterms:W3CDTF">2016-07-18T14:11:33Z</dcterms:created>
  <dcterms:modified xsi:type="dcterms:W3CDTF">2018-09-17T19:41:10Z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75e7587a-3ca7-45f0-94f6-b52d859912ec</vt:lpwstr>
  </property>
</Properties>
</file>