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mirnazertuche/Documents/ASAP/ReporteSemanal/"/>
    </mc:Choice>
  </mc:AlternateContent>
  <xr:revisionPtr revIDLastSave="0" documentId="13_ncr:1_{564C15FF-0ED3-E24E-A31E-315B67AC9F6A}" xr6:coauthVersionLast="34" xr6:coauthVersionMax="34" xr10:uidLastSave="{00000000-0000-0000-0000-000000000000}"/>
  <bookViews>
    <workbookView xWindow="-2860" yWindow="860" windowWidth="15140" windowHeight="8020" xr2:uid="{00000000-000D-0000-FFFF-FFFF00000000}"/>
  </bookViews>
  <sheets>
    <sheet name="FULL REPORT" sheetId="1" r:id="rId1"/>
    <sheet name="%TIMEOUT" sheetId="2" r:id="rId2"/>
    <sheet name="%FAILED" sheetId="3" r:id="rId3"/>
    <sheet name="JM-PBK-TX-" sheetId="11" r:id="rId4"/>
    <sheet name="JAM_DSLAM" sheetId="4" r:id="rId5"/>
    <sheet name="JAM_MDVL" sheetId="12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H61" i="1"/>
  <c r="I46" i="1"/>
  <c r="I61" i="1"/>
  <c r="J46" i="1"/>
  <c r="J61" i="1"/>
  <c r="H16" i="1" l="1"/>
  <c r="H57" i="1"/>
  <c r="H49" i="1"/>
  <c r="H48" i="1"/>
  <c r="H23" i="1"/>
  <c r="H45" i="1"/>
  <c r="H11" i="1"/>
  <c r="H20" i="1"/>
  <c r="H47" i="1"/>
  <c r="H21" i="1"/>
  <c r="H27" i="1"/>
  <c r="H29" i="1"/>
  <c r="H28" i="1"/>
  <c r="H12" i="1"/>
  <c r="H18" i="1"/>
  <c r="H14" i="1"/>
  <c r="H32" i="1"/>
  <c r="H36" i="1"/>
  <c r="H22" i="1"/>
  <c r="H30" i="1"/>
  <c r="H56" i="1"/>
  <c r="H17" i="1"/>
  <c r="H62" i="1"/>
  <c r="H15" i="1"/>
  <c r="H19" i="1"/>
  <c r="H58" i="1"/>
  <c r="H39" i="1"/>
  <c r="H63" i="1"/>
  <c r="H50" i="1"/>
  <c r="H59" i="1"/>
  <c r="H52" i="1"/>
  <c r="H44" i="1"/>
  <c r="H38" i="1"/>
  <c r="H35" i="1"/>
  <c r="H40" i="1"/>
  <c r="H33" i="1"/>
  <c r="H60" i="1"/>
  <c r="H42" i="1"/>
  <c r="H10" i="1"/>
  <c r="H37" i="1"/>
  <c r="H13" i="1"/>
  <c r="H43" i="1"/>
  <c r="H25" i="1"/>
  <c r="H55" i="1"/>
  <c r="H26" i="1"/>
  <c r="H31" i="1"/>
  <c r="H34" i="1"/>
  <c r="H24" i="1"/>
  <c r="H64" i="1"/>
  <c r="H9" i="1"/>
  <c r="H41" i="1"/>
  <c r="H51" i="1"/>
  <c r="H53" i="1"/>
  <c r="I16" i="1"/>
  <c r="I57" i="1"/>
  <c r="I49" i="1"/>
  <c r="I48" i="1"/>
  <c r="I23" i="1"/>
  <c r="I45" i="1"/>
  <c r="I11" i="1"/>
  <c r="I20" i="1"/>
  <c r="I47" i="1"/>
  <c r="I21" i="1"/>
  <c r="I27" i="1"/>
  <c r="I29" i="1"/>
  <c r="I28" i="1"/>
  <c r="I12" i="1"/>
  <c r="I18" i="1"/>
  <c r="I14" i="1"/>
  <c r="I32" i="1"/>
  <c r="I36" i="1"/>
  <c r="I22" i="1"/>
  <c r="I30" i="1"/>
  <c r="I56" i="1"/>
  <c r="I17" i="1"/>
  <c r="I62" i="1"/>
  <c r="I15" i="1"/>
  <c r="I19" i="1"/>
  <c r="I58" i="1"/>
  <c r="I39" i="1"/>
  <c r="I63" i="1"/>
  <c r="I50" i="1"/>
  <c r="I59" i="1"/>
  <c r="I52" i="1"/>
  <c r="I44" i="1"/>
  <c r="I38" i="1"/>
  <c r="I35" i="1"/>
  <c r="I40" i="1"/>
  <c r="I33" i="1"/>
  <c r="I60" i="1"/>
  <c r="I42" i="1"/>
  <c r="I10" i="1"/>
  <c r="I37" i="1"/>
  <c r="I13" i="1"/>
  <c r="I43" i="1"/>
  <c r="I25" i="1"/>
  <c r="I55" i="1"/>
  <c r="I26" i="1"/>
  <c r="I31" i="1"/>
  <c r="I34" i="1"/>
  <c r="I24" i="1"/>
  <c r="I64" i="1"/>
  <c r="I9" i="1"/>
  <c r="I41" i="1"/>
  <c r="I51" i="1"/>
  <c r="I53" i="1"/>
  <c r="J16" i="1"/>
  <c r="J57" i="1"/>
  <c r="J49" i="1"/>
  <c r="J48" i="1"/>
  <c r="J23" i="1"/>
  <c r="J45" i="1"/>
  <c r="J11" i="1"/>
  <c r="J20" i="1"/>
  <c r="J47" i="1"/>
  <c r="J21" i="1"/>
  <c r="J27" i="1"/>
  <c r="J29" i="1"/>
  <c r="J28" i="1"/>
  <c r="J12" i="1"/>
  <c r="J18" i="1"/>
  <c r="J14" i="1"/>
  <c r="J32" i="1"/>
  <c r="J36" i="1"/>
  <c r="J22" i="1"/>
  <c r="J30" i="1"/>
  <c r="J56" i="1"/>
  <c r="J17" i="1"/>
  <c r="J62" i="1"/>
  <c r="J15" i="1"/>
  <c r="J19" i="1"/>
  <c r="J58" i="1"/>
  <c r="J39" i="1"/>
  <c r="J63" i="1"/>
  <c r="J50" i="1"/>
  <c r="J59" i="1"/>
  <c r="J52" i="1"/>
  <c r="J44" i="1"/>
  <c r="J38" i="1"/>
  <c r="J35" i="1"/>
  <c r="J40" i="1"/>
  <c r="J33" i="1"/>
  <c r="J60" i="1"/>
  <c r="J42" i="1"/>
  <c r="J10" i="1"/>
  <c r="J37" i="1"/>
  <c r="J13" i="1"/>
  <c r="J43" i="1"/>
  <c r="J25" i="1"/>
  <c r="J55" i="1"/>
  <c r="J26" i="1"/>
  <c r="J31" i="1"/>
  <c r="J34" i="1"/>
  <c r="J24" i="1"/>
  <c r="J64" i="1"/>
  <c r="J9" i="1"/>
  <c r="J41" i="1"/>
  <c r="J51" i="1"/>
  <c r="J53" i="1"/>
  <c r="J54" i="1" l="1"/>
  <c r="I54" i="1"/>
  <c r="H54" i="1"/>
  <c r="B5" i="1"/>
  <c r="B4" i="1"/>
  <c r="B3" i="1"/>
  <c r="B2" i="1"/>
</calcChain>
</file>

<file path=xl/sharedStrings.xml><?xml version="1.0" encoding="utf-8"?>
<sst xmlns="http://schemas.openxmlformats.org/spreadsheetml/2006/main" count="224" uniqueCount="89">
  <si>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</si>
  <si>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</si>
  <si>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</si>
  <si>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</si>
  <si>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</si>
  <si>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</si>
  <si>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</si>
  <si>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</si>
  <si>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</si>
  <si>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</si>
  <si>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</si>
  <si>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</si>
  <si>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</si>
  <si>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BAR_CVVM</t>
  </si>
  <si>
    <t>BAR_EMA</t>
  </si>
  <si>
    <t>BAR_EMA2</t>
  </si>
  <si>
    <t>BAR_SC14B</t>
  </si>
  <si>
    <t>BAR_SC31</t>
  </si>
  <si>
    <t>CAY_CVVM</t>
  </si>
  <si>
    <t>CAY_EMA</t>
  </si>
  <si>
    <t>CAY_GNBND</t>
  </si>
  <si>
    <t>CMV_CARL</t>
  </si>
  <si>
    <t>CMV_MOBY</t>
  </si>
  <si>
    <t>CMV_PMBK</t>
  </si>
  <si>
    <t>CMV_PTMR</t>
  </si>
  <si>
    <t>JAM_BRA4</t>
  </si>
  <si>
    <t>JAM_CALIX</t>
  </si>
  <si>
    <t>JAM_CAR3</t>
  </si>
  <si>
    <t>JAM_CARL</t>
  </si>
  <si>
    <t>JAM_CENT</t>
  </si>
  <si>
    <t>JAM_CTG1</t>
  </si>
  <si>
    <t>JAM_CTG2</t>
  </si>
  <si>
    <t>JAM_CVVM</t>
  </si>
  <si>
    <t>JAM_DGPT</t>
  </si>
  <si>
    <t>JAM_DSLAM</t>
  </si>
  <si>
    <t>JAM_HUA2</t>
  </si>
  <si>
    <t>JAM_LDAP</t>
  </si>
  <si>
    <t>JAM_MDVL</t>
  </si>
  <si>
    <t>JAM_MOBY</t>
  </si>
  <si>
    <t>JAM_MONA</t>
  </si>
  <si>
    <t>JAM_MONT</t>
  </si>
  <si>
    <t>JAM_MSAN</t>
  </si>
  <si>
    <t>JAM_MYPN</t>
  </si>
  <si>
    <t>JAM_N2P</t>
  </si>
  <si>
    <t>JAM_NRTH</t>
  </si>
  <si>
    <t>JAM_OCHO</t>
  </si>
  <si>
    <t>JAM_PMBK</t>
  </si>
  <si>
    <t>JAM_PROG</t>
  </si>
  <si>
    <t>JAM_PTAN</t>
  </si>
  <si>
    <t>JAM_PTMR</t>
  </si>
  <si>
    <t>JAM_ROSE</t>
  </si>
  <si>
    <t>JAM_SABY</t>
  </si>
  <si>
    <t>JAM_SJON</t>
  </si>
  <si>
    <t>JAM_SNS1</t>
  </si>
  <si>
    <t>JAM_SNS2</t>
  </si>
  <si>
    <t>JAM_SPTN</t>
  </si>
  <si>
    <t>JAM_STHL</t>
  </si>
  <si>
    <t>JAM_WST2</t>
  </si>
  <si>
    <t>JAM_ZBRA</t>
  </si>
  <si>
    <t>JM-PBK-TX-</t>
  </si>
  <si>
    <t>NOR_CVVM</t>
  </si>
  <si>
    <t>SOU_CVVM</t>
  </si>
  <si>
    <t>NULL</t>
  </si>
  <si>
    <t>JAM_EMA</t>
  </si>
  <si>
    <t>JAM_SC14B</t>
  </si>
  <si>
    <t>SIMAVAL_ERROR:VALIDATION_ERROR Validation error</t>
  </si>
  <si>
    <t>SIMA_TRY_MOD_SUB:Error trying to modify subscriber</t>
  </si>
  <si>
    <t>SIMA_ARRAYBOUND_OUT:SIMA-response: Array Index Out Of Bounds Exception</t>
  </si>
  <si>
    <t>SIMA_CANT_DELETE_SUB:Can't delete Subscriber from database</t>
  </si>
  <si>
    <t>SIMA_SUBS_TO_EXPIRED:Prepaid Subscriber To has Expired</t>
  </si>
  <si>
    <t>SIMA_DB_CONNEC_ERROR:Generic Database connection error</t>
  </si>
  <si>
    <t>SIMA_PIN_ALRDYEXISTS:PIN already exists in the database</t>
  </si>
  <si>
    <t>SIMA_MUST_BE_PREPAID:Subscribers must be Prepaid</t>
  </si>
  <si>
    <t>SIMA__NOUDETMATCH:No User Defined Exit Type Found.</t>
  </si>
  <si>
    <t>SIMA_CANT_UPDATE:Can't update Subscriber General Info in database</t>
  </si>
  <si>
    <t>DSLAM_TIME_OUT:THE REQUEST TO THE DSLAM HAS TIMED OUT.  PLEASE CHECK WHETHER THE DSLAM IS CONNECTED TO THE GRAND VIEW SERVER.</t>
  </si>
  <si>
    <t>DSLAM10_NO_UDET_MATC:No User Defined Exit Type Found</t>
  </si>
  <si>
    <t>DSLAM10_PORTINSERVIC:The port is already in service.</t>
  </si>
  <si>
    <t>DSLAM10_IFINDEXNOCOR:The Ifindex generated is not correct.</t>
  </si>
  <si>
    <t>DSLAM_EXHAUSTEDRSET:Exhausted Resultset</t>
  </si>
  <si>
    <t>DMS100_NEP_DB_ERROR:Information not found in NEP data base</t>
  </si>
  <si>
    <t>DMS100_NO_UDETMATCH:No User Defined Exit Type Found</t>
  </si>
  <si>
    <t>DMS100_INVALID_LEN:The Entered DN Does not Map to the Entered Len</t>
  </si>
  <si>
    <t>JAM_OLHB</t>
  </si>
  <si>
    <t>JAM_WSH1</t>
  </si>
  <si>
    <t>BAR_BBRY</t>
  </si>
  <si>
    <t>JAM_EAST</t>
  </si>
  <si>
    <t>SIMA_FMT_EXCEPTION:Format Exception</t>
  </si>
  <si>
    <t>DMS100_DNNOBEASSLEN:The Directory Number is either invalid or not assigned,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</si>
</sst>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family val="2"/>
    </font>
    <font>
      <sz val="11"/>
      <color rgb="FF000000"/>
      <name val="Rockwell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22" fontId="0" fillId="0" borderId="0" xfId="0" applyNumberFormat="1"/>
    <xf numFmtId="9" fontId="0" fillId="0" borderId="0" xfId="0" applyNumberFormat="1"/>
    <xf numFmtId="15" fontId="1" fillId="0" borderId="0" xfId="0" applyNumberFormat="1" applyFont="1"/>
    <xf numFmtId="0" fontId="0" fillId="0" borderId="0" xfId="0"/>
    <xf numFmtId="9" fontId="3" fillId="0" borderId="0" xfId="0" applyNumberFormat="1" applyFont="1"/>
    <xf numFmtId="0" fontId="2" fillId="0" borderId="1" xfId="0" applyFont="1" applyFill="1" applyBorder="1"/>
    <xf numFmtId="0" fontId="2" fillId="0" borderId="2" xfId="0" applyFont="1" applyFill="1" applyBorder="1"/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30"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scheme val="none"/>
      </font>
      <numFmt numFmtId="0" formatCode="General"/>
      <alignment horizontal="left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64" totalsRowShown="0">
  <autoFilter ref="C8:J64" xr:uid="{00000000-0009-0000-0100-000001000000}"/>
  <sortState ref="C9:J64">
    <sortCondition descending="1" ref="C8:C64"/>
  </sortState>
  <tableColumns count="8">
    <tableColumn id="1" xr3:uid="{00000000-0010-0000-0000-000001000000}" name="WOS" dataDxfId="27"/>
    <tableColumn id="2" xr3:uid="{00000000-0010-0000-0000-000002000000}" name="HOST" dataDxfId="26"/>
    <tableColumn id="3" xr3:uid="{00000000-0010-0000-0000-000003000000}" name="COMPLETE" dataDxfId="25"/>
    <tableColumn id="5" xr3:uid="{00000000-0010-0000-0000-000005000000}" name="FAILED" dataDxfId="24"/>
    <tableColumn id="7" xr3:uid="{00000000-0010-0000-0000-000007000000}" name="TIMEOUT" dataDxfId="23"/>
    <tableColumn id="9" xr3:uid="{00000000-0010-0000-0000-000009000000}" name="%COMPLETE" dataDxfId="22">
      <calculatedColumnFormula>Tabla1[[#This Row],[COMPLETE]]/Tabla1[[#This Row],[WOS]]</calculatedColumnFormula>
    </tableColumn>
    <tableColumn id="10" xr3:uid="{00000000-0010-0000-0000-00000A000000}" name="%FAILED" dataDxfId="21">
      <calculatedColumnFormula>Tabla1[[#This Row],[FAILED]]/Tabla1[[#This Row],[WOS]]</calculatedColumnFormula>
    </tableColumn>
    <tableColumn id="11" xr3:uid="{00000000-0010-0000-0000-00000B000000}" name="%TIMEOUT" dataDxfId="20">
      <calculatedColumnFormula>Tabla1[[#This Row],[TIMEOUT]]/Tabla1[[#This Row],[WOS]]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a18" displayName="Tabla18" ref="B2:I58" totalsRowShown="0">
  <autoFilter ref="B2:I58" xr:uid="{00000000-0009-0000-0100-000007000000}">
    <filterColumn colId="7">
      <filters>
        <filter val="100%"/>
      </filters>
    </filterColumn>
  </autoFilter>
  <sortState ref="B3:I58">
    <sortCondition descending="1" ref="F2:F58"/>
  </sortState>
  <tableColumns count="8">
    <tableColumn id="1" xr3:uid="{00000000-0010-0000-0100-000001000000}" name="WOS" dataDxfId="19"/>
    <tableColumn id="2" xr3:uid="{00000000-0010-0000-0100-000002000000}" name="HOST"/>
    <tableColumn id="3" xr3:uid="{00000000-0010-0000-0100-000003000000}" name="COMPLETE" dataDxfId="18"/>
    <tableColumn id="5" xr3:uid="{00000000-0010-0000-0100-000005000000}" name="FAILED" dataDxfId="17"/>
    <tableColumn id="7" xr3:uid="{00000000-0010-0000-0100-000007000000}" name="TIMEOUT" dataDxfId="16"/>
    <tableColumn id="9" xr3:uid="{00000000-0010-0000-0100-000009000000}" name="%COMPLETE" dataDxfId="15"/>
    <tableColumn id="10" xr3:uid="{00000000-0010-0000-0100-00000A000000}" name="%FAILED" dataDxfId="14"/>
    <tableColumn id="11" xr3:uid="{00000000-0010-0000-0100-00000B000000}" name="%TIMEOUT" dataDxfId="13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a19" displayName="Tabla19" ref="B2:I58" totalsRowShown="0">
  <autoFilter ref="B2:I58" xr:uid="{00000000-0009-0000-0100-000008000000}"/>
  <sortState ref="B3:I58">
    <sortCondition descending="1" ref="E2:E58"/>
  </sortState>
  <tableColumns count="8">
    <tableColumn id="1" xr3:uid="{00000000-0010-0000-0200-000001000000}" name="WOS" dataDxfId="12"/>
    <tableColumn id="2" xr3:uid="{00000000-0010-0000-0200-000002000000}" name="HOST"/>
    <tableColumn id="3" xr3:uid="{00000000-0010-0000-0200-000003000000}" name="COMPLETE" dataDxfId="11"/>
    <tableColumn id="5" xr3:uid="{00000000-0010-0000-0200-000005000000}" name="FAILED" dataDxfId="10"/>
    <tableColumn id="7" xr3:uid="{00000000-0010-0000-0200-000007000000}" name="TIMEOUT" dataDxfId="9"/>
    <tableColumn id="9" xr3:uid="{00000000-0010-0000-0200-000009000000}" name="%COMPLETE" dataDxfId="8"/>
    <tableColumn id="10" xr3:uid="{00000000-0010-0000-0200-00000A000000}" name="%FAILED" dataDxfId="7"/>
    <tableColumn id="11" xr3:uid="{00000000-0010-0000-0200-00000B000000}" name="%TIMEOUT" dataDxfId="6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13" totalsRowShown="0" headerRowDxfId="5" headerRowBorderDxfId="4" tableBorderDxfId="3">
  <autoFilter ref="B2:C13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7" totalsRowShown="0">
  <autoFilter ref="B2:C7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6" totalsRowShown="0" headerRowDxfId="2" headerRowBorderDxfId="1" tableBorderDxfId="0">
  <autoFilter ref="B2:C6" xr:uid="{00000000-0009-0000-0100-000004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topLeftCell="A33" workbookViewId="0">
      <selection activeCell="D59" sqref="D59"/>
    </sheetView>
  </sheetViews>
  <sheetFormatPr baseColWidth="10" defaultColWidth="11.5" defaultRowHeight="15" x14ac:dyDescent="0.2"/>
  <cols>
    <col min="1" max="1" width="32.1640625" bestFit="1" customWidth="1"/>
    <col min="2" max="2" width="18.1640625" bestFit="1" customWidth="1"/>
    <col min="3" max="3" width="7.5" customWidth="1"/>
    <col min="4" max="4" width="12" bestFit="1" customWidth="1"/>
    <col min="5" max="5" width="11.1640625" bestFit="1" customWidth="1"/>
    <col min="6" max="6" width="11.5" bestFit="1" customWidth="1"/>
  </cols>
  <sheetData>
    <row r="1" spans="1:15" x14ac:dyDescent="0.2">
      <c r="A1" s="1" t="s">
        <v>9</v>
      </c>
      <c r="B1" s="2">
        <v>43276</v>
      </c>
    </row>
    <row r="2" spans="1:15" x14ac:dyDescent="0.2">
      <c r="A2" s="1" t="s">
        <v>0</v>
      </c>
      <c r="B2">
        <f>SUM(Tabla1[WOS])</f>
        <v>114732</v>
      </c>
    </row>
    <row r="3" spans="1:15" x14ac:dyDescent="0.2">
      <c r="A3" s="1" t="s">
        <v>1</v>
      </c>
      <c r="B3">
        <f>SUM(Tabla1[COMPLETE])</f>
        <v>105250</v>
      </c>
    </row>
    <row r="4" spans="1:15" x14ac:dyDescent="0.2">
      <c r="A4" s="1" t="s">
        <v>2</v>
      </c>
      <c r="B4">
        <f>SUM(Tabla1[FAILED])</f>
        <v>7405</v>
      </c>
    </row>
    <row r="5" spans="1:15" x14ac:dyDescent="0.2">
      <c r="A5" s="1" t="s">
        <v>3</v>
      </c>
      <c r="B5">
        <f>SUM(Tabla1[TIMEOUT])</f>
        <v>2077</v>
      </c>
    </row>
    <row r="6" spans="1:15" x14ac:dyDescent="0.2">
      <c r="A6" s="1" t="s">
        <v>10</v>
      </c>
      <c r="B6" s="2">
        <v>43282.999988425923</v>
      </c>
    </row>
    <row r="7" spans="1:15" x14ac:dyDescent="0.2">
      <c r="A7" s="4"/>
    </row>
    <row r="8" spans="1:15" x14ac:dyDescent="0.2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</row>
    <row r="9" spans="1:15" x14ac:dyDescent="0.2">
      <c r="C9" s="17">
        <v>39025</v>
      </c>
      <c r="D9" s="5" t="s">
        <v>14</v>
      </c>
      <c r="E9" s="17">
        <v>38997</v>
      </c>
      <c r="F9" s="17">
        <v>28</v>
      </c>
      <c r="G9" s="5"/>
      <c r="H9" s="3">
        <f>Tabla1[[#This Row],[COMPLETE]]/Tabla1[[#This Row],[WOS]]</f>
        <v>0.99928251121076228</v>
      </c>
      <c r="I9" s="3">
        <f>Tabla1[[#This Row],[FAILED]]/Tabla1[[#This Row],[WOS]]</f>
        <v>7.1748878923766812E-4</v>
      </c>
      <c r="J9" s="3">
        <f>Tabla1[[#This Row],[TIMEOUT]]/Tabla1[[#This Row],[WOS]]</f>
        <v>0</v>
      </c>
      <c r="L9" s="17"/>
      <c r="M9" s="5"/>
      <c r="N9" s="5"/>
    </row>
    <row r="10" spans="1:15" x14ac:dyDescent="0.2">
      <c r="C10" s="17">
        <v>16180</v>
      </c>
      <c r="D10" s="5" t="s">
        <v>59</v>
      </c>
      <c r="E10" s="5">
        <v>13056</v>
      </c>
      <c r="F10" s="5">
        <v>3124</v>
      </c>
      <c r="G10" s="5"/>
      <c r="H10" s="3">
        <f>Tabla1[[#This Row],[COMPLETE]]/Tabla1[[#This Row],[WOS]]</f>
        <v>0.8069221260815822</v>
      </c>
      <c r="I10" s="3">
        <f>Tabla1[[#This Row],[FAILED]]/Tabla1[[#This Row],[WOS]]</f>
        <v>0.1930778739184178</v>
      </c>
      <c r="J10" s="3">
        <f>Tabla1[[#This Row],[TIMEOUT]]/Tabla1[[#This Row],[WOS]]</f>
        <v>0</v>
      </c>
      <c r="L10" s="5"/>
      <c r="M10" s="5"/>
      <c r="N10" s="17"/>
      <c r="O10" s="17"/>
    </row>
    <row r="11" spans="1:15" x14ac:dyDescent="0.2">
      <c r="C11" s="5">
        <v>8271</v>
      </c>
      <c r="D11" s="5" t="s">
        <v>36</v>
      </c>
      <c r="E11" s="17">
        <v>7873</v>
      </c>
      <c r="F11" s="17">
        <v>398</v>
      </c>
      <c r="G11" s="5"/>
      <c r="H11" s="3">
        <f>Tabla1[[#This Row],[COMPLETE]]/Tabla1[[#This Row],[WOS]]</f>
        <v>0.95188006287026961</v>
      </c>
      <c r="I11" s="3">
        <f>Tabla1[[#This Row],[FAILED]]/Tabla1[[#This Row],[WOS]]</f>
        <v>4.8119937129730381E-2</v>
      </c>
      <c r="J11" s="3">
        <f>Tabla1[[#This Row],[TIMEOUT]]/Tabla1[[#This Row],[WOS]]</f>
        <v>0</v>
      </c>
      <c r="L11" s="17"/>
      <c r="M11" s="5"/>
      <c r="N11" s="17"/>
      <c r="O11" s="17"/>
    </row>
    <row r="12" spans="1:15" x14ac:dyDescent="0.2">
      <c r="C12" s="17">
        <v>7627</v>
      </c>
      <c r="D12" s="5" t="s">
        <v>64</v>
      </c>
      <c r="E12" s="5">
        <v>7622</v>
      </c>
      <c r="F12" s="5">
        <v>5</v>
      </c>
      <c r="G12" s="5"/>
      <c r="H12" s="3">
        <f>Tabla1[[#This Row],[COMPLETE]]/Tabla1[[#This Row],[WOS]]</f>
        <v>0.9993444342467549</v>
      </c>
      <c r="I12" s="3">
        <f>Tabla1[[#This Row],[FAILED]]/Tabla1[[#This Row],[WOS]]</f>
        <v>6.5556575324505052E-4</v>
      </c>
      <c r="J12" s="3">
        <f>Tabla1[[#This Row],[TIMEOUT]]/Tabla1[[#This Row],[WOS]]</f>
        <v>0</v>
      </c>
      <c r="L12" s="17"/>
      <c r="M12" s="5"/>
      <c r="N12" s="17"/>
      <c r="O12" s="17"/>
    </row>
    <row r="13" spans="1:15" x14ac:dyDescent="0.2">
      <c r="C13" s="5">
        <v>6630</v>
      </c>
      <c r="D13" s="5" t="s">
        <v>35</v>
      </c>
      <c r="E13" s="5">
        <v>6245</v>
      </c>
      <c r="F13" s="17">
        <v>385</v>
      </c>
      <c r="G13" s="5"/>
      <c r="H13" s="3">
        <f>Tabla1[[#This Row],[COMPLETE]]/Tabla1[[#This Row],[WOS]]</f>
        <v>0.94193061840120662</v>
      </c>
      <c r="I13" s="3">
        <f>Tabla1[[#This Row],[FAILED]]/Tabla1[[#This Row],[WOS]]</f>
        <v>5.8069381598793365E-2</v>
      </c>
      <c r="J13" s="3">
        <f>Tabla1[[#This Row],[TIMEOUT]]/Tabla1[[#This Row],[WOS]]</f>
        <v>0</v>
      </c>
      <c r="L13" s="17"/>
      <c r="M13" s="5"/>
      <c r="N13" s="17"/>
      <c r="O13" s="17"/>
    </row>
    <row r="14" spans="1:15" x14ac:dyDescent="0.2">
      <c r="C14" s="17">
        <v>6380</v>
      </c>
      <c r="D14" s="5" t="s">
        <v>63</v>
      </c>
      <c r="E14" s="17">
        <v>6323</v>
      </c>
      <c r="F14" s="5">
        <v>57</v>
      </c>
      <c r="G14" s="5"/>
      <c r="H14" s="3">
        <f>Tabla1[[#This Row],[COMPLETE]]/Tabla1[[#This Row],[WOS]]</f>
        <v>0.99106583072100318</v>
      </c>
      <c r="I14" s="3">
        <f>Tabla1[[#This Row],[FAILED]]/Tabla1[[#This Row],[WOS]]</f>
        <v>8.934169278996866E-3</v>
      </c>
      <c r="J14" s="3">
        <f>Tabla1[[#This Row],[TIMEOUT]]/Tabla1[[#This Row],[WOS]]</f>
        <v>0</v>
      </c>
      <c r="L14" s="17"/>
      <c r="M14" s="5"/>
      <c r="N14" s="5"/>
    </row>
    <row r="15" spans="1:15" x14ac:dyDescent="0.2">
      <c r="C15" s="17">
        <v>5373</v>
      </c>
      <c r="D15" s="5" t="s">
        <v>15</v>
      </c>
      <c r="E15" s="17">
        <v>5117</v>
      </c>
      <c r="F15" s="17">
        <v>256</v>
      </c>
      <c r="G15" s="5"/>
      <c r="H15" s="3">
        <f>Tabla1[[#This Row],[COMPLETE]]/Tabla1[[#This Row],[WOS]]</f>
        <v>0.95235436441466592</v>
      </c>
      <c r="I15" s="3">
        <f>Tabla1[[#This Row],[FAILED]]/Tabla1[[#This Row],[WOS]]</f>
        <v>4.7645635585334078E-2</v>
      </c>
      <c r="J15" s="3">
        <f>Tabla1[[#This Row],[TIMEOUT]]/Tabla1[[#This Row],[WOS]]</f>
        <v>0</v>
      </c>
      <c r="L15" s="17"/>
      <c r="M15" s="5"/>
      <c r="N15" s="5"/>
    </row>
    <row r="16" spans="1:15" x14ac:dyDescent="0.2">
      <c r="C16" s="17">
        <v>4356</v>
      </c>
      <c r="D16" s="5" t="s">
        <v>19</v>
      </c>
      <c r="E16" s="17">
        <v>4195</v>
      </c>
      <c r="F16" s="17">
        <v>161</v>
      </c>
      <c r="G16" s="5"/>
      <c r="H16" s="3">
        <f>Tabla1[[#This Row],[COMPLETE]]/Tabla1[[#This Row],[WOS]]</f>
        <v>0.96303948576675846</v>
      </c>
      <c r="I16" s="3">
        <f>Tabla1[[#This Row],[FAILED]]/Tabla1[[#This Row],[WOS]]</f>
        <v>3.6960514233241509E-2</v>
      </c>
      <c r="J16" s="3">
        <f>Tabla1[[#This Row],[TIMEOUT]]/Tabla1[[#This Row],[WOS]]</f>
        <v>0</v>
      </c>
      <c r="L16" s="17"/>
      <c r="M16" s="5"/>
      <c r="N16" s="17"/>
      <c r="O16" s="17"/>
    </row>
    <row r="17" spans="3:16" x14ac:dyDescent="0.2">
      <c r="C17" s="17">
        <v>3609</v>
      </c>
      <c r="D17" s="5" t="s">
        <v>20</v>
      </c>
      <c r="E17" s="5">
        <v>3268</v>
      </c>
      <c r="F17" s="5">
        <v>341</v>
      </c>
      <c r="G17" s="5"/>
      <c r="H17" s="3">
        <f>Tabla1[[#This Row],[COMPLETE]]/Tabla1[[#This Row],[WOS]]</f>
        <v>0.90551399279578826</v>
      </c>
      <c r="I17" s="3">
        <f>Tabla1[[#This Row],[FAILED]]/Tabla1[[#This Row],[WOS]]</f>
        <v>9.4486007204211686E-2</v>
      </c>
      <c r="J17" s="3">
        <f>Tabla1[[#This Row],[TIMEOUT]]/Tabla1[[#This Row],[WOS]]</f>
        <v>0</v>
      </c>
      <c r="L17" s="17"/>
      <c r="M17" s="5"/>
      <c r="N17" s="5"/>
      <c r="O17" s="5"/>
    </row>
    <row r="18" spans="3:16" x14ac:dyDescent="0.2">
      <c r="C18" s="17">
        <v>3215</v>
      </c>
      <c r="D18" s="5" t="s">
        <v>34</v>
      </c>
      <c r="E18" s="5">
        <v>2219</v>
      </c>
      <c r="F18" s="5">
        <v>842</v>
      </c>
      <c r="G18" s="5">
        <v>154</v>
      </c>
      <c r="H18" s="3">
        <f>Tabla1[[#This Row],[COMPLETE]]/Tabla1[[#This Row],[WOS]]</f>
        <v>0.69020217729393463</v>
      </c>
      <c r="I18" s="3">
        <f>Tabla1[[#This Row],[FAILED]]/Tabla1[[#This Row],[WOS]]</f>
        <v>0.2618973561430793</v>
      </c>
      <c r="J18" s="3">
        <f>Tabla1[[#This Row],[TIMEOUT]]/Tabla1[[#This Row],[WOS]]</f>
        <v>4.7900466562986001E-2</v>
      </c>
      <c r="L18" s="5"/>
      <c r="M18" s="5"/>
      <c r="P18" s="5"/>
    </row>
    <row r="19" spans="3:16" x14ac:dyDescent="0.2">
      <c r="C19" s="17">
        <v>2512</v>
      </c>
      <c r="D19" s="5" t="s">
        <v>16</v>
      </c>
      <c r="E19" s="17">
        <v>2500</v>
      </c>
      <c r="F19" s="17">
        <v>12</v>
      </c>
      <c r="G19" s="5"/>
      <c r="H19" s="3">
        <f>Tabla1[[#This Row],[COMPLETE]]/Tabla1[[#This Row],[WOS]]</f>
        <v>0.99522292993630568</v>
      </c>
      <c r="I19" s="3">
        <f>Tabla1[[#This Row],[FAILED]]/Tabla1[[#This Row],[WOS]]</f>
        <v>4.7770700636942673E-3</v>
      </c>
      <c r="J19" s="3">
        <f>Tabla1[[#This Row],[TIMEOUT]]/Tabla1[[#This Row],[WOS]]</f>
        <v>0</v>
      </c>
      <c r="L19" s="5"/>
      <c r="M19" s="5"/>
      <c r="P19" s="5"/>
    </row>
    <row r="20" spans="3:16" x14ac:dyDescent="0.2">
      <c r="C20" s="17">
        <v>1746</v>
      </c>
      <c r="D20" s="5" t="s">
        <v>57</v>
      </c>
      <c r="E20" s="5">
        <v>1631</v>
      </c>
      <c r="F20" s="5">
        <v>67</v>
      </c>
      <c r="G20" s="5">
        <v>48</v>
      </c>
      <c r="H20" s="3">
        <f>Tabla1[[#This Row],[COMPLETE]]/Tabla1[[#This Row],[WOS]]</f>
        <v>0.93413516609392899</v>
      </c>
      <c r="I20" s="3">
        <f>Tabla1[[#This Row],[FAILED]]/Tabla1[[#This Row],[WOS]]</f>
        <v>3.8373424971363118E-2</v>
      </c>
      <c r="J20" s="3">
        <f>Tabla1[[#This Row],[TIMEOUT]]/Tabla1[[#This Row],[WOS]]</f>
        <v>2.7491408934707903E-2</v>
      </c>
      <c r="L20" s="5"/>
      <c r="M20" s="5"/>
      <c r="P20" s="5"/>
    </row>
    <row r="21" spans="3:16" x14ac:dyDescent="0.2">
      <c r="C21" s="5">
        <v>1444</v>
      </c>
      <c r="D21" s="5" t="s">
        <v>38</v>
      </c>
      <c r="E21" s="17">
        <v>1193</v>
      </c>
      <c r="F21" s="5">
        <v>183</v>
      </c>
      <c r="G21" s="5">
        <v>68</v>
      </c>
      <c r="H21" s="3">
        <f>Tabla1[[#This Row],[COMPLETE]]/Tabla1[[#This Row],[WOS]]</f>
        <v>0.82617728531855961</v>
      </c>
      <c r="I21" s="3">
        <f>Tabla1[[#This Row],[FAILED]]/Tabla1[[#This Row],[WOS]]</f>
        <v>0.12673130193905818</v>
      </c>
      <c r="J21" s="3">
        <f>Tabla1[[#This Row],[TIMEOUT]]/Tabla1[[#This Row],[WOS]]</f>
        <v>4.7091412742382273E-2</v>
      </c>
      <c r="L21" s="5"/>
      <c r="M21" s="5"/>
      <c r="P21" s="5"/>
    </row>
    <row r="22" spans="3:16" x14ac:dyDescent="0.2">
      <c r="C22" s="17">
        <v>952</v>
      </c>
      <c r="D22" s="5" t="s">
        <v>53</v>
      </c>
      <c r="E22" s="5">
        <v>942</v>
      </c>
      <c r="F22" s="5">
        <v>10</v>
      </c>
      <c r="G22" s="5"/>
      <c r="H22" s="3">
        <f>Tabla1[[#This Row],[COMPLETE]]/Tabla1[[#This Row],[WOS]]</f>
        <v>0.98949579831932777</v>
      </c>
      <c r="I22" s="3">
        <f>Tabla1[[#This Row],[FAILED]]/Tabla1[[#This Row],[WOS]]</f>
        <v>1.050420168067227E-2</v>
      </c>
      <c r="J22" s="3">
        <f>Tabla1[[#This Row],[TIMEOUT]]/Tabla1[[#This Row],[WOS]]</f>
        <v>0</v>
      </c>
      <c r="L22" s="17"/>
      <c r="M22" s="5"/>
      <c r="N22" s="17"/>
      <c r="O22" s="5"/>
      <c r="P22" s="5"/>
    </row>
    <row r="23" spans="3:16" x14ac:dyDescent="0.2">
      <c r="C23" s="17">
        <v>715</v>
      </c>
      <c r="D23" s="5" t="s">
        <v>47</v>
      </c>
      <c r="E23" s="17"/>
      <c r="F23" s="17"/>
      <c r="G23" s="5">
        <v>715</v>
      </c>
      <c r="H23" s="3">
        <f>Tabla1[[#This Row],[COMPLETE]]/Tabla1[[#This Row],[WOS]]</f>
        <v>0</v>
      </c>
      <c r="I23" s="3">
        <f>Tabla1[[#This Row],[FAILED]]/Tabla1[[#This Row],[WOS]]</f>
        <v>0</v>
      </c>
      <c r="J23" s="3">
        <f>Tabla1[[#This Row],[TIMEOUT]]/Tabla1[[#This Row],[WOS]]</f>
        <v>1</v>
      </c>
      <c r="L23" s="5"/>
      <c r="M23" s="5"/>
      <c r="N23" s="17"/>
      <c r="O23" s="17"/>
      <c r="P23" s="5"/>
    </row>
    <row r="24" spans="3:16" x14ac:dyDescent="0.2">
      <c r="C24" s="17">
        <v>636</v>
      </c>
      <c r="D24" s="5" t="s">
        <v>27</v>
      </c>
      <c r="E24" s="17">
        <v>546</v>
      </c>
      <c r="F24" s="5">
        <v>68</v>
      </c>
      <c r="G24" s="5">
        <v>22</v>
      </c>
      <c r="H24" s="3">
        <f>Tabla1[[#This Row],[COMPLETE]]/Tabla1[[#This Row],[WOS]]</f>
        <v>0.85849056603773588</v>
      </c>
      <c r="I24" s="3">
        <f>Tabla1[[#This Row],[FAILED]]/Tabla1[[#This Row],[WOS]]</f>
        <v>0.1069182389937107</v>
      </c>
      <c r="J24" s="3">
        <f>Tabla1[[#This Row],[TIMEOUT]]/Tabla1[[#This Row],[WOS]]</f>
        <v>3.4591194968553458E-2</v>
      </c>
      <c r="L24" s="17"/>
      <c r="M24" s="5"/>
      <c r="N24" s="17"/>
      <c r="O24" s="5"/>
      <c r="P24" s="5"/>
    </row>
    <row r="25" spans="3:16" x14ac:dyDescent="0.2">
      <c r="C25" s="17">
        <v>613</v>
      </c>
      <c r="D25" s="5" t="s">
        <v>41</v>
      </c>
      <c r="E25" s="5">
        <v>388</v>
      </c>
      <c r="F25" s="5">
        <v>225</v>
      </c>
      <c r="G25" s="5"/>
      <c r="H25" s="3">
        <f>Tabla1[[#This Row],[COMPLETE]]/Tabla1[[#This Row],[WOS]]</f>
        <v>0.63295269168026103</v>
      </c>
      <c r="I25" s="3">
        <f>Tabla1[[#This Row],[FAILED]]/Tabla1[[#This Row],[WOS]]</f>
        <v>0.36704730831973897</v>
      </c>
      <c r="J25" s="3">
        <f>Tabla1[[#This Row],[TIMEOUT]]/Tabla1[[#This Row],[WOS]]</f>
        <v>0</v>
      </c>
      <c r="L25" s="5"/>
      <c r="M25" s="5"/>
      <c r="N25" s="17"/>
      <c r="O25" s="17"/>
      <c r="P25" s="5"/>
    </row>
    <row r="26" spans="3:16" x14ac:dyDescent="0.2">
      <c r="C26" s="17">
        <v>586</v>
      </c>
      <c r="D26" s="5" t="s">
        <v>37</v>
      </c>
      <c r="E26" s="17">
        <v>10</v>
      </c>
      <c r="F26" s="17">
        <v>551</v>
      </c>
      <c r="G26" s="5">
        <v>25</v>
      </c>
      <c r="H26" s="3">
        <f>Tabla1[[#This Row],[COMPLETE]]/Tabla1[[#This Row],[WOS]]</f>
        <v>1.7064846416382253E-2</v>
      </c>
      <c r="I26" s="3">
        <f>Tabla1[[#This Row],[FAILED]]/Tabla1[[#This Row],[WOS]]</f>
        <v>0.94027303754266212</v>
      </c>
      <c r="J26" s="3">
        <f>Tabla1[[#This Row],[TIMEOUT]]/Tabla1[[#This Row],[WOS]]</f>
        <v>4.2662116040955635E-2</v>
      </c>
      <c r="L26" s="5"/>
      <c r="M26" s="5"/>
      <c r="N26" s="17"/>
      <c r="O26" s="17"/>
      <c r="P26" s="5"/>
    </row>
    <row r="27" spans="3:16" x14ac:dyDescent="0.2">
      <c r="C27" s="17">
        <v>563</v>
      </c>
      <c r="D27" s="5" t="s">
        <v>46</v>
      </c>
      <c r="E27" s="17">
        <v>468</v>
      </c>
      <c r="F27" s="17">
        <v>44</v>
      </c>
      <c r="G27" s="5">
        <v>51</v>
      </c>
      <c r="H27" s="3">
        <f>Tabla1[[#This Row],[COMPLETE]]/Tabla1[[#This Row],[WOS]]</f>
        <v>0.8312611012433393</v>
      </c>
      <c r="I27" s="3">
        <f>Tabla1[[#This Row],[FAILED]]/Tabla1[[#This Row],[WOS]]</f>
        <v>7.8152753108348141E-2</v>
      </c>
      <c r="J27" s="3">
        <f>Tabla1[[#This Row],[TIMEOUT]]/Tabla1[[#This Row],[WOS]]</f>
        <v>9.0586145648312605E-2</v>
      </c>
      <c r="L27" s="17"/>
      <c r="M27" s="5"/>
      <c r="P27" s="5"/>
    </row>
    <row r="28" spans="3:16" x14ac:dyDescent="0.2">
      <c r="C28" s="17">
        <v>462</v>
      </c>
      <c r="D28" s="5" t="s">
        <v>40</v>
      </c>
      <c r="E28" s="5">
        <v>415</v>
      </c>
      <c r="F28" s="17">
        <v>16</v>
      </c>
      <c r="G28" s="5">
        <v>31</v>
      </c>
      <c r="H28" s="3">
        <f>Tabla1[[#This Row],[COMPLETE]]/Tabla1[[#This Row],[WOS]]</f>
        <v>0.89826839826839822</v>
      </c>
      <c r="I28" s="3">
        <f>Tabla1[[#This Row],[FAILED]]/Tabla1[[#This Row],[WOS]]</f>
        <v>3.4632034632034632E-2</v>
      </c>
      <c r="J28" s="3">
        <f>Tabla1[[#This Row],[TIMEOUT]]/Tabla1[[#This Row],[WOS]]</f>
        <v>6.7099567099567103E-2</v>
      </c>
      <c r="L28" s="5"/>
      <c r="M28" s="5"/>
      <c r="P28" s="5"/>
    </row>
    <row r="29" spans="3:16" x14ac:dyDescent="0.2">
      <c r="C29" s="17">
        <v>380</v>
      </c>
      <c r="D29" s="5" t="s">
        <v>49</v>
      </c>
      <c r="E29" s="17">
        <v>321</v>
      </c>
      <c r="F29" s="17">
        <v>29</v>
      </c>
      <c r="G29" s="5">
        <v>30</v>
      </c>
      <c r="H29" s="3">
        <f>Tabla1[[#This Row],[COMPLETE]]/Tabla1[[#This Row],[WOS]]</f>
        <v>0.84473684210526312</v>
      </c>
      <c r="I29" s="3">
        <f>Tabla1[[#This Row],[FAILED]]/Tabla1[[#This Row],[WOS]]</f>
        <v>7.6315789473684212E-2</v>
      </c>
      <c r="J29" s="3">
        <f>Tabla1[[#This Row],[TIMEOUT]]/Tabla1[[#This Row],[WOS]]</f>
        <v>7.8947368421052627E-2</v>
      </c>
      <c r="L29" s="17"/>
      <c r="M29" s="5"/>
      <c r="N29" s="17"/>
      <c r="O29" s="17"/>
      <c r="P29" s="5"/>
    </row>
    <row r="30" spans="3:16" x14ac:dyDescent="0.2">
      <c r="C30" s="17">
        <v>358</v>
      </c>
      <c r="D30" s="5" t="s">
        <v>42</v>
      </c>
      <c r="E30" s="17">
        <v>311</v>
      </c>
      <c r="F30" s="17">
        <v>22</v>
      </c>
      <c r="G30" s="5">
        <v>25</v>
      </c>
      <c r="H30" s="3">
        <f>Tabla1[[#This Row],[COMPLETE]]/Tabla1[[#This Row],[WOS]]</f>
        <v>0.86871508379888274</v>
      </c>
      <c r="I30" s="3">
        <f>Tabla1[[#This Row],[FAILED]]/Tabla1[[#This Row],[WOS]]</f>
        <v>6.1452513966480445E-2</v>
      </c>
      <c r="J30" s="3">
        <f>Tabla1[[#This Row],[TIMEOUT]]/Tabla1[[#This Row],[WOS]]</f>
        <v>6.9832402234636867E-2</v>
      </c>
      <c r="L30" s="17"/>
      <c r="M30" s="5"/>
      <c r="N30" s="5"/>
      <c r="O30" s="5"/>
      <c r="P30" s="5"/>
    </row>
    <row r="31" spans="3:16" x14ac:dyDescent="0.2">
      <c r="C31" s="5">
        <v>311</v>
      </c>
      <c r="D31" s="5" t="s">
        <v>45</v>
      </c>
      <c r="E31" s="5">
        <v>10</v>
      </c>
      <c r="F31" s="17">
        <v>283</v>
      </c>
      <c r="G31" s="5">
        <v>18</v>
      </c>
      <c r="H31" s="3">
        <f>Tabla1[[#This Row],[COMPLETE]]/Tabla1[[#This Row],[WOS]]</f>
        <v>3.215434083601286E-2</v>
      </c>
      <c r="I31" s="3">
        <f>Tabla1[[#This Row],[FAILED]]/Tabla1[[#This Row],[WOS]]</f>
        <v>0.909967845659164</v>
      </c>
      <c r="J31" s="3">
        <f>Tabla1[[#This Row],[TIMEOUT]]/Tabla1[[#This Row],[WOS]]</f>
        <v>5.7877813504823149E-2</v>
      </c>
      <c r="L31" s="17"/>
      <c r="M31" s="5"/>
      <c r="N31" s="5"/>
      <c r="O31" s="5"/>
      <c r="P31" s="5"/>
    </row>
    <row r="32" spans="3:16" x14ac:dyDescent="0.2">
      <c r="C32" s="5">
        <v>299</v>
      </c>
      <c r="D32" s="5" t="s">
        <v>29</v>
      </c>
      <c r="E32" s="17">
        <v>191</v>
      </c>
      <c r="F32" s="17">
        <v>74</v>
      </c>
      <c r="G32" s="5">
        <v>34</v>
      </c>
      <c r="H32" s="3">
        <f>Tabla1[[#This Row],[COMPLETE]]/Tabla1[[#This Row],[WOS]]</f>
        <v>0.6387959866220736</v>
      </c>
      <c r="I32" s="3">
        <f>Tabla1[[#This Row],[FAILED]]/Tabla1[[#This Row],[WOS]]</f>
        <v>0.24749163879598662</v>
      </c>
      <c r="J32" s="3">
        <f>Tabla1[[#This Row],[TIMEOUT]]/Tabla1[[#This Row],[WOS]]</f>
        <v>0.11371237458193979</v>
      </c>
      <c r="L32" s="17"/>
      <c r="M32" s="5"/>
      <c r="N32" s="5"/>
      <c r="O32" s="17"/>
      <c r="P32" s="5"/>
    </row>
    <row r="33" spans="3:16" x14ac:dyDescent="0.2">
      <c r="C33" s="17">
        <v>264</v>
      </c>
      <c r="D33" s="5" t="s">
        <v>25</v>
      </c>
      <c r="E33" s="17">
        <v>234</v>
      </c>
      <c r="F33" s="5">
        <v>6</v>
      </c>
      <c r="G33" s="5">
        <v>24</v>
      </c>
      <c r="H33" s="3">
        <f>Tabla1[[#This Row],[COMPLETE]]/Tabla1[[#This Row],[WOS]]</f>
        <v>0.88636363636363635</v>
      </c>
      <c r="I33" s="3">
        <f>Tabla1[[#This Row],[FAILED]]/Tabla1[[#This Row],[WOS]]</f>
        <v>2.2727272727272728E-2</v>
      </c>
      <c r="J33" s="3">
        <f>Tabla1[[#This Row],[TIMEOUT]]/Tabla1[[#This Row],[WOS]]</f>
        <v>9.0909090909090912E-2</v>
      </c>
      <c r="L33" s="17"/>
      <c r="M33" s="5"/>
      <c r="N33" s="17"/>
      <c r="O33" s="5"/>
      <c r="P33" s="5"/>
    </row>
    <row r="34" spans="3:16" x14ac:dyDescent="0.2">
      <c r="C34" s="17">
        <v>248</v>
      </c>
      <c r="D34" s="5" t="s">
        <v>51</v>
      </c>
      <c r="E34" s="17">
        <v>150</v>
      </c>
      <c r="F34" s="5">
        <v>52</v>
      </c>
      <c r="G34" s="5">
        <v>46</v>
      </c>
      <c r="H34" s="3">
        <f>Tabla1[[#This Row],[COMPLETE]]/Tabla1[[#This Row],[WOS]]</f>
        <v>0.60483870967741937</v>
      </c>
      <c r="I34" s="3">
        <f>Tabla1[[#This Row],[FAILED]]/Tabla1[[#This Row],[WOS]]</f>
        <v>0.20967741935483872</v>
      </c>
      <c r="J34" s="3">
        <f>Tabla1[[#This Row],[TIMEOUT]]/Tabla1[[#This Row],[WOS]]</f>
        <v>0.18548387096774194</v>
      </c>
      <c r="L34" s="5"/>
      <c r="M34" s="5"/>
      <c r="N34" s="5"/>
      <c r="O34" s="17"/>
      <c r="P34" s="5"/>
    </row>
    <row r="35" spans="3:16" x14ac:dyDescent="0.2">
      <c r="C35" s="5">
        <v>234</v>
      </c>
      <c r="D35" s="5" t="s">
        <v>28</v>
      </c>
      <c r="E35" s="17">
        <v>189</v>
      </c>
      <c r="F35" s="17">
        <v>30</v>
      </c>
      <c r="G35" s="5">
        <v>15</v>
      </c>
      <c r="H35" s="3">
        <f>Tabla1[[#This Row],[COMPLETE]]/Tabla1[[#This Row],[WOS]]</f>
        <v>0.80769230769230771</v>
      </c>
      <c r="I35" s="3">
        <f>Tabla1[[#This Row],[FAILED]]/Tabla1[[#This Row],[WOS]]</f>
        <v>0.12820512820512819</v>
      </c>
      <c r="J35" s="3">
        <f>Tabla1[[#This Row],[TIMEOUT]]/Tabla1[[#This Row],[WOS]]</f>
        <v>6.4102564102564097E-2</v>
      </c>
      <c r="L35" s="5"/>
      <c r="M35" s="5"/>
      <c r="N35" s="17"/>
      <c r="O35" s="17"/>
      <c r="P35" s="5"/>
    </row>
    <row r="36" spans="3:16" x14ac:dyDescent="0.2">
      <c r="C36" s="17">
        <v>224</v>
      </c>
      <c r="D36" s="5" t="s">
        <v>54</v>
      </c>
      <c r="E36" s="5">
        <v>224</v>
      </c>
      <c r="F36" s="5"/>
      <c r="G36" s="5"/>
      <c r="H36" s="3">
        <f>Tabla1[[#This Row],[COMPLETE]]/Tabla1[[#This Row],[WOS]]</f>
        <v>1</v>
      </c>
      <c r="I36" s="3">
        <f>Tabla1[[#This Row],[FAILED]]/Tabla1[[#This Row],[WOS]]</f>
        <v>0</v>
      </c>
      <c r="J36" s="3">
        <f>Tabla1[[#This Row],[TIMEOUT]]/Tabla1[[#This Row],[WOS]]</f>
        <v>0</v>
      </c>
      <c r="L36" s="17"/>
      <c r="M36" s="5"/>
      <c r="N36" s="17"/>
      <c r="O36" s="17"/>
      <c r="P36" s="5"/>
    </row>
    <row r="37" spans="3:16" x14ac:dyDescent="0.2">
      <c r="C37" s="17">
        <v>184</v>
      </c>
      <c r="D37" s="5" t="s">
        <v>39</v>
      </c>
      <c r="E37" s="17">
        <v>171</v>
      </c>
      <c r="F37" s="5">
        <v>3</v>
      </c>
      <c r="G37" s="5">
        <v>10</v>
      </c>
      <c r="H37" s="3">
        <f>Tabla1[[#This Row],[COMPLETE]]/Tabla1[[#This Row],[WOS]]</f>
        <v>0.92934782608695654</v>
      </c>
      <c r="I37" s="3">
        <f>Tabla1[[#This Row],[FAILED]]/Tabla1[[#This Row],[WOS]]</f>
        <v>1.6304347826086956E-2</v>
      </c>
      <c r="J37" s="3">
        <f>Tabla1[[#This Row],[TIMEOUT]]/Tabla1[[#This Row],[WOS]]</f>
        <v>5.434782608695652E-2</v>
      </c>
      <c r="L37" s="5"/>
      <c r="M37" s="5"/>
      <c r="N37" s="17"/>
      <c r="O37" s="5"/>
      <c r="P37" s="5"/>
    </row>
    <row r="38" spans="3:16" x14ac:dyDescent="0.2">
      <c r="C38" s="17">
        <v>149</v>
      </c>
      <c r="D38" s="5" t="s">
        <v>50</v>
      </c>
      <c r="E38" s="17">
        <v>97</v>
      </c>
      <c r="F38" s="17">
        <v>37</v>
      </c>
      <c r="G38" s="5">
        <v>15</v>
      </c>
      <c r="H38" s="3">
        <f>Tabla1[[#This Row],[COMPLETE]]/Tabla1[[#This Row],[WOS]]</f>
        <v>0.65100671140939592</v>
      </c>
      <c r="I38" s="3">
        <f>Tabla1[[#This Row],[FAILED]]/Tabla1[[#This Row],[WOS]]</f>
        <v>0.24832214765100671</v>
      </c>
      <c r="J38" s="3">
        <f>Tabla1[[#This Row],[TIMEOUT]]/Tabla1[[#This Row],[WOS]]</f>
        <v>0.10067114093959731</v>
      </c>
      <c r="L38" s="17"/>
      <c r="M38" s="5"/>
      <c r="N38" s="17"/>
      <c r="O38" s="5"/>
      <c r="P38" s="5"/>
    </row>
    <row r="39" spans="3:16" x14ac:dyDescent="0.2">
      <c r="C39" s="5">
        <v>144</v>
      </c>
      <c r="D39" s="5" t="s">
        <v>21</v>
      </c>
      <c r="E39" s="5"/>
      <c r="F39" s="5"/>
      <c r="G39" s="5">
        <v>144</v>
      </c>
      <c r="H39" s="3">
        <f>Tabla1[[#This Row],[COMPLETE]]/Tabla1[[#This Row],[WOS]]</f>
        <v>0</v>
      </c>
      <c r="I39" s="3">
        <f>Tabla1[[#This Row],[FAILED]]/Tabla1[[#This Row],[WOS]]</f>
        <v>0</v>
      </c>
      <c r="J39" s="3">
        <f>Tabla1[[#This Row],[TIMEOUT]]/Tabla1[[#This Row],[WOS]]</f>
        <v>1</v>
      </c>
      <c r="L39" s="17"/>
      <c r="M39" s="5"/>
      <c r="N39" s="5"/>
      <c r="O39" s="17"/>
      <c r="P39" s="5"/>
    </row>
    <row r="40" spans="3:16" x14ac:dyDescent="0.2">
      <c r="C40" s="5">
        <v>138</v>
      </c>
      <c r="D40" s="5" t="s">
        <v>22</v>
      </c>
      <c r="E40" s="5"/>
      <c r="F40" s="5"/>
      <c r="G40" s="5">
        <v>138</v>
      </c>
      <c r="H40" s="3">
        <f>Tabla1[[#This Row],[COMPLETE]]/Tabla1[[#This Row],[WOS]]</f>
        <v>0</v>
      </c>
      <c r="I40" s="3">
        <f>Tabla1[[#This Row],[FAILED]]/Tabla1[[#This Row],[WOS]]</f>
        <v>0</v>
      </c>
      <c r="J40" s="3">
        <f>Tabla1[[#This Row],[TIMEOUT]]/Tabla1[[#This Row],[WOS]]</f>
        <v>1</v>
      </c>
      <c r="L40" s="17"/>
      <c r="M40" s="5"/>
      <c r="N40" s="5"/>
      <c r="O40" s="5"/>
      <c r="P40" s="5"/>
    </row>
    <row r="41" spans="3:16" x14ac:dyDescent="0.2">
      <c r="C41" s="17">
        <v>136</v>
      </c>
      <c r="D41" s="5" t="s">
        <v>52</v>
      </c>
      <c r="E41" s="5"/>
      <c r="F41" s="5"/>
      <c r="G41" s="5">
        <v>136</v>
      </c>
      <c r="H41" s="3">
        <f>Tabla1[[#This Row],[COMPLETE]]/Tabla1[[#This Row],[WOS]]</f>
        <v>0</v>
      </c>
      <c r="I41" s="3">
        <f>Tabla1[[#This Row],[FAILED]]/Tabla1[[#This Row],[WOS]]</f>
        <v>0</v>
      </c>
      <c r="J41" s="3">
        <f>Tabla1[[#This Row],[TIMEOUT]]/Tabla1[[#This Row],[WOS]]</f>
        <v>1</v>
      </c>
      <c r="L41" s="17"/>
      <c r="M41" s="5"/>
      <c r="N41" s="17"/>
      <c r="O41" s="17"/>
      <c r="P41" s="5"/>
    </row>
    <row r="42" spans="3:16" x14ac:dyDescent="0.2">
      <c r="C42" s="17">
        <v>109</v>
      </c>
      <c r="D42" s="5" t="s">
        <v>32</v>
      </c>
      <c r="E42" s="17">
        <v>93</v>
      </c>
      <c r="F42" s="17">
        <v>16</v>
      </c>
      <c r="G42" s="5"/>
      <c r="H42" s="3">
        <f>Tabla1[[#This Row],[COMPLETE]]/Tabla1[[#This Row],[WOS]]</f>
        <v>0.85321100917431192</v>
      </c>
      <c r="I42" s="3">
        <f>Tabla1[[#This Row],[FAILED]]/Tabla1[[#This Row],[WOS]]</f>
        <v>0.14678899082568808</v>
      </c>
      <c r="J42" s="3">
        <f>Tabla1[[#This Row],[TIMEOUT]]/Tabla1[[#This Row],[WOS]]</f>
        <v>0</v>
      </c>
      <c r="L42" s="17"/>
      <c r="M42" s="5"/>
      <c r="N42" s="17"/>
      <c r="O42" s="17"/>
      <c r="P42" s="5"/>
    </row>
    <row r="43" spans="3:16" x14ac:dyDescent="0.2">
      <c r="C43" s="5">
        <v>97</v>
      </c>
      <c r="D43" s="5" t="s">
        <v>13</v>
      </c>
      <c r="E43" s="17">
        <v>91</v>
      </c>
      <c r="F43" s="17">
        <v>6</v>
      </c>
      <c r="G43" s="5"/>
      <c r="H43" s="3">
        <f>Tabla1[[#This Row],[COMPLETE]]/Tabla1[[#This Row],[WOS]]</f>
        <v>0.93814432989690721</v>
      </c>
      <c r="I43" s="3">
        <f>Tabla1[[#This Row],[FAILED]]/Tabla1[[#This Row],[WOS]]</f>
        <v>6.1855670103092786E-2</v>
      </c>
      <c r="J43" s="3">
        <f>Tabla1[[#This Row],[TIMEOUT]]/Tabla1[[#This Row],[WOS]]</f>
        <v>0</v>
      </c>
      <c r="L43" s="17"/>
      <c r="M43" s="5"/>
      <c r="N43" s="17"/>
      <c r="O43" s="17"/>
      <c r="P43" s="5"/>
    </row>
    <row r="44" spans="3:16" x14ac:dyDescent="0.2">
      <c r="C44" s="17">
        <v>90</v>
      </c>
      <c r="D44" s="5" t="s">
        <v>55</v>
      </c>
      <c r="E44" s="5"/>
      <c r="F44" s="5"/>
      <c r="G44" s="5">
        <v>90</v>
      </c>
      <c r="H44" s="3">
        <f>Tabla1[[#This Row],[COMPLETE]]/Tabla1[[#This Row],[WOS]]</f>
        <v>0</v>
      </c>
      <c r="I44" s="3">
        <f>Tabla1[[#This Row],[FAILED]]/Tabla1[[#This Row],[WOS]]</f>
        <v>0</v>
      </c>
      <c r="J44" s="3">
        <f>Tabla1[[#This Row],[TIMEOUT]]/Tabla1[[#This Row],[WOS]]</f>
        <v>1</v>
      </c>
      <c r="L44" s="5"/>
      <c r="M44" s="5"/>
      <c r="N44" s="5"/>
      <c r="O44" s="17"/>
      <c r="P44" s="5"/>
    </row>
    <row r="45" spans="3:16" x14ac:dyDescent="0.2">
      <c r="C45" s="5">
        <v>88</v>
      </c>
      <c r="D45" s="5" t="s">
        <v>23</v>
      </c>
      <c r="E45" s="5"/>
      <c r="F45" s="5"/>
      <c r="G45" s="5">
        <v>88</v>
      </c>
      <c r="H45" s="3">
        <f>Tabla1[[#This Row],[COMPLETE]]/Tabla1[[#This Row],[WOS]]</f>
        <v>0</v>
      </c>
      <c r="I45" s="3">
        <f>Tabla1[[#This Row],[FAILED]]/Tabla1[[#This Row],[WOS]]</f>
        <v>0</v>
      </c>
      <c r="J45" s="3">
        <f>Tabla1[[#This Row],[TIMEOUT]]/Tabla1[[#This Row],[WOS]]</f>
        <v>1</v>
      </c>
      <c r="L45" s="17"/>
      <c r="M45" s="5"/>
      <c r="N45" s="5"/>
      <c r="O45" s="17"/>
      <c r="P45" s="5"/>
    </row>
    <row r="46" spans="3:16" x14ac:dyDescent="0.2">
      <c r="C46" s="17">
        <v>58</v>
      </c>
      <c r="D46" s="5" t="s">
        <v>61</v>
      </c>
      <c r="E46" s="5">
        <v>58</v>
      </c>
      <c r="F46" s="17"/>
      <c r="G46" s="5"/>
      <c r="H46" s="3">
        <f>Tabla1[[#This Row],[COMPLETE]]/Tabla1[[#This Row],[WOS]]</f>
        <v>1</v>
      </c>
      <c r="I46" s="3">
        <f>Tabla1[[#This Row],[FAILED]]/Tabla1[[#This Row],[WOS]]</f>
        <v>0</v>
      </c>
      <c r="J46" s="3">
        <f>Tabla1[[#This Row],[TIMEOUT]]/Tabla1[[#This Row],[WOS]]</f>
        <v>0</v>
      </c>
      <c r="L46" s="17"/>
      <c r="M46" s="5"/>
      <c r="N46" s="17"/>
      <c r="O46" s="17"/>
      <c r="P46" s="5"/>
    </row>
    <row r="47" spans="3:16" x14ac:dyDescent="0.2">
      <c r="C47" s="17">
        <v>47</v>
      </c>
      <c r="D47" s="5" t="s">
        <v>44</v>
      </c>
      <c r="E47" s="17"/>
      <c r="F47" s="17"/>
      <c r="G47" s="5">
        <v>47</v>
      </c>
      <c r="H47" s="3">
        <f>Tabla1[[#This Row],[COMPLETE]]/Tabla1[[#This Row],[WOS]]</f>
        <v>0</v>
      </c>
      <c r="I47" s="3">
        <f>Tabla1[[#This Row],[FAILED]]/Tabla1[[#This Row],[WOS]]</f>
        <v>0</v>
      </c>
      <c r="J47" s="3">
        <f>Tabla1[[#This Row],[TIMEOUT]]/Tabla1[[#This Row],[WOS]]</f>
        <v>1</v>
      </c>
      <c r="L47" s="17"/>
      <c r="M47" s="5"/>
      <c r="N47" s="17"/>
      <c r="O47" s="17"/>
      <c r="P47" s="5"/>
    </row>
    <row r="48" spans="3:16" x14ac:dyDescent="0.2">
      <c r="C48" s="17">
        <v>47</v>
      </c>
      <c r="D48" s="5" t="s">
        <v>56</v>
      </c>
      <c r="E48" s="5"/>
      <c r="F48" s="5"/>
      <c r="G48" s="5">
        <v>47</v>
      </c>
      <c r="H48" s="3">
        <f>Tabla1[[#This Row],[COMPLETE]]/Tabla1[[#This Row],[WOS]]</f>
        <v>0</v>
      </c>
      <c r="I48" s="3">
        <f>Tabla1[[#This Row],[FAILED]]/Tabla1[[#This Row],[WOS]]</f>
        <v>0</v>
      </c>
      <c r="J48" s="3">
        <f>Tabla1[[#This Row],[TIMEOUT]]/Tabla1[[#This Row],[WOS]]</f>
        <v>1</v>
      </c>
      <c r="L48" s="17"/>
      <c r="M48" s="5"/>
      <c r="N48" s="17"/>
      <c r="O48" s="17"/>
      <c r="P48" s="5"/>
    </row>
    <row r="49" spans="3:16" x14ac:dyDescent="0.2">
      <c r="C49" s="17">
        <v>41</v>
      </c>
      <c r="D49" s="5" t="s">
        <v>18</v>
      </c>
      <c r="E49" s="5">
        <v>41</v>
      </c>
      <c r="F49" s="5"/>
      <c r="G49" s="5"/>
      <c r="H49" s="3">
        <f>Tabla1[[#This Row],[COMPLETE]]/Tabla1[[#This Row],[WOS]]</f>
        <v>1</v>
      </c>
      <c r="I49" s="3">
        <f>Tabla1[[#This Row],[FAILED]]/Tabla1[[#This Row],[WOS]]</f>
        <v>0</v>
      </c>
      <c r="J49" s="3">
        <f>Tabla1[[#This Row],[TIMEOUT]]/Tabla1[[#This Row],[WOS]]</f>
        <v>0</v>
      </c>
      <c r="L49" s="17"/>
      <c r="M49" s="5"/>
      <c r="N49" s="17"/>
      <c r="O49" s="17"/>
      <c r="P49" s="5"/>
    </row>
    <row r="50" spans="3:16" x14ac:dyDescent="0.2">
      <c r="C50" s="5">
        <v>37</v>
      </c>
      <c r="D50" s="5" t="s">
        <v>26</v>
      </c>
      <c r="E50" s="17"/>
      <c r="F50" s="17">
        <v>37</v>
      </c>
      <c r="G50" s="5"/>
      <c r="H50" s="3">
        <f>Tabla1[[#This Row],[COMPLETE]]/Tabla1[[#This Row],[WOS]]</f>
        <v>0</v>
      </c>
      <c r="I50" s="3">
        <f>Tabla1[[#This Row],[FAILED]]/Tabla1[[#This Row],[WOS]]</f>
        <v>1</v>
      </c>
      <c r="J50" s="3">
        <f>Tabla1[[#This Row],[TIMEOUT]]/Tabla1[[#This Row],[WOS]]</f>
        <v>0</v>
      </c>
      <c r="L50" s="17"/>
      <c r="M50" s="5"/>
      <c r="N50" s="17"/>
      <c r="O50" s="17"/>
      <c r="P50" s="5"/>
    </row>
    <row r="51" spans="3:16" x14ac:dyDescent="0.2">
      <c r="C51" s="17">
        <v>33</v>
      </c>
      <c r="D51" s="5" t="s">
        <v>60</v>
      </c>
      <c r="E51" s="5">
        <v>32</v>
      </c>
      <c r="F51" s="17">
        <v>1</v>
      </c>
      <c r="G51" s="5"/>
      <c r="H51" s="3">
        <f>Tabla1[[#This Row],[COMPLETE]]/Tabla1[[#This Row],[WOS]]</f>
        <v>0.96969696969696972</v>
      </c>
      <c r="I51" s="3">
        <f>Tabla1[[#This Row],[FAILED]]/Tabla1[[#This Row],[WOS]]</f>
        <v>3.0303030303030304E-2</v>
      </c>
      <c r="J51" s="3">
        <f>Tabla1[[#This Row],[TIMEOUT]]/Tabla1[[#This Row],[WOS]]</f>
        <v>0</v>
      </c>
      <c r="L51" s="17"/>
      <c r="M51" s="5"/>
      <c r="N51" s="17"/>
      <c r="O51" s="5"/>
      <c r="P51" s="5"/>
    </row>
    <row r="52" spans="3:16" x14ac:dyDescent="0.2">
      <c r="C52" s="17">
        <v>24</v>
      </c>
      <c r="D52" s="5" t="s">
        <v>33</v>
      </c>
      <c r="E52" s="5">
        <v>13</v>
      </c>
      <c r="F52" s="5">
        <v>5</v>
      </c>
      <c r="G52" s="5">
        <v>6</v>
      </c>
      <c r="H52" s="3">
        <f>Tabla1[[#This Row],[COMPLETE]]/Tabla1[[#This Row],[WOS]]</f>
        <v>0.54166666666666663</v>
      </c>
      <c r="I52" s="3">
        <f>Tabla1[[#This Row],[FAILED]]/Tabla1[[#This Row],[WOS]]</f>
        <v>0.20833333333333334</v>
      </c>
      <c r="J52" s="3">
        <f>Tabla1[[#This Row],[TIMEOUT]]/Tabla1[[#This Row],[WOS]]</f>
        <v>0.25</v>
      </c>
      <c r="L52" s="17"/>
      <c r="M52" s="5"/>
      <c r="N52" s="5"/>
      <c r="O52" s="5"/>
      <c r="P52" s="5"/>
    </row>
    <row r="53" spans="3:16" x14ac:dyDescent="0.2">
      <c r="C53" s="17">
        <v>20</v>
      </c>
      <c r="D53" s="5" t="s">
        <v>48</v>
      </c>
      <c r="E53" s="17"/>
      <c r="F53" s="17"/>
      <c r="G53" s="5">
        <v>20</v>
      </c>
      <c r="H53" s="3">
        <f>Tabla1[[#This Row],[COMPLETE]]/Tabla1[[#This Row],[WOS]]</f>
        <v>0</v>
      </c>
      <c r="I53" s="3">
        <f>Tabla1[[#This Row],[FAILED]]/Tabla1[[#This Row],[WOS]]</f>
        <v>0</v>
      </c>
      <c r="J53" s="3">
        <f>Tabla1[[#This Row],[TIMEOUT]]/Tabla1[[#This Row],[WOS]]</f>
        <v>1</v>
      </c>
      <c r="L53" s="17"/>
      <c r="M53" s="5"/>
      <c r="N53" s="5"/>
      <c r="O53" s="5"/>
      <c r="P53" s="5"/>
    </row>
    <row r="54" spans="3:16" x14ac:dyDescent="0.2">
      <c r="C54" s="17">
        <v>17</v>
      </c>
      <c r="D54" s="5" t="s">
        <v>43</v>
      </c>
      <c r="E54" s="17"/>
      <c r="F54" s="17">
        <v>17</v>
      </c>
      <c r="G54" s="5"/>
      <c r="H54" s="3">
        <f>Tabla1[[#This Row],[COMPLETE]]/Tabla1[[#This Row],[WOS]]</f>
        <v>0</v>
      </c>
      <c r="I54" s="3">
        <f>Tabla1[[#This Row],[FAILED]]/Tabla1[[#This Row],[WOS]]</f>
        <v>1</v>
      </c>
      <c r="J54" s="3">
        <f>Tabla1[[#This Row],[TIMEOUT]]/Tabla1[[#This Row],[WOS]]</f>
        <v>0</v>
      </c>
      <c r="L54" s="17"/>
      <c r="M54" s="5"/>
      <c r="N54" s="5"/>
      <c r="O54" s="5"/>
      <c r="P54" s="5"/>
    </row>
    <row r="55" spans="3:16" x14ac:dyDescent="0.2">
      <c r="C55" s="5">
        <v>14</v>
      </c>
      <c r="D55" s="5" t="s">
        <v>24</v>
      </c>
      <c r="E55" s="5"/>
      <c r="F55" s="5"/>
      <c r="G55" s="5">
        <v>14</v>
      </c>
      <c r="H55" s="3">
        <f>Tabla1[[#This Row],[COMPLETE]]/Tabla1[[#This Row],[WOS]]</f>
        <v>0</v>
      </c>
      <c r="I55" s="3">
        <f>Tabla1[[#This Row],[FAILED]]/Tabla1[[#This Row],[WOS]]</f>
        <v>0</v>
      </c>
      <c r="J55" s="3">
        <f>Tabla1[[#This Row],[TIMEOUT]]/Tabla1[[#This Row],[WOS]]</f>
        <v>1</v>
      </c>
      <c r="L55" s="17"/>
      <c r="M55" s="5"/>
      <c r="N55" s="5"/>
      <c r="O55" s="5"/>
      <c r="P55" s="5"/>
    </row>
    <row r="56" spans="3:16" x14ac:dyDescent="0.2">
      <c r="C56" s="17">
        <v>12</v>
      </c>
      <c r="D56" s="5" t="s">
        <v>83</v>
      </c>
      <c r="E56" s="5"/>
      <c r="F56" s="17">
        <v>11</v>
      </c>
      <c r="G56" s="5">
        <v>1</v>
      </c>
      <c r="H56" s="3">
        <f>Tabla1[[#This Row],[COMPLETE]]/Tabla1[[#This Row],[WOS]]</f>
        <v>0</v>
      </c>
      <c r="I56" s="3">
        <f>Tabla1[[#This Row],[FAILED]]/Tabla1[[#This Row],[WOS]]</f>
        <v>0.91666666666666663</v>
      </c>
      <c r="J56" s="3">
        <f>Tabla1[[#This Row],[TIMEOUT]]/Tabla1[[#This Row],[WOS]]</f>
        <v>8.3333333333333329E-2</v>
      </c>
      <c r="L56" s="17"/>
      <c r="M56" s="5"/>
      <c r="N56" s="5"/>
      <c r="O56" s="5"/>
      <c r="P56" s="5"/>
    </row>
    <row r="57" spans="3:16" x14ac:dyDescent="0.2">
      <c r="C57" s="17">
        <v>9</v>
      </c>
      <c r="D57" s="5" t="s">
        <v>17</v>
      </c>
      <c r="E57" s="5">
        <v>9</v>
      </c>
      <c r="F57" s="5"/>
      <c r="G57" s="5"/>
      <c r="H57" s="3">
        <f>Tabla1[[#This Row],[COMPLETE]]/Tabla1[[#This Row],[WOS]]</f>
        <v>1</v>
      </c>
      <c r="I57" s="3">
        <f>Tabla1[[#This Row],[FAILED]]/Tabla1[[#This Row],[WOS]]</f>
        <v>0</v>
      </c>
      <c r="J57" s="3">
        <f>Tabla1[[#This Row],[TIMEOUT]]/Tabla1[[#This Row],[WOS]]</f>
        <v>0</v>
      </c>
      <c r="L57" s="17"/>
      <c r="M57" s="5"/>
      <c r="N57" s="5"/>
      <c r="O57" s="5"/>
      <c r="P57" s="5"/>
    </row>
    <row r="58" spans="3:16" x14ac:dyDescent="0.2">
      <c r="C58" s="5">
        <v>9</v>
      </c>
      <c r="D58" s="5" t="s">
        <v>31</v>
      </c>
      <c r="E58" s="5"/>
      <c r="F58" s="5"/>
      <c r="G58" s="5">
        <v>9</v>
      </c>
      <c r="H58" s="3">
        <f>Tabla1[[#This Row],[COMPLETE]]/Tabla1[[#This Row],[WOS]]</f>
        <v>0</v>
      </c>
      <c r="I58" s="3">
        <f>Tabla1[[#This Row],[FAILED]]/Tabla1[[#This Row],[WOS]]</f>
        <v>0</v>
      </c>
      <c r="J58" s="3">
        <f>Tabla1[[#This Row],[TIMEOUT]]/Tabla1[[#This Row],[WOS]]</f>
        <v>1</v>
      </c>
      <c r="L58" s="17"/>
      <c r="M58" s="5"/>
      <c r="N58" s="5"/>
      <c r="O58" s="5"/>
      <c r="P58" s="5"/>
    </row>
    <row r="59" spans="3:16" x14ac:dyDescent="0.2">
      <c r="C59" s="17">
        <v>5</v>
      </c>
      <c r="D59" s="5" t="s">
        <v>30</v>
      </c>
      <c r="E59" s="5"/>
      <c r="F59" s="5"/>
      <c r="G59" s="5">
        <v>5</v>
      </c>
      <c r="H59" s="3">
        <f>Tabla1[[#This Row],[COMPLETE]]/Tabla1[[#This Row],[WOS]]</f>
        <v>0</v>
      </c>
      <c r="I59" s="3">
        <f>Tabla1[[#This Row],[FAILED]]/Tabla1[[#This Row],[WOS]]</f>
        <v>0</v>
      </c>
      <c r="J59" s="3">
        <f>Tabla1[[#This Row],[TIMEOUT]]/Tabla1[[#This Row],[WOS]]</f>
        <v>1</v>
      </c>
      <c r="L59" s="17"/>
      <c r="M59" s="5"/>
      <c r="N59" s="5"/>
      <c r="O59" s="5"/>
      <c r="P59" s="5"/>
    </row>
    <row r="60" spans="3:16" x14ac:dyDescent="0.2">
      <c r="C60" s="17">
        <v>5</v>
      </c>
      <c r="D60" s="5" t="s">
        <v>58</v>
      </c>
      <c r="E60" s="5">
        <v>4</v>
      </c>
      <c r="F60" s="17">
        <v>1</v>
      </c>
      <c r="G60" s="5"/>
      <c r="H60" s="3">
        <f>Tabla1[[#This Row],[COMPLETE]]/Tabla1[[#This Row],[WOS]]</f>
        <v>0.8</v>
      </c>
      <c r="I60" s="3">
        <f>Tabla1[[#This Row],[FAILED]]/Tabla1[[#This Row],[WOS]]</f>
        <v>0.2</v>
      </c>
      <c r="J60" s="3">
        <f>Tabla1[[#This Row],[TIMEOUT]]/Tabla1[[#This Row],[WOS]]</f>
        <v>0</v>
      </c>
      <c r="L60" s="17"/>
      <c r="M60" s="5"/>
      <c r="N60" s="5"/>
      <c r="O60" s="17"/>
    </row>
    <row r="61" spans="3:16" x14ac:dyDescent="0.2">
      <c r="C61" s="17">
        <v>3</v>
      </c>
      <c r="D61" s="5" t="s">
        <v>62</v>
      </c>
      <c r="E61" s="5">
        <v>2</v>
      </c>
      <c r="F61" s="17">
        <v>1</v>
      </c>
      <c r="G61" s="5"/>
      <c r="H61" s="3">
        <f>Tabla1[[#This Row],[COMPLETE]]/Tabla1[[#This Row],[WOS]]</f>
        <v>0.66666666666666663</v>
      </c>
      <c r="I61" s="3">
        <f>Tabla1[[#This Row],[FAILED]]/Tabla1[[#This Row],[WOS]]</f>
        <v>0.33333333333333331</v>
      </c>
      <c r="J61" s="3">
        <f>Tabla1[[#This Row],[TIMEOUT]]/Tabla1[[#This Row],[WOS]]</f>
        <v>0</v>
      </c>
      <c r="L61" s="17"/>
      <c r="M61" s="5"/>
      <c r="N61" s="5"/>
      <c r="O61" s="5"/>
    </row>
    <row r="62" spans="3:16" x14ac:dyDescent="0.2">
      <c r="C62" s="17">
        <v>1</v>
      </c>
      <c r="D62" s="5" t="s">
        <v>85</v>
      </c>
      <c r="E62" s="5">
        <v>1</v>
      </c>
      <c r="F62" s="5"/>
      <c r="G62" s="5"/>
      <c r="H62" s="3">
        <f>Tabla1[[#This Row],[COMPLETE]]/Tabla1[[#This Row],[WOS]]</f>
        <v>1</v>
      </c>
      <c r="I62" s="3">
        <f>Tabla1[[#This Row],[FAILED]]/Tabla1[[#This Row],[WOS]]</f>
        <v>0</v>
      </c>
      <c r="J62" s="3">
        <f>Tabla1[[#This Row],[TIMEOUT]]/Tabla1[[#This Row],[WOS]]</f>
        <v>0</v>
      </c>
      <c r="L62" s="17"/>
      <c r="M62" s="5"/>
      <c r="N62" s="5"/>
      <c r="O62" s="17"/>
    </row>
    <row r="63" spans="3:16" x14ac:dyDescent="0.2">
      <c r="C63" s="17">
        <v>1</v>
      </c>
      <c r="D63" s="5" t="s">
        <v>86</v>
      </c>
      <c r="E63" s="5"/>
      <c r="F63" s="17">
        <v>1</v>
      </c>
      <c r="G63" s="5"/>
      <c r="H63" s="3">
        <f>Tabla1[[#This Row],[COMPLETE]]/Tabla1[[#This Row],[WOS]]</f>
        <v>0</v>
      </c>
      <c r="I63" s="3">
        <f>Tabla1[[#This Row],[FAILED]]/Tabla1[[#This Row],[WOS]]</f>
        <v>1</v>
      </c>
      <c r="J63" s="3">
        <f>Tabla1[[#This Row],[TIMEOUT]]/Tabla1[[#This Row],[WOS]]</f>
        <v>0</v>
      </c>
      <c r="L63" s="17"/>
      <c r="M63" s="5"/>
      <c r="N63" s="5"/>
      <c r="O63" s="17"/>
    </row>
    <row r="64" spans="3:16" x14ac:dyDescent="0.2">
      <c r="C64" s="17">
        <v>1</v>
      </c>
      <c r="D64" s="5" t="s">
        <v>84</v>
      </c>
      <c r="E64" s="5"/>
      <c r="F64" s="5"/>
      <c r="G64" s="5">
        <v>1</v>
      </c>
      <c r="H64" s="3">
        <f>Tabla1[[#This Row],[COMPLETE]]/Tabla1[[#This Row],[WOS]]</f>
        <v>0</v>
      </c>
      <c r="I64" s="3">
        <f>Tabla1[[#This Row],[FAILED]]/Tabla1[[#This Row],[WOS]]</f>
        <v>0</v>
      </c>
      <c r="J64" s="3">
        <f>Tabla1[[#This Row],[TIMEOUT]]/Tabla1[[#This Row],[WOS]]</f>
        <v>1</v>
      </c>
      <c r="L64" s="17"/>
      <c r="M64" s="5"/>
      <c r="N64" s="5"/>
      <c r="O64" s="17"/>
    </row>
    <row r="65" spans="14:14" x14ac:dyDescent="0.2">
      <c r="N65" s="5"/>
    </row>
    <row r="66" spans="14:14" x14ac:dyDescent="0.2">
      <c r="N66" s="5"/>
    </row>
    <row r="67" spans="14:14" x14ac:dyDescent="0.2">
      <c r="N67" s="5"/>
    </row>
    <row r="68" spans="14:14" x14ac:dyDescent="0.2">
      <c r="N68" s="5"/>
    </row>
  </sheetData>
  <sortState ref="L9:M88">
    <sortCondition ref="M9"/>
  </sortState>
  <conditionalFormatting sqref="I9:J64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64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64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58"/>
  <sheetViews>
    <sheetView workbookViewId="0">
      <selection activeCell="D60" sqref="D60"/>
    </sheetView>
  </sheetViews>
  <sheetFormatPr baseColWidth="10" defaultColWidth="11.5" defaultRowHeight="15" x14ac:dyDescent="0.2"/>
  <sheetData>
    <row r="2" spans="2:9" x14ac:dyDescent="0.2">
      <c r="B2" t="s">
        <v>4</v>
      </c>
      <c r="C2" t="s">
        <v>5</v>
      </c>
      <c r="D2" t="s">
        <v>1</v>
      </c>
      <c r="E2" t="s">
        <v>2</v>
      </c>
      <c r="F2" t="s">
        <v>3</v>
      </c>
      <c r="G2" t="s">
        <v>6</v>
      </c>
      <c r="H2" t="s">
        <v>7</v>
      </c>
      <c r="I2" t="s">
        <v>8</v>
      </c>
    </row>
    <row r="3" spans="2:9" x14ac:dyDescent="0.2">
      <c r="B3" s="17">
        <v>715</v>
      </c>
      <c r="C3" s="5" t="s">
        <v>47</v>
      </c>
      <c r="D3" s="17"/>
      <c r="E3" s="17"/>
      <c r="F3" s="5">
        <v>715</v>
      </c>
      <c r="G3" s="6">
        <v>0.73881932021466901</v>
      </c>
      <c r="H3" s="6">
        <v>0.2039355992844365</v>
      </c>
      <c r="I3" s="6">
        <v>5.7245080500894455E-2</v>
      </c>
    </row>
    <row r="4" spans="2:9" x14ac:dyDescent="0.2">
      <c r="B4" s="17">
        <v>3215</v>
      </c>
      <c r="C4" s="5" t="s">
        <v>34</v>
      </c>
      <c r="D4" s="5">
        <v>2219</v>
      </c>
      <c r="E4" s="5">
        <v>842</v>
      </c>
      <c r="F4" s="5">
        <v>154</v>
      </c>
      <c r="G4" s="6">
        <v>0</v>
      </c>
      <c r="H4" s="6">
        <v>0</v>
      </c>
      <c r="I4" s="6">
        <v>1</v>
      </c>
    </row>
    <row r="5" spans="2:9" x14ac:dyDescent="0.2">
      <c r="B5" s="5">
        <v>144</v>
      </c>
      <c r="C5" s="5" t="s">
        <v>21</v>
      </c>
      <c r="D5" s="5"/>
      <c r="E5" s="5"/>
      <c r="F5" s="5">
        <v>144</v>
      </c>
      <c r="G5" s="6">
        <v>0.9969058669522789</v>
      </c>
      <c r="H5" s="6">
        <v>3.0941330477210521E-3</v>
      </c>
      <c r="I5" s="6">
        <v>0</v>
      </c>
    </row>
    <row r="6" spans="2:9" x14ac:dyDescent="0.2">
      <c r="B6" s="5">
        <v>138</v>
      </c>
      <c r="C6" s="5" t="s">
        <v>22</v>
      </c>
      <c r="D6" s="5"/>
      <c r="E6" s="5"/>
      <c r="F6" s="5">
        <v>138</v>
      </c>
      <c r="G6" s="6">
        <v>0.9986286106111254</v>
      </c>
      <c r="H6" s="6">
        <v>1.3713893888746035E-3</v>
      </c>
      <c r="I6" s="6">
        <v>0</v>
      </c>
    </row>
    <row r="7" spans="2:9" x14ac:dyDescent="0.2">
      <c r="B7" s="17">
        <v>136</v>
      </c>
      <c r="C7" s="5" t="s">
        <v>52</v>
      </c>
      <c r="D7" s="5"/>
      <c r="E7" s="5"/>
      <c r="F7" s="5">
        <v>136</v>
      </c>
      <c r="G7" s="6">
        <v>0.77043524416135878</v>
      </c>
      <c r="H7" s="6">
        <v>0.22956475583864119</v>
      </c>
      <c r="I7" s="6">
        <v>0</v>
      </c>
    </row>
    <row r="8" spans="2:9" x14ac:dyDescent="0.2">
      <c r="B8" s="17">
        <v>90</v>
      </c>
      <c r="C8" s="5" t="s">
        <v>55</v>
      </c>
      <c r="D8" s="5"/>
      <c r="E8" s="5"/>
      <c r="F8" s="5">
        <v>90</v>
      </c>
      <c r="G8" s="6">
        <v>0.95157339363105331</v>
      </c>
      <c r="H8" s="6">
        <v>4.8426606368946676E-2</v>
      </c>
      <c r="I8" s="6">
        <v>0</v>
      </c>
    </row>
    <row r="9" spans="2:9" x14ac:dyDescent="0.2">
      <c r="B9" s="5">
        <v>88</v>
      </c>
      <c r="C9" s="5" t="s">
        <v>23</v>
      </c>
      <c r="D9" s="5"/>
      <c r="E9" s="5"/>
      <c r="F9" s="5">
        <v>88</v>
      </c>
      <c r="G9" s="6">
        <v>0.99295513533555801</v>
      </c>
      <c r="H9" s="6">
        <v>7.0448646644419724E-3</v>
      </c>
      <c r="I9" s="6">
        <v>0</v>
      </c>
    </row>
    <row r="10" spans="2:9" x14ac:dyDescent="0.2">
      <c r="B10" s="5">
        <v>1444</v>
      </c>
      <c r="C10" s="5" t="s">
        <v>38</v>
      </c>
      <c r="D10" s="17">
        <v>1193</v>
      </c>
      <c r="E10" s="5">
        <v>183</v>
      </c>
      <c r="F10" s="5">
        <v>68</v>
      </c>
      <c r="G10" s="6">
        <v>0.85563909774436087</v>
      </c>
      <c r="H10" s="6">
        <v>8.8721804511278202E-2</v>
      </c>
      <c r="I10" s="6">
        <v>5.5639097744360905E-2</v>
      </c>
    </row>
    <row r="11" spans="2:9" x14ac:dyDescent="0.2">
      <c r="B11" s="17">
        <v>563</v>
      </c>
      <c r="C11" s="5" t="s">
        <v>46</v>
      </c>
      <c r="D11" s="17">
        <v>468</v>
      </c>
      <c r="E11" s="17">
        <v>44</v>
      </c>
      <c r="F11" s="5">
        <v>51</v>
      </c>
      <c r="G11" s="6">
        <v>0</v>
      </c>
      <c r="H11" s="6">
        <v>0</v>
      </c>
      <c r="I11" s="6">
        <v>1</v>
      </c>
    </row>
    <row r="12" spans="2:9" x14ac:dyDescent="0.2">
      <c r="B12" s="17">
        <v>1746</v>
      </c>
      <c r="C12" s="5" t="s">
        <v>57</v>
      </c>
      <c r="D12" s="5">
        <v>1631</v>
      </c>
      <c r="E12" s="5">
        <v>67</v>
      </c>
      <c r="F12" s="5">
        <v>48</v>
      </c>
      <c r="G12" s="6">
        <v>0.91037344398340247</v>
      </c>
      <c r="H12" s="6">
        <v>5.6431535269709544E-2</v>
      </c>
      <c r="I12" s="6">
        <v>3.3195020746887967E-2</v>
      </c>
    </row>
    <row r="13" spans="2:9" x14ac:dyDescent="0.2">
      <c r="B13" s="17">
        <v>47</v>
      </c>
      <c r="C13" s="5" t="s">
        <v>44</v>
      </c>
      <c r="D13" s="17"/>
      <c r="E13" s="17"/>
      <c r="F13" s="5">
        <v>47</v>
      </c>
      <c r="G13" s="6">
        <v>0.97167138810198306</v>
      </c>
      <c r="H13" s="6">
        <v>2.8328611898016998E-2</v>
      </c>
      <c r="I13" s="6">
        <v>0</v>
      </c>
    </row>
    <row r="14" spans="2:9" x14ac:dyDescent="0.2">
      <c r="B14" s="17">
        <v>47</v>
      </c>
      <c r="C14" s="5" t="s">
        <v>56</v>
      </c>
      <c r="D14" s="5"/>
      <c r="E14" s="5"/>
      <c r="F14" s="5">
        <v>47</v>
      </c>
      <c r="G14" s="6">
        <v>0.97969543147208127</v>
      </c>
      <c r="H14" s="6">
        <v>2.030456852791878E-2</v>
      </c>
      <c r="I14" s="6">
        <v>0</v>
      </c>
    </row>
    <row r="15" spans="2:9" x14ac:dyDescent="0.2">
      <c r="B15" s="17">
        <v>248</v>
      </c>
      <c r="C15" s="5" t="s">
        <v>51</v>
      </c>
      <c r="D15" s="17">
        <v>150</v>
      </c>
      <c r="E15" s="5">
        <v>52</v>
      </c>
      <c r="F15" s="5">
        <v>46</v>
      </c>
      <c r="G15" s="6">
        <v>0.93918918918918914</v>
      </c>
      <c r="H15" s="6">
        <v>2.7027027027027029E-2</v>
      </c>
      <c r="I15" s="6">
        <v>3.3783783783783786E-2</v>
      </c>
    </row>
    <row r="16" spans="2:9" x14ac:dyDescent="0.2">
      <c r="B16" s="5">
        <v>299</v>
      </c>
      <c r="C16" s="5" t="s">
        <v>29</v>
      </c>
      <c r="D16" s="17">
        <v>191</v>
      </c>
      <c r="E16" s="17">
        <v>74</v>
      </c>
      <c r="F16" s="5">
        <v>34</v>
      </c>
      <c r="G16" s="6">
        <v>0.75434243176178661</v>
      </c>
      <c r="H16" s="6">
        <v>0.21588089330024815</v>
      </c>
      <c r="I16" s="6">
        <v>2.9776674937965261E-2</v>
      </c>
    </row>
    <row r="17" spans="2:9" x14ac:dyDescent="0.2">
      <c r="B17" s="17">
        <v>462</v>
      </c>
      <c r="C17" s="5" t="s">
        <v>40</v>
      </c>
      <c r="D17" s="5">
        <v>415</v>
      </c>
      <c r="E17" s="17">
        <v>16</v>
      </c>
      <c r="F17" s="5">
        <v>31</v>
      </c>
      <c r="G17" s="6">
        <v>0.88105726872246692</v>
      </c>
      <c r="H17" s="6">
        <v>9.544787077826726E-2</v>
      </c>
      <c r="I17" s="6">
        <v>2.3494860499265784E-2</v>
      </c>
    </row>
    <row r="18" spans="2:9" x14ac:dyDescent="0.2">
      <c r="B18" s="17">
        <v>380</v>
      </c>
      <c r="C18" s="5" t="s">
        <v>49</v>
      </c>
      <c r="D18" s="17">
        <v>321</v>
      </c>
      <c r="E18" s="17">
        <v>29</v>
      </c>
      <c r="F18" s="5">
        <v>30</v>
      </c>
      <c r="G18" s="6">
        <v>0.8813186813186813</v>
      </c>
      <c r="H18" s="6">
        <v>8.3516483516483511E-2</v>
      </c>
      <c r="I18" s="6">
        <v>3.5164835164835165E-2</v>
      </c>
    </row>
    <row r="19" spans="2:9" x14ac:dyDescent="0.2">
      <c r="B19" s="17">
        <v>586</v>
      </c>
      <c r="C19" s="5" t="s">
        <v>37</v>
      </c>
      <c r="D19" s="17">
        <v>10</v>
      </c>
      <c r="E19" s="17">
        <v>551</v>
      </c>
      <c r="F19" s="5">
        <v>25</v>
      </c>
      <c r="G19" s="6">
        <v>0.85595567867036015</v>
      </c>
      <c r="H19" s="6">
        <v>9.4182825484764546E-2</v>
      </c>
      <c r="I19" s="6">
        <v>4.9861495844875349E-2</v>
      </c>
    </row>
    <row r="20" spans="2:9" x14ac:dyDescent="0.2">
      <c r="B20" s="17">
        <v>358</v>
      </c>
      <c r="C20" s="5" t="s">
        <v>42</v>
      </c>
      <c r="D20" s="17">
        <v>311</v>
      </c>
      <c r="E20" s="17">
        <v>22</v>
      </c>
      <c r="F20" s="5">
        <v>25</v>
      </c>
      <c r="G20" s="6">
        <v>0</v>
      </c>
      <c r="H20" s="6">
        <v>0</v>
      </c>
      <c r="I20" s="6">
        <v>1</v>
      </c>
    </row>
    <row r="21" spans="2:9" x14ac:dyDescent="0.2">
      <c r="B21" s="17">
        <v>264</v>
      </c>
      <c r="C21" s="5" t="s">
        <v>25</v>
      </c>
      <c r="D21" s="17">
        <v>234</v>
      </c>
      <c r="E21" s="5">
        <v>6</v>
      </c>
      <c r="F21" s="5">
        <v>24</v>
      </c>
      <c r="G21" s="6">
        <v>0.73498964803312627</v>
      </c>
      <c r="H21" s="6">
        <v>0.2608695652173913</v>
      </c>
      <c r="I21" s="6">
        <v>4.140786749482402E-3</v>
      </c>
    </row>
    <row r="22" spans="2:9" x14ac:dyDescent="0.2">
      <c r="B22" s="17">
        <v>636</v>
      </c>
      <c r="C22" s="5" t="s">
        <v>27</v>
      </c>
      <c r="D22" s="17">
        <v>546</v>
      </c>
      <c r="E22" s="5">
        <v>68</v>
      </c>
      <c r="F22" s="5">
        <v>22</v>
      </c>
      <c r="G22" s="6">
        <v>0.8133971291866029</v>
      </c>
      <c r="H22" s="6">
        <v>0.12918660287081341</v>
      </c>
      <c r="I22" s="6">
        <v>5.7416267942583733E-2</v>
      </c>
    </row>
    <row r="23" spans="2:9" x14ac:dyDescent="0.2">
      <c r="B23" s="17">
        <v>20</v>
      </c>
      <c r="C23" s="5" t="s">
        <v>48</v>
      </c>
      <c r="D23" s="17"/>
      <c r="E23" s="17"/>
      <c r="F23" s="5">
        <v>20</v>
      </c>
      <c r="G23" s="6">
        <v>0.95412844036697253</v>
      </c>
      <c r="H23" s="6">
        <v>4.5871559633027525E-2</v>
      </c>
      <c r="I23" s="6">
        <v>0</v>
      </c>
    </row>
    <row r="24" spans="2:9" x14ac:dyDescent="0.2">
      <c r="B24" s="5">
        <v>311</v>
      </c>
      <c r="C24" s="5" t="s">
        <v>45</v>
      </c>
      <c r="D24" s="5">
        <v>10</v>
      </c>
      <c r="E24" s="17">
        <v>283</v>
      </c>
      <c r="F24" s="5">
        <v>18</v>
      </c>
      <c r="G24" s="6">
        <v>0.93606138107416881</v>
      </c>
      <c r="H24" s="6">
        <v>2.8132992327365727E-2</v>
      </c>
      <c r="I24" s="6">
        <v>3.5805626598465472E-2</v>
      </c>
    </row>
    <row r="25" spans="2:9" x14ac:dyDescent="0.2">
      <c r="B25" s="17">
        <v>149</v>
      </c>
      <c r="C25" s="5" t="s">
        <v>50</v>
      </c>
      <c r="D25" s="17">
        <v>97</v>
      </c>
      <c r="E25" s="17">
        <v>37</v>
      </c>
      <c r="F25" s="5">
        <v>15</v>
      </c>
      <c r="G25" s="6">
        <v>0</v>
      </c>
      <c r="H25" s="6">
        <v>0</v>
      </c>
      <c r="I25" s="6">
        <v>1</v>
      </c>
    </row>
    <row r="26" spans="2:9" x14ac:dyDescent="0.2">
      <c r="B26" s="5">
        <v>234</v>
      </c>
      <c r="C26" s="5" t="s">
        <v>28</v>
      </c>
      <c r="D26" s="17">
        <v>189</v>
      </c>
      <c r="E26" s="17">
        <v>30</v>
      </c>
      <c r="F26" s="5">
        <v>15</v>
      </c>
      <c r="G26" s="6">
        <v>0.78947368421052633</v>
      </c>
      <c r="H26" s="6">
        <v>0.14473684210526316</v>
      </c>
      <c r="I26" s="6">
        <v>6.5789473684210523E-2</v>
      </c>
    </row>
    <row r="27" spans="2:9" x14ac:dyDescent="0.2">
      <c r="B27" s="5">
        <v>14</v>
      </c>
      <c r="C27" s="5" t="s">
        <v>24</v>
      </c>
      <c r="D27" s="5"/>
      <c r="E27" s="5"/>
      <c r="F27" s="5">
        <v>14</v>
      </c>
      <c r="G27" s="6">
        <v>1</v>
      </c>
      <c r="H27" s="6">
        <v>0</v>
      </c>
      <c r="I27" s="6">
        <v>0</v>
      </c>
    </row>
    <row r="28" spans="2:9" x14ac:dyDescent="0.2">
      <c r="B28" s="17">
        <v>184</v>
      </c>
      <c r="C28" s="5" t="s">
        <v>39</v>
      </c>
      <c r="D28" s="17">
        <v>171</v>
      </c>
      <c r="E28" s="5">
        <v>3</v>
      </c>
      <c r="F28" s="5">
        <v>10</v>
      </c>
      <c r="G28" s="6">
        <v>0.7651006711409396</v>
      </c>
      <c r="H28" s="6">
        <v>0.22147651006711411</v>
      </c>
      <c r="I28" s="6">
        <v>1.3422818791946308E-2</v>
      </c>
    </row>
    <row r="29" spans="2:9" x14ac:dyDescent="0.2">
      <c r="B29" s="5">
        <v>9</v>
      </c>
      <c r="C29" s="5" t="s">
        <v>31</v>
      </c>
      <c r="D29" s="5"/>
      <c r="E29" s="5"/>
      <c r="F29" s="5">
        <v>9</v>
      </c>
      <c r="G29" s="6">
        <v>0.45454545454545453</v>
      </c>
      <c r="H29" s="6">
        <v>0.54545454545454541</v>
      </c>
      <c r="I29" s="6">
        <v>0</v>
      </c>
    </row>
    <row r="30" spans="2:9" x14ac:dyDescent="0.2">
      <c r="B30" s="17">
        <v>24</v>
      </c>
      <c r="C30" s="5" t="s">
        <v>33</v>
      </c>
      <c r="D30" s="5">
        <v>13</v>
      </c>
      <c r="E30" s="5">
        <v>5</v>
      </c>
      <c r="F30" s="5">
        <v>6</v>
      </c>
      <c r="G30" s="6">
        <v>0.85123966942148765</v>
      </c>
      <c r="H30" s="6">
        <v>0.1487603305785124</v>
      </c>
      <c r="I30" s="6">
        <v>0</v>
      </c>
    </row>
    <row r="31" spans="2:9" x14ac:dyDescent="0.2">
      <c r="B31" s="17">
        <v>5</v>
      </c>
      <c r="C31" s="5" t="s">
        <v>30</v>
      </c>
      <c r="D31" s="5"/>
      <c r="E31" s="5"/>
      <c r="F31" s="5">
        <v>5</v>
      </c>
      <c r="G31" s="6">
        <v>1</v>
      </c>
      <c r="H31" s="6">
        <v>0</v>
      </c>
      <c r="I31" s="6">
        <v>0</v>
      </c>
    </row>
    <row r="32" spans="2:9" x14ac:dyDescent="0.2">
      <c r="B32" s="17">
        <v>12</v>
      </c>
      <c r="C32" s="5" t="s">
        <v>83</v>
      </c>
      <c r="D32" s="5"/>
      <c r="E32" s="17">
        <v>11</v>
      </c>
      <c r="F32" s="5">
        <v>1</v>
      </c>
      <c r="G32" s="6">
        <v>0</v>
      </c>
      <c r="H32" s="6">
        <v>1</v>
      </c>
      <c r="I32" s="6">
        <v>0</v>
      </c>
    </row>
    <row r="33" spans="2:9" x14ac:dyDescent="0.2">
      <c r="B33" s="17">
        <v>1</v>
      </c>
      <c r="C33" s="5" t="s">
        <v>84</v>
      </c>
      <c r="D33" s="5"/>
      <c r="E33" s="5"/>
      <c r="F33" s="5">
        <v>1</v>
      </c>
      <c r="G33" s="6">
        <v>0</v>
      </c>
      <c r="H33" s="6">
        <v>1</v>
      </c>
      <c r="I33" s="6">
        <v>0</v>
      </c>
    </row>
    <row r="34" spans="2:9" x14ac:dyDescent="0.2">
      <c r="B34" s="17">
        <v>16180</v>
      </c>
      <c r="C34" s="5" t="s">
        <v>59</v>
      </c>
      <c r="D34" s="5">
        <v>13056</v>
      </c>
      <c r="E34" s="5">
        <v>3124</v>
      </c>
      <c r="F34" s="5"/>
      <c r="G34" s="6">
        <v>0</v>
      </c>
      <c r="H34" s="6">
        <v>0</v>
      </c>
      <c r="I34" s="6">
        <v>1</v>
      </c>
    </row>
    <row r="35" spans="2:9" x14ac:dyDescent="0.2">
      <c r="B35" s="5">
        <v>8271</v>
      </c>
      <c r="C35" s="5" t="s">
        <v>36</v>
      </c>
      <c r="D35" s="17">
        <v>7873</v>
      </c>
      <c r="E35" s="17">
        <v>398</v>
      </c>
      <c r="F35" s="5"/>
      <c r="G35" s="6">
        <v>0</v>
      </c>
      <c r="H35" s="6">
        <v>0</v>
      </c>
      <c r="I35" s="6">
        <v>1</v>
      </c>
    </row>
    <row r="36" spans="2:9" x14ac:dyDescent="0.2">
      <c r="B36" s="5">
        <v>6630</v>
      </c>
      <c r="C36" s="5" t="s">
        <v>35</v>
      </c>
      <c r="D36" s="5">
        <v>6245</v>
      </c>
      <c r="E36" s="17">
        <v>385</v>
      </c>
      <c r="F36" s="5"/>
      <c r="G36" s="6">
        <v>0</v>
      </c>
      <c r="H36" s="6">
        <v>0</v>
      </c>
      <c r="I36" s="6">
        <v>1</v>
      </c>
    </row>
    <row r="37" spans="2:9" x14ac:dyDescent="0.2">
      <c r="B37" s="17">
        <v>3609</v>
      </c>
      <c r="C37" s="5" t="s">
        <v>20</v>
      </c>
      <c r="D37" s="5">
        <v>3268</v>
      </c>
      <c r="E37" s="5">
        <v>341</v>
      </c>
      <c r="F37" s="5"/>
      <c r="G37" s="6">
        <v>0</v>
      </c>
      <c r="H37" s="6">
        <v>0</v>
      </c>
      <c r="I37" s="6">
        <v>1</v>
      </c>
    </row>
    <row r="38" spans="2:9" x14ac:dyDescent="0.2">
      <c r="B38" s="17">
        <v>5373</v>
      </c>
      <c r="C38" s="5" t="s">
        <v>15</v>
      </c>
      <c r="D38" s="17">
        <v>5117</v>
      </c>
      <c r="E38" s="17">
        <v>256</v>
      </c>
      <c r="F38" s="5"/>
      <c r="G38" s="6">
        <v>1.0526315789473684E-2</v>
      </c>
      <c r="H38" s="6">
        <v>0.84912280701754383</v>
      </c>
      <c r="I38" s="6">
        <v>0.14035087719298245</v>
      </c>
    </row>
    <row r="39" spans="2:9" x14ac:dyDescent="0.2">
      <c r="B39" s="17">
        <v>613</v>
      </c>
      <c r="C39" s="5" t="s">
        <v>41</v>
      </c>
      <c r="D39" s="5">
        <v>388</v>
      </c>
      <c r="E39" s="5">
        <v>225</v>
      </c>
      <c r="F39" s="5"/>
      <c r="G39" s="6">
        <v>0.80062305295950154</v>
      </c>
      <c r="H39" s="6">
        <v>0.13707165109034267</v>
      </c>
      <c r="I39" s="6">
        <v>6.2305295950155763E-2</v>
      </c>
    </row>
    <row r="40" spans="2:9" x14ac:dyDescent="0.2">
      <c r="B40" s="17">
        <v>4356</v>
      </c>
      <c r="C40" s="5" t="s">
        <v>19</v>
      </c>
      <c r="D40" s="17">
        <v>4195</v>
      </c>
      <c r="E40" s="17">
        <v>161</v>
      </c>
      <c r="F40" s="5"/>
      <c r="G40" s="6">
        <v>0</v>
      </c>
      <c r="H40" s="6">
        <v>0</v>
      </c>
      <c r="I40" s="6">
        <v>1</v>
      </c>
    </row>
    <row r="41" spans="2:9" x14ac:dyDescent="0.2">
      <c r="B41" s="17">
        <v>6380</v>
      </c>
      <c r="C41" s="5" t="s">
        <v>63</v>
      </c>
      <c r="D41" s="17">
        <v>6323</v>
      </c>
      <c r="E41" s="5">
        <v>57</v>
      </c>
      <c r="F41" s="5"/>
      <c r="G41" s="6">
        <v>0.74550299800133246</v>
      </c>
      <c r="H41" s="6">
        <v>0.19720186542305129</v>
      </c>
      <c r="I41" s="6">
        <v>5.7295136575616253E-2</v>
      </c>
    </row>
    <row r="42" spans="2:9" x14ac:dyDescent="0.2">
      <c r="B42" s="5">
        <v>37</v>
      </c>
      <c r="C42" s="5" t="s">
        <v>26</v>
      </c>
      <c r="D42" s="17"/>
      <c r="E42" s="17">
        <v>37</v>
      </c>
      <c r="F42" s="5"/>
      <c r="G42" s="6">
        <v>0.70682730923694781</v>
      </c>
      <c r="H42" s="6">
        <v>0.29317269076305219</v>
      </c>
      <c r="I42" s="6">
        <v>0</v>
      </c>
    </row>
    <row r="43" spans="2:9" x14ac:dyDescent="0.2">
      <c r="B43" s="17">
        <v>39025</v>
      </c>
      <c r="C43" s="5" t="s">
        <v>14</v>
      </c>
      <c r="D43" s="17">
        <v>38997</v>
      </c>
      <c r="E43" s="17">
        <v>28</v>
      </c>
      <c r="F43" s="5"/>
      <c r="G43" s="6">
        <v>0</v>
      </c>
      <c r="H43" s="6">
        <v>0</v>
      </c>
      <c r="I43" s="6">
        <v>1</v>
      </c>
    </row>
    <row r="44" spans="2:9" x14ac:dyDescent="0.2">
      <c r="B44" s="17">
        <v>17</v>
      </c>
      <c r="C44" s="5" t="s">
        <v>43</v>
      </c>
      <c r="D44" s="17"/>
      <c r="E44" s="17">
        <v>17</v>
      </c>
      <c r="F44" s="5"/>
      <c r="G44" s="6">
        <v>0.96491228070175439</v>
      </c>
      <c r="H44" s="6">
        <v>3.5087719298245612E-2</v>
      </c>
      <c r="I44" s="6">
        <v>0</v>
      </c>
    </row>
    <row r="45" spans="2:9" x14ac:dyDescent="0.2">
      <c r="B45" s="17">
        <v>109</v>
      </c>
      <c r="C45" s="5" t="s">
        <v>32</v>
      </c>
      <c r="D45" s="17">
        <v>93</v>
      </c>
      <c r="E45" s="17">
        <v>16</v>
      </c>
      <c r="F45" s="5"/>
      <c r="G45" s="6">
        <v>0.96914332115306534</v>
      </c>
      <c r="H45" s="6">
        <v>3.0856678846934632E-2</v>
      </c>
      <c r="I45" s="6">
        <v>0</v>
      </c>
    </row>
    <row r="46" spans="2:9" x14ac:dyDescent="0.2">
      <c r="B46" s="17">
        <v>2512</v>
      </c>
      <c r="C46" s="5" t="s">
        <v>16</v>
      </c>
      <c r="D46" s="17">
        <v>2500</v>
      </c>
      <c r="E46" s="17">
        <v>12</v>
      </c>
      <c r="F46" s="5"/>
      <c r="G46" s="6">
        <v>0</v>
      </c>
      <c r="H46" s="6">
        <v>0</v>
      </c>
      <c r="I46" s="6">
        <v>1</v>
      </c>
    </row>
    <row r="47" spans="2:9" x14ac:dyDescent="0.2">
      <c r="B47" s="17">
        <v>952</v>
      </c>
      <c r="C47" s="5" t="s">
        <v>53</v>
      </c>
      <c r="D47" s="5">
        <v>942</v>
      </c>
      <c r="E47" s="5">
        <v>10</v>
      </c>
      <c r="F47" s="5"/>
      <c r="G47" s="6">
        <v>0.40480591497227358</v>
      </c>
      <c r="H47" s="6">
        <v>0.53049907578558231</v>
      </c>
      <c r="I47" s="6">
        <v>6.4695009242144177E-2</v>
      </c>
    </row>
    <row r="48" spans="2:9" x14ac:dyDescent="0.2">
      <c r="B48" s="5">
        <v>97</v>
      </c>
      <c r="C48" s="5" t="s">
        <v>13</v>
      </c>
      <c r="D48" s="17">
        <v>91</v>
      </c>
      <c r="E48" s="17">
        <v>6</v>
      </c>
      <c r="F48" s="5"/>
      <c r="G48" s="6">
        <v>0.94041188386225527</v>
      </c>
      <c r="H48" s="6">
        <v>5.958811613774477E-2</v>
      </c>
      <c r="I48" s="6">
        <v>0</v>
      </c>
    </row>
    <row r="49" spans="2:9" x14ac:dyDescent="0.2">
      <c r="B49" s="17">
        <v>7627</v>
      </c>
      <c r="C49" s="5" t="s">
        <v>64</v>
      </c>
      <c r="D49" s="5">
        <v>7622</v>
      </c>
      <c r="E49" s="5">
        <v>5</v>
      </c>
      <c r="F49" s="5"/>
      <c r="G49" s="6">
        <v>0</v>
      </c>
      <c r="H49" s="6">
        <v>0</v>
      </c>
      <c r="I49" s="6">
        <v>1</v>
      </c>
    </row>
    <row r="50" spans="2:9" x14ac:dyDescent="0.2">
      <c r="B50" s="17">
        <v>33</v>
      </c>
      <c r="C50" s="5" t="s">
        <v>60</v>
      </c>
      <c r="D50" s="5">
        <v>32</v>
      </c>
      <c r="E50" s="17">
        <v>1</v>
      </c>
      <c r="F50" s="5"/>
      <c r="G50" s="6">
        <v>0.98765432098765427</v>
      </c>
      <c r="H50" s="6">
        <v>1.2345679012345678E-2</v>
      </c>
      <c r="I50" s="6">
        <v>0</v>
      </c>
    </row>
    <row r="51" spans="2:9" x14ac:dyDescent="0.2">
      <c r="B51" s="17">
        <v>5</v>
      </c>
      <c r="C51" s="5" t="s">
        <v>58</v>
      </c>
      <c r="D51" s="5">
        <v>4</v>
      </c>
      <c r="E51" s="17">
        <v>1</v>
      </c>
      <c r="F51" s="5"/>
      <c r="G51" s="6">
        <v>0.8571428571428571</v>
      </c>
      <c r="H51" s="6">
        <v>0.14285714285714285</v>
      </c>
      <c r="I51" s="6">
        <v>0</v>
      </c>
    </row>
    <row r="52" spans="2:9" x14ac:dyDescent="0.2">
      <c r="B52" s="17">
        <v>3</v>
      </c>
      <c r="C52" s="5" t="s">
        <v>62</v>
      </c>
      <c r="D52" s="5">
        <v>2</v>
      </c>
      <c r="E52" s="17">
        <v>1</v>
      </c>
      <c r="F52" s="5"/>
      <c r="G52" s="6">
        <v>0</v>
      </c>
      <c r="H52" s="6">
        <v>1</v>
      </c>
      <c r="I52" s="6">
        <v>0</v>
      </c>
    </row>
    <row r="53" spans="2:9" x14ac:dyDescent="0.2">
      <c r="B53" s="17">
        <v>1</v>
      </c>
      <c r="C53" s="5" t="s">
        <v>86</v>
      </c>
      <c r="D53" s="5"/>
      <c r="E53" s="17">
        <v>1</v>
      </c>
      <c r="F53" s="5"/>
      <c r="G53" s="6">
        <v>0</v>
      </c>
      <c r="H53" s="6">
        <v>1</v>
      </c>
      <c r="I53" s="6">
        <v>0</v>
      </c>
    </row>
    <row r="54" spans="2:9" x14ac:dyDescent="0.2">
      <c r="B54" s="17">
        <v>224</v>
      </c>
      <c r="C54" s="5" t="s">
        <v>54</v>
      </c>
      <c r="D54" s="5">
        <v>224</v>
      </c>
      <c r="E54" s="5"/>
      <c r="F54" s="5"/>
      <c r="G54" s="6">
        <v>0</v>
      </c>
      <c r="H54" s="6">
        <v>0</v>
      </c>
      <c r="I54" s="6">
        <v>1</v>
      </c>
    </row>
    <row r="55" spans="2:9" x14ac:dyDescent="0.2">
      <c r="B55" s="17">
        <v>58</v>
      </c>
      <c r="C55" s="5" t="s">
        <v>61</v>
      </c>
      <c r="D55" s="5">
        <v>58</v>
      </c>
      <c r="E55" s="17"/>
      <c r="F55" s="5"/>
      <c r="G55" s="6">
        <v>0.99761241543971346</v>
      </c>
      <c r="H55" s="6">
        <v>2.3875845602865102E-3</v>
      </c>
      <c r="I55" s="6">
        <v>0</v>
      </c>
    </row>
    <row r="56" spans="2:9" x14ac:dyDescent="0.2">
      <c r="B56" s="17">
        <v>41</v>
      </c>
      <c r="C56" s="5" t="s">
        <v>18</v>
      </c>
      <c r="D56" s="5">
        <v>41</v>
      </c>
      <c r="E56" s="5"/>
      <c r="F56" s="5"/>
      <c r="G56" s="6">
        <v>0.65145985401459849</v>
      </c>
      <c r="H56" s="6">
        <v>0.34854014598540145</v>
      </c>
      <c r="I56" s="6">
        <v>0</v>
      </c>
    </row>
    <row r="57" spans="2:9" x14ac:dyDescent="0.2">
      <c r="B57" s="17">
        <v>9</v>
      </c>
      <c r="C57" s="5" t="s">
        <v>17</v>
      </c>
      <c r="D57" s="5">
        <v>9</v>
      </c>
      <c r="E57" s="5"/>
      <c r="F57" s="5"/>
      <c r="G57" s="6">
        <v>1</v>
      </c>
      <c r="H57" s="6">
        <v>0</v>
      </c>
      <c r="I57" s="6">
        <v>0</v>
      </c>
    </row>
    <row r="58" spans="2:9" x14ac:dyDescent="0.2">
      <c r="B58" s="17">
        <v>1</v>
      </c>
      <c r="C58" s="5" t="s">
        <v>85</v>
      </c>
      <c r="D58" s="5">
        <v>1</v>
      </c>
      <c r="E58" s="5"/>
      <c r="F58" s="5"/>
      <c r="G58" s="6">
        <v>0</v>
      </c>
      <c r="H58" s="6">
        <v>1</v>
      </c>
      <c r="I58" s="6">
        <v>0</v>
      </c>
    </row>
  </sheetData>
  <conditionalFormatting sqref="H3:I58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8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58"/>
  <sheetViews>
    <sheetView topLeftCell="A13" workbookViewId="0">
      <selection activeCell="C5" sqref="C5"/>
    </sheetView>
  </sheetViews>
  <sheetFormatPr baseColWidth="10" defaultColWidth="11.5" defaultRowHeight="15" x14ac:dyDescent="0.2"/>
  <cols>
    <col min="3" max="3" width="12.1640625" bestFit="1" customWidth="1"/>
    <col min="4" max="4" width="12.5" customWidth="1"/>
    <col min="7" max="7" width="14.1640625" customWidth="1"/>
  </cols>
  <sheetData>
    <row r="2" spans="2:9" x14ac:dyDescent="0.2">
      <c r="B2" t="s">
        <v>4</v>
      </c>
      <c r="C2" t="s">
        <v>5</v>
      </c>
      <c r="D2" t="s">
        <v>1</v>
      </c>
      <c r="E2" t="s">
        <v>2</v>
      </c>
      <c r="F2" t="s">
        <v>3</v>
      </c>
      <c r="G2" t="s">
        <v>6</v>
      </c>
      <c r="H2" t="s">
        <v>7</v>
      </c>
      <c r="I2" t="s">
        <v>8</v>
      </c>
    </row>
    <row r="3" spans="2:9" x14ac:dyDescent="0.2">
      <c r="B3" s="17">
        <v>16180</v>
      </c>
      <c r="C3" s="5" t="s">
        <v>59</v>
      </c>
      <c r="D3" s="5">
        <v>13056</v>
      </c>
      <c r="E3" s="5">
        <v>3124</v>
      </c>
      <c r="F3" s="5"/>
      <c r="G3" s="6">
        <v>0.73498964803312627</v>
      </c>
      <c r="H3" s="6">
        <v>0.2608695652173913</v>
      </c>
      <c r="I3" s="6">
        <v>4.140786749482402E-3</v>
      </c>
    </row>
    <row r="4" spans="2:9" x14ac:dyDescent="0.2">
      <c r="B4" s="17">
        <v>3215</v>
      </c>
      <c r="C4" s="5" t="s">
        <v>34</v>
      </c>
      <c r="D4" s="5">
        <v>2219</v>
      </c>
      <c r="E4" s="5">
        <v>842</v>
      </c>
      <c r="F4" s="5">
        <v>154</v>
      </c>
      <c r="G4" s="6">
        <v>0.73881932021466901</v>
      </c>
      <c r="H4" s="6">
        <v>0.2039355992844365</v>
      </c>
      <c r="I4" s="6">
        <v>5.7245080500894455E-2</v>
      </c>
    </row>
    <row r="5" spans="2:9" x14ac:dyDescent="0.2">
      <c r="B5" s="17">
        <v>586</v>
      </c>
      <c r="C5" s="5" t="s">
        <v>37</v>
      </c>
      <c r="D5" s="17">
        <v>10</v>
      </c>
      <c r="E5" s="17">
        <v>551</v>
      </c>
      <c r="F5" s="5">
        <v>25</v>
      </c>
      <c r="G5" s="6">
        <v>0.80062305295950154</v>
      </c>
      <c r="H5" s="6">
        <v>0.13707165109034267</v>
      </c>
      <c r="I5" s="6">
        <v>6.2305295950155763E-2</v>
      </c>
    </row>
    <row r="6" spans="2:9" x14ac:dyDescent="0.2">
      <c r="B6" s="5">
        <v>8271</v>
      </c>
      <c r="C6" s="5" t="s">
        <v>36</v>
      </c>
      <c r="D6" s="17">
        <v>7873</v>
      </c>
      <c r="E6" s="17">
        <v>398</v>
      </c>
      <c r="F6" s="5"/>
      <c r="G6" s="6">
        <v>1.0526315789473684E-2</v>
      </c>
      <c r="H6" s="6">
        <v>0.84912280701754383</v>
      </c>
      <c r="I6" s="6">
        <v>0.14035087719298245</v>
      </c>
    </row>
    <row r="7" spans="2:9" x14ac:dyDescent="0.2">
      <c r="B7" s="5">
        <v>6630</v>
      </c>
      <c r="C7" s="5" t="s">
        <v>35</v>
      </c>
      <c r="D7" s="5">
        <v>6245</v>
      </c>
      <c r="E7" s="17">
        <v>385</v>
      </c>
      <c r="F7" s="5"/>
      <c r="G7" s="6">
        <v>0.74550299800133246</v>
      </c>
      <c r="H7" s="6">
        <v>0.19720186542305129</v>
      </c>
      <c r="I7" s="6">
        <v>5.7295136575616253E-2</v>
      </c>
    </row>
    <row r="8" spans="2:9" x14ac:dyDescent="0.2">
      <c r="B8" s="17">
        <v>3609</v>
      </c>
      <c r="C8" s="5" t="s">
        <v>20</v>
      </c>
      <c r="D8" s="5">
        <v>3268</v>
      </c>
      <c r="E8" s="5">
        <v>341</v>
      </c>
      <c r="F8" s="5"/>
      <c r="G8" s="6">
        <v>0.65145985401459849</v>
      </c>
      <c r="H8" s="6">
        <v>0.34854014598540145</v>
      </c>
      <c r="I8" s="6">
        <v>0</v>
      </c>
    </row>
    <row r="9" spans="2:9" x14ac:dyDescent="0.2">
      <c r="B9" s="5">
        <v>311</v>
      </c>
      <c r="C9" s="5" t="s">
        <v>45</v>
      </c>
      <c r="D9" s="5">
        <v>10</v>
      </c>
      <c r="E9" s="17">
        <v>283</v>
      </c>
      <c r="F9" s="5">
        <v>18</v>
      </c>
      <c r="G9" s="6">
        <v>0.97167138810198306</v>
      </c>
      <c r="H9" s="6">
        <v>2.8328611898016998E-2</v>
      </c>
      <c r="I9" s="6">
        <v>0</v>
      </c>
    </row>
    <row r="10" spans="2:9" x14ac:dyDescent="0.2">
      <c r="B10" s="17">
        <v>5373</v>
      </c>
      <c r="C10" s="5" t="s">
        <v>15</v>
      </c>
      <c r="D10" s="17">
        <v>5117</v>
      </c>
      <c r="E10" s="17">
        <v>256</v>
      </c>
      <c r="F10" s="5"/>
      <c r="G10" s="6">
        <v>0.95157339363105331</v>
      </c>
      <c r="H10" s="6">
        <v>4.8426606368946676E-2</v>
      </c>
      <c r="I10" s="6">
        <v>0</v>
      </c>
    </row>
    <row r="11" spans="2:9" x14ac:dyDescent="0.2">
      <c r="B11" s="17">
        <v>613</v>
      </c>
      <c r="C11" s="5" t="s">
        <v>41</v>
      </c>
      <c r="D11" s="5">
        <v>388</v>
      </c>
      <c r="E11" s="5">
        <v>225</v>
      </c>
      <c r="F11" s="5"/>
      <c r="G11" s="6">
        <v>0.9969058669522789</v>
      </c>
      <c r="H11" s="6">
        <v>3.0941330477210521E-3</v>
      </c>
      <c r="I11" s="6">
        <v>0</v>
      </c>
    </row>
    <row r="12" spans="2:9" x14ac:dyDescent="0.2">
      <c r="B12" s="5">
        <v>1444</v>
      </c>
      <c r="C12" s="5" t="s">
        <v>38</v>
      </c>
      <c r="D12" s="17">
        <v>1193</v>
      </c>
      <c r="E12" s="5">
        <v>183</v>
      </c>
      <c r="F12" s="5">
        <v>68</v>
      </c>
      <c r="G12" s="6">
        <v>0.91037344398340247</v>
      </c>
      <c r="H12" s="6">
        <v>5.6431535269709544E-2</v>
      </c>
      <c r="I12" s="6">
        <v>3.3195020746887967E-2</v>
      </c>
    </row>
    <row r="13" spans="2:9" x14ac:dyDescent="0.2">
      <c r="B13" s="17">
        <v>4356</v>
      </c>
      <c r="C13" s="5" t="s">
        <v>19</v>
      </c>
      <c r="D13" s="17">
        <v>4195</v>
      </c>
      <c r="E13" s="17">
        <v>161</v>
      </c>
      <c r="F13" s="5"/>
      <c r="G13" s="6">
        <v>0.96914332115306534</v>
      </c>
      <c r="H13" s="6">
        <v>3.0856678846934632E-2</v>
      </c>
      <c r="I13" s="6">
        <v>0</v>
      </c>
    </row>
    <row r="14" spans="2:9" x14ac:dyDescent="0.2">
      <c r="B14" s="5">
        <v>299</v>
      </c>
      <c r="C14" s="5" t="s">
        <v>29</v>
      </c>
      <c r="D14" s="17">
        <v>191</v>
      </c>
      <c r="E14" s="17">
        <v>74</v>
      </c>
      <c r="F14" s="5">
        <v>34</v>
      </c>
      <c r="G14" s="6">
        <v>0.99295513533555801</v>
      </c>
      <c r="H14" s="6">
        <v>7.0448646644419724E-3</v>
      </c>
      <c r="I14" s="6">
        <v>0</v>
      </c>
    </row>
    <row r="15" spans="2:9" x14ac:dyDescent="0.2">
      <c r="B15" s="17">
        <v>636</v>
      </c>
      <c r="C15" s="5" t="s">
        <v>27</v>
      </c>
      <c r="D15" s="17">
        <v>546</v>
      </c>
      <c r="E15" s="5">
        <v>68</v>
      </c>
      <c r="F15" s="5">
        <v>22</v>
      </c>
      <c r="G15" s="6">
        <v>0.8133971291866029</v>
      </c>
      <c r="H15" s="6">
        <v>0.12918660287081341</v>
      </c>
      <c r="I15" s="6">
        <v>5.7416267942583733E-2</v>
      </c>
    </row>
    <row r="16" spans="2:9" x14ac:dyDescent="0.2">
      <c r="B16" s="17">
        <v>1746</v>
      </c>
      <c r="C16" s="5" t="s">
        <v>57</v>
      </c>
      <c r="D16" s="5">
        <v>1631</v>
      </c>
      <c r="E16" s="5">
        <v>67</v>
      </c>
      <c r="F16" s="5">
        <v>48</v>
      </c>
      <c r="G16" s="6">
        <v>0.70682730923694781</v>
      </c>
      <c r="H16" s="6">
        <v>0.29317269076305219</v>
      </c>
      <c r="I16" s="6">
        <v>0</v>
      </c>
    </row>
    <row r="17" spans="2:9" x14ac:dyDescent="0.2">
      <c r="B17" s="17">
        <v>6380</v>
      </c>
      <c r="C17" s="5" t="s">
        <v>63</v>
      </c>
      <c r="D17" s="17">
        <v>6323</v>
      </c>
      <c r="E17" s="5">
        <v>57</v>
      </c>
      <c r="F17" s="5"/>
      <c r="G17" s="6">
        <v>0.40480591497227358</v>
      </c>
      <c r="H17" s="6">
        <v>0.53049907578558231</v>
      </c>
      <c r="I17" s="6">
        <v>6.4695009242144177E-2</v>
      </c>
    </row>
    <row r="18" spans="2:9" x14ac:dyDescent="0.2">
      <c r="B18" s="17">
        <v>248</v>
      </c>
      <c r="C18" s="5" t="s">
        <v>51</v>
      </c>
      <c r="D18" s="17">
        <v>150</v>
      </c>
      <c r="E18" s="5">
        <v>52</v>
      </c>
      <c r="F18" s="5">
        <v>46</v>
      </c>
      <c r="G18" s="6">
        <v>0.9986286106111254</v>
      </c>
      <c r="H18" s="6">
        <v>1.3713893888746035E-3</v>
      </c>
      <c r="I18" s="6">
        <v>0</v>
      </c>
    </row>
    <row r="19" spans="2:9" x14ac:dyDescent="0.2">
      <c r="B19" s="17">
        <v>563</v>
      </c>
      <c r="C19" s="5" t="s">
        <v>46</v>
      </c>
      <c r="D19" s="17">
        <v>468</v>
      </c>
      <c r="E19" s="17">
        <v>44</v>
      </c>
      <c r="F19" s="5">
        <v>51</v>
      </c>
      <c r="G19" s="6">
        <v>0</v>
      </c>
      <c r="H19" s="6">
        <v>1</v>
      </c>
      <c r="I19" s="6">
        <v>0</v>
      </c>
    </row>
    <row r="20" spans="2:9" x14ac:dyDescent="0.2">
      <c r="B20" s="17">
        <v>149</v>
      </c>
      <c r="C20" s="5" t="s">
        <v>50</v>
      </c>
      <c r="D20" s="17">
        <v>97</v>
      </c>
      <c r="E20" s="17">
        <v>37</v>
      </c>
      <c r="F20" s="5">
        <v>15</v>
      </c>
      <c r="G20" s="6">
        <v>0.99761241543971346</v>
      </c>
      <c r="H20" s="6">
        <v>2.3875845602865102E-3</v>
      </c>
      <c r="I20" s="6">
        <v>0</v>
      </c>
    </row>
    <row r="21" spans="2:9" x14ac:dyDescent="0.2">
      <c r="B21" s="5">
        <v>37</v>
      </c>
      <c r="C21" s="5" t="s">
        <v>26</v>
      </c>
      <c r="D21" s="17"/>
      <c r="E21" s="17">
        <v>37</v>
      </c>
      <c r="F21" s="5"/>
      <c r="G21" s="6">
        <v>0</v>
      </c>
      <c r="H21" s="6">
        <v>0</v>
      </c>
      <c r="I21" s="6">
        <v>1</v>
      </c>
    </row>
    <row r="22" spans="2:9" x14ac:dyDescent="0.2">
      <c r="B22" s="5">
        <v>234</v>
      </c>
      <c r="C22" s="5" t="s">
        <v>28</v>
      </c>
      <c r="D22" s="17">
        <v>189</v>
      </c>
      <c r="E22" s="17">
        <v>30</v>
      </c>
      <c r="F22" s="5">
        <v>15</v>
      </c>
      <c r="G22" s="6">
        <v>0.97969543147208127</v>
      </c>
      <c r="H22" s="6">
        <v>2.030456852791878E-2</v>
      </c>
      <c r="I22" s="6">
        <v>0</v>
      </c>
    </row>
    <row r="23" spans="2:9" x14ac:dyDescent="0.2">
      <c r="B23" s="17">
        <v>380</v>
      </c>
      <c r="C23" s="5" t="s">
        <v>49</v>
      </c>
      <c r="D23" s="17">
        <v>321</v>
      </c>
      <c r="E23" s="17">
        <v>29</v>
      </c>
      <c r="F23" s="5">
        <v>30</v>
      </c>
      <c r="G23" s="6">
        <v>0.85595567867036015</v>
      </c>
      <c r="H23" s="6">
        <v>9.4182825484764546E-2</v>
      </c>
      <c r="I23" s="6">
        <v>4.9861495844875349E-2</v>
      </c>
    </row>
    <row r="24" spans="2:9" x14ac:dyDescent="0.2">
      <c r="B24" s="17">
        <v>39025</v>
      </c>
      <c r="C24" s="5" t="s">
        <v>14</v>
      </c>
      <c r="D24" s="17">
        <v>38997</v>
      </c>
      <c r="E24" s="17">
        <v>28</v>
      </c>
      <c r="F24" s="5"/>
      <c r="G24" s="6">
        <v>0.77043524416135878</v>
      </c>
      <c r="H24" s="6">
        <v>0.22956475583864119</v>
      </c>
      <c r="I24" s="6">
        <v>0</v>
      </c>
    </row>
    <row r="25" spans="2:9" x14ac:dyDescent="0.2">
      <c r="B25" s="17">
        <v>358</v>
      </c>
      <c r="C25" s="5" t="s">
        <v>42</v>
      </c>
      <c r="D25" s="17">
        <v>311</v>
      </c>
      <c r="E25" s="17">
        <v>22</v>
      </c>
      <c r="F25" s="5">
        <v>25</v>
      </c>
      <c r="G25" s="6">
        <v>0.7651006711409396</v>
      </c>
      <c r="H25" s="6">
        <v>0.22147651006711411</v>
      </c>
      <c r="I25" s="6">
        <v>1.3422818791946308E-2</v>
      </c>
    </row>
    <row r="26" spans="2:9" x14ac:dyDescent="0.2">
      <c r="B26" s="17">
        <v>17</v>
      </c>
      <c r="C26" s="5" t="s">
        <v>43</v>
      </c>
      <c r="D26" s="17"/>
      <c r="E26" s="17">
        <v>17</v>
      </c>
      <c r="F26" s="5"/>
      <c r="G26" s="6">
        <v>0</v>
      </c>
      <c r="H26" s="6">
        <v>0</v>
      </c>
      <c r="I26" s="6">
        <v>1</v>
      </c>
    </row>
    <row r="27" spans="2:9" x14ac:dyDescent="0.2">
      <c r="B27" s="17">
        <v>462</v>
      </c>
      <c r="C27" s="5" t="s">
        <v>40</v>
      </c>
      <c r="D27" s="5">
        <v>415</v>
      </c>
      <c r="E27" s="17">
        <v>16</v>
      </c>
      <c r="F27" s="5">
        <v>31</v>
      </c>
      <c r="G27" s="6">
        <v>0.8813186813186813</v>
      </c>
      <c r="H27" s="6">
        <v>8.3516483516483511E-2</v>
      </c>
      <c r="I27" s="6">
        <v>3.5164835164835165E-2</v>
      </c>
    </row>
    <row r="28" spans="2:9" x14ac:dyDescent="0.2">
      <c r="B28" s="17">
        <v>109</v>
      </c>
      <c r="C28" s="5" t="s">
        <v>32</v>
      </c>
      <c r="D28" s="17">
        <v>93</v>
      </c>
      <c r="E28" s="17">
        <v>16</v>
      </c>
      <c r="F28" s="5"/>
      <c r="G28" s="6">
        <v>0</v>
      </c>
      <c r="H28" s="6">
        <v>1</v>
      </c>
      <c r="I28" s="6">
        <v>0</v>
      </c>
    </row>
    <row r="29" spans="2:9" x14ac:dyDescent="0.2">
      <c r="B29" s="17">
        <v>2512</v>
      </c>
      <c r="C29" s="5" t="s">
        <v>16</v>
      </c>
      <c r="D29" s="17">
        <v>2500</v>
      </c>
      <c r="E29" s="17">
        <v>12</v>
      </c>
      <c r="F29" s="5"/>
      <c r="G29" s="6">
        <v>0.75434243176178661</v>
      </c>
      <c r="H29" s="6">
        <v>0.21588089330024815</v>
      </c>
      <c r="I29" s="6">
        <v>2.9776674937965261E-2</v>
      </c>
    </row>
    <row r="30" spans="2:9" x14ac:dyDescent="0.2">
      <c r="B30" s="17">
        <v>12</v>
      </c>
      <c r="C30" s="5" t="s">
        <v>83</v>
      </c>
      <c r="D30" s="5"/>
      <c r="E30" s="17">
        <v>11</v>
      </c>
      <c r="F30" s="5">
        <v>1</v>
      </c>
      <c r="G30" s="6">
        <v>0</v>
      </c>
      <c r="H30" s="6">
        <v>0</v>
      </c>
      <c r="I30" s="6">
        <v>1</v>
      </c>
    </row>
    <row r="31" spans="2:9" x14ac:dyDescent="0.2">
      <c r="B31" s="17">
        <v>952</v>
      </c>
      <c r="C31" s="5" t="s">
        <v>53</v>
      </c>
      <c r="D31" s="5">
        <v>942</v>
      </c>
      <c r="E31" s="5">
        <v>10</v>
      </c>
      <c r="F31" s="5"/>
      <c r="G31" s="6">
        <v>0.88105726872246692</v>
      </c>
      <c r="H31" s="6">
        <v>9.544787077826726E-2</v>
      </c>
      <c r="I31" s="6">
        <v>2.3494860499265784E-2</v>
      </c>
    </row>
    <row r="32" spans="2:9" x14ac:dyDescent="0.2">
      <c r="B32" s="17">
        <v>264</v>
      </c>
      <c r="C32" s="5" t="s">
        <v>25</v>
      </c>
      <c r="D32" s="17">
        <v>234</v>
      </c>
      <c r="E32" s="5">
        <v>6</v>
      </c>
      <c r="F32" s="5">
        <v>24</v>
      </c>
      <c r="G32" s="6">
        <v>0.85123966942148765</v>
      </c>
      <c r="H32" s="6">
        <v>0.1487603305785124</v>
      </c>
      <c r="I32" s="6">
        <v>0</v>
      </c>
    </row>
    <row r="33" spans="2:9" x14ac:dyDescent="0.2">
      <c r="B33" s="5">
        <v>97</v>
      </c>
      <c r="C33" s="5" t="s">
        <v>13</v>
      </c>
      <c r="D33" s="17">
        <v>91</v>
      </c>
      <c r="E33" s="17">
        <v>6</v>
      </c>
      <c r="F33" s="5"/>
      <c r="G33" s="6">
        <v>0.98765432098765427</v>
      </c>
      <c r="H33" s="6">
        <v>1.2345679012345678E-2</v>
      </c>
      <c r="I33" s="6">
        <v>0</v>
      </c>
    </row>
    <row r="34" spans="2:9" x14ac:dyDescent="0.2">
      <c r="B34" s="17">
        <v>7627</v>
      </c>
      <c r="C34" s="5" t="s">
        <v>64</v>
      </c>
      <c r="D34" s="5">
        <v>7622</v>
      </c>
      <c r="E34" s="5">
        <v>5</v>
      </c>
      <c r="F34" s="5"/>
      <c r="G34" s="6">
        <v>0.94041188386225527</v>
      </c>
      <c r="H34" s="6">
        <v>5.958811613774477E-2</v>
      </c>
      <c r="I34" s="6">
        <v>0</v>
      </c>
    </row>
    <row r="35" spans="2:9" x14ac:dyDescent="0.2">
      <c r="B35" s="17">
        <v>24</v>
      </c>
      <c r="C35" s="5" t="s">
        <v>33</v>
      </c>
      <c r="D35" s="5">
        <v>13</v>
      </c>
      <c r="E35" s="5">
        <v>5</v>
      </c>
      <c r="F35" s="5">
        <v>6</v>
      </c>
      <c r="G35" s="6">
        <v>0</v>
      </c>
      <c r="H35" s="6">
        <v>0</v>
      </c>
      <c r="I35" s="6">
        <v>1</v>
      </c>
    </row>
    <row r="36" spans="2:9" x14ac:dyDescent="0.2">
      <c r="B36" s="17">
        <v>184</v>
      </c>
      <c r="C36" s="5" t="s">
        <v>39</v>
      </c>
      <c r="D36" s="17">
        <v>171</v>
      </c>
      <c r="E36" s="5">
        <v>3</v>
      </c>
      <c r="F36" s="5">
        <v>10</v>
      </c>
      <c r="G36" s="6">
        <v>0.78947368421052633</v>
      </c>
      <c r="H36" s="6">
        <v>0.14473684210526316</v>
      </c>
      <c r="I36" s="6">
        <v>6.5789473684210523E-2</v>
      </c>
    </row>
    <row r="37" spans="2:9" x14ac:dyDescent="0.2">
      <c r="B37" s="17">
        <v>33</v>
      </c>
      <c r="C37" s="5" t="s">
        <v>60</v>
      </c>
      <c r="D37" s="5">
        <v>32</v>
      </c>
      <c r="E37" s="17">
        <v>1</v>
      </c>
      <c r="F37" s="5"/>
      <c r="G37" s="6">
        <v>0</v>
      </c>
      <c r="H37" s="6">
        <v>0</v>
      </c>
      <c r="I37" s="6">
        <v>1</v>
      </c>
    </row>
    <row r="38" spans="2:9" x14ac:dyDescent="0.2">
      <c r="B38" s="17">
        <v>5</v>
      </c>
      <c r="C38" s="5" t="s">
        <v>58</v>
      </c>
      <c r="D38" s="5">
        <v>4</v>
      </c>
      <c r="E38" s="17">
        <v>1</v>
      </c>
      <c r="F38" s="5"/>
      <c r="G38" s="6">
        <v>1</v>
      </c>
      <c r="H38" s="6">
        <v>0</v>
      </c>
      <c r="I38" s="6">
        <v>0</v>
      </c>
    </row>
    <row r="39" spans="2:9" x14ac:dyDescent="0.2">
      <c r="B39" s="17">
        <v>3</v>
      </c>
      <c r="C39" s="5" t="s">
        <v>62</v>
      </c>
      <c r="D39" s="5">
        <v>2</v>
      </c>
      <c r="E39" s="17">
        <v>1</v>
      </c>
      <c r="F39" s="5"/>
      <c r="G39" s="6">
        <v>0</v>
      </c>
      <c r="H39" s="6">
        <v>0</v>
      </c>
      <c r="I39" s="6">
        <v>1</v>
      </c>
    </row>
    <row r="40" spans="2:9" x14ac:dyDescent="0.2">
      <c r="B40" s="17">
        <v>1</v>
      </c>
      <c r="C40" s="5" t="s">
        <v>86</v>
      </c>
      <c r="D40" s="5"/>
      <c r="E40" s="17">
        <v>1</v>
      </c>
      <c r="F40" s="5"/>
      <c r="G40" s="6">
        <v>0</v>
      </c>
      <c r="H40" s="6">
        <v>0</v>
      </c>
      <c r="I40" s="6">
        <v>1</v>
      </c>
    </row>
    <row r="41" spans="2:9" x14ac:dyDescent="0.2">
      <c r="B41" s="17">
        <v>715</v>
      </c>
      <c r="C41" s="5" t="s">
        <v>47</v>
      </c>
      <c r="D41" s="17"/>
      <c r="E41" s="17"/>
      <c r="F41" s="5">
        <v>715</v>
      </c>
      <c r="G41" s="6">
        <v>0.85563909774436087</v>
      </c>
      <c r="H41" s="6">
        <v>8.8721804511278202E-2</v>
      </c>
      <c r="I41" s="6">
        <v>5.5639097744360905E-2</v>
      </c>
    </row>
    <row r="42" spans="2:9" x14ac:dyDescent="0.2">
      <c r="B42" s="17">
        <v>224</v>
      </c>
      <c r="C42" s="5" t="s">
        <v>54</v>
      </c>
      <c r="D42" s="5">
        <v>224</v>
      </c>
      <c r="E42" s="5"/>
      <c r="F42" s="5"/>
      <c r="G42" s="6">
        <v>0.93606138107416881</v>
      </c>
      <c r="H42" s="6">
        <v>2.8132992327365727E-2</v>
      </c>
      <c r="I42" s="6">
        <v>3.5805626598465472E-2</v>
      </c>
    </row>
    <row r="43" spans="2:9" x14ac:dyDescent="0.2">
      <c r="B43" s="5">
        <v>144</v>
      </c>
      <c r="C43" s="5" t="s">
        <v>21</v>
      </c>
      <c r="D43" s="5"/>
      <c r="E43" s="5"/>
      <c r="F43" s="5">
        <v>144</v>
      </c>
      <c r="G43" s="6">
        <v>0.45454545454545453</v>
      </c>
      <c r="H43" s="6">
        <v>0.54545454545454541</v>
      </c>
      <c r="I43" s="6">
        <v>0</v>
      </c>
    </row>
    <row r="44" spans="2:9" x14ac:dyDescent="0.2">
      <c r="B44" s="5">
        <v>138</v>
      </c>
      <c r="C44" s="5" t="s">
        <v>22</v>
      </c>
      <c r="D44" s="5"/>
      <c r="E44" s="5"/>
      <c r="F44" s="5">
        <v>138</v>
      </c>
      <c r="G44" s="6">
        <v>0.95412844036697253</v>
      </c>
      <c r="H44" s="6">
        <v>4.5871559633027525E-2</v>
      </c>
      <c r="I44" s="6">
        <v>0</v>
      </c>
    </row>
    <row r="45" spans="2:9" x14ac:dyDescent="0.2">
      <c r="B45" s="17">
        <v>136</v>
      </c>
      <c r="C45" s="5" t="s">
        <v>52</v>
      </c>
      <c r="D45" s="5"/>
      <c r="E45" s="5"/>
      <c r="F45" s="5">
        <v>136</v>
      </c>
      <c r="G45" s="6">
        <v>0.93918918918918914</v>
      </c>
      <c r="H45" s="6">
        <v>2.7027027027027029E-2</v>
      </c>
      <c r="I45" s="6">
        <v>3.3783783783783786E-2</v>
      </c>
    </row>
    <row r="46" spans="2:9" x14ac:dyDescent="0.2">
      <c r="B46" s="17">
        <v>90</v>
      </c>
      <c r="C46" s="5" t="s">
        <v>55</v>
      </c>
      <c r="D46" s="5"/>
      <c r="E46" s="5"/>
      <c r="F46" s="5">
        <v>90</v>
      </c>
      <c r="G46" s="6">
        <v>0.96491228070175439</v>
      </c>
      <c r="H46" s="6">
        <v>3.5087719298245612E-2</v>
      </c>
      <c r="I46" s="6">
        <v>0</v>
      </c>
    </row>
    <row r="47" spans="2:9" x14ac:dyDescent="0.2">
      <c r="B47" s="5">
        <v>88</v>
      </c>
      <c r="C47" s="5" t="s">
        <v>23</v>
      </c>
      <c r="D47" s="5"/>
      <c r="E47" s="5"/>
      <c r="F47" s="5">
        <v>88</v>
      </c>
      <c r="G47" s="6">
        <v>0.8571428571428571</v>
      </c>
      <c r="H47" s="6">
        <v>0.14285714285714285</v>
      </c>
      <c r="I47" s="6">
        <v>0</v>
      </c>
    </row>
    <row r="48" spans="2:9" x14ac:dyDescent="0.2">
      <c r="B48" s="17">
        <v>58</v>
      </c>
      <c r="C48" s="5" t="s">
        <v>61</v>
      </c>
      <c r="D48" s="5">
        <v>58</v>
      </c>
      <c r="E48" s="17"/>
      <c r="F48" s="5"/>
      <c r="G48" s="6">
        <v>0</v>
      </c>
      <c r="H48" s="6">
        <v>1</v>
      </c>
      <c r="I48" s="6">
        <v>0</v>
      </c>
    </row>
    <row r="49" spans="2:9" x14ac:dyDescent="0.2">
      <c r="B49" s="17">
        <v>47</v>
      </c>
      <c r="C49" s="5" t="s">
        <v>44</v>
      </c>
      <c r="D49" s="17"/>
      <c r="E49" s="17"/>
      <c r="F49" s="5">
        <v>47</v>
      </c>
      <c r="G49" s="6">
        <v>0</v>
      </c>
      <c r="H49" s="6">
        <v>0</v>
      </c>
      <c r="I49" s="6">
        <v>1</v>
      </c>
    </row>
    <row r="50" spans="2:9" x14ac:dyDescent="0.2">
      <c r="B50" s="17">
        <v>47</v>
      </c>
      <c r="C50" s="5" t="s">
        <v>56</v>
      </c>
      <c r="D50" s="5"/>
      <c r="E50" s="5"/>
      <c r="F50" s="5">
        <v>47</v>
      </c>
      <c r="G50" s="6">
        <v>0</v>
      </c>
      <c r="H50" s="6">
        <v>0</v>
      </c>
      <c r="I50" s="6">
        <v>1</v>
      </c>
    </row>
    <row r="51" spans="2:9" x14ac:dyDescent="0.2">
      <c r="B51" s="17">
        <v>41</v>
      </c>
      <c r="C51" s="5" t="s">
        <v>18</v>
      </c>
      <c r="D51" s="5">
        <v>41</v>
      </c>
      <c r="E51" s="5"/>
      <c r="F51" s="5"/>
      <c r="G51" s="6">
        <v>0</v>
      </c>
      <c r="H51" s="6">
        <v>0</v>
      </c>
      <c r="I51" s="6">
        <v>1</v>
      </c>
    </row>
    <row r="52" spans="2:9" x14ac:dyDescent="0.2">
      <c r="B52" s="17">
        <v>20</v>
      </c>
      <c r="C52" s="5" t="s">
        <v>48</v>
      </c>
      <c r="D52" s="17"/>
      <c r="E52" s="17"/>
      <c r="F52" s="5">
        <v>20</v>
      </c>
      <c r="G52" s="6">
        <v>1</v>
      </c>
      <c r="H52" s="6">
        <v>0</v>
      </c>
      <c r="I52" s="6">
        <v>0</v>
      </c>
    </row>
    <row r="53" spans="2:9" x14ac:dyDescent="0.2">
      <c r="B53" s="5">
        <v>14</v>
      </c>
      <c r="C53" s="5" t="s">
        <v>24</v>
      </c>
      <c r="D53" s="5"/>
      <c r="E53" s="5"/>
      <c r="F53" s="5">
        <v>14</v>
      </c>
      <c r="G53" s="6">
        <v>0</v>
      </c>
      <c r="H53" s="6">
        <v>0</v>
      </c>
      <c r="I53" s="6">
        <v>1</v>
      </c>
    </row>
    <row r="54" spans="2:9" x14ac:dyDescent="0.2">
      <c r="B54" s="17">
        <v>9</v>
      </c>
      <c r="C54" s="5" t="s">
        <v>17</v>
      </c>
      <c r="D54" s="5">
        <v>9</v>
      </c>
      <c r="E54" s="5"/>
      <c r="F54" s="5"/>
      <c r="G54" s="6">
        <v>1</v>
      </c>
      <c r="H54" s="6">
        <v>0</v>
      </c>
      <c r="I54" s="6">
        <v>0</v>
      </c>
    </row>
    <row r="55" spans="2:9" x14ac:dyDescent="0.2">
      <c r="B55" s="5">
        <v>9</v>
      </c>
      <c r="C55" s="5" t="s">
        <v>31</v>
      </c>
      <c r="D55" s="5"/>
      <c r="E55" s="5"/>
      <c r="F55" s="5">
        <v>9</v>
      </c>
      <c r="G55" s="6">
        <v>0</v>
      </c>
      <c r="H55" s="6">
        <v>0</v>
      </c>
      <c r="I55" s="6">
        <v>1</v>
      </c>
    </row>
    <row r="56" spans="2:9" x14ac:dyDescent="0.2">
      <c r="B56" s="17">
        <v>5</v>
      </c>
      <c r="C56" s="5" t="s">
        <v>30</v>
      </c>
      <c r="D56" s="5"/>
      <c r="E56" s="5"/>
      <c r="F56" s="5">
        <v>5</v>
      </c>
      <c r="G56" s="6">
        <v>0</v>
      </c>
      <c r="H56" s="6">
        <v>0</v>
      </c>
      <c r="I56" s="6">
        <v>1</v>
      </c>
    </row>
    <row r="57" spans="2:9" x14ac:dyDescent="0.2">
      <c r="B57" s="17">
        <v>1</v>
      </c>
      <c r="C57" s="5" t="s">
        <v>85</v>
      </c>
      <c r="D57" s="5">
        <v>1</v>
      </c>
      <c r="E57" s="5"/>
      <c r="F57" s="5"/>
      <c r="G57" s="6">
        <v>0</v>
      </c>
      <c r="H57" s="6">
        <v>0</v>
      </c>
      <c r="I57" s="6">
        <v>1</v>
      </c>
    </row>
    <row r="58" spans="2:9" x14ac:dyDescent="0.2">
      <c r="B58" s="17">
        <v>1</v>
      </c>
      <c r="C58" s="5" t="s">
        <v>84</v>
      </c>
      <c r="D58" s="5"/>
      <c r="E58" s="5"/>
      <c r="F58" s="5">
        <v>1</v>
      </c>
      <c r="G58" s="6">
        <v>0</v>
      </c>
      <c r="H58" s="6">
        <v>0</v>
      </c>
      <c r="I58" s="6">
        <v>1</v>
      </c>
    </row>
  </sheetData>
  <conditionalFormatting sqref="H3:I58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8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13"/>
  <sheetViews>
    <sheetView topLeftCell="A3" workbookViewId="0">
      <selection activeCell="C17" sqref="C17"/>
    </sheetView>
  </sheetViews>
  <sheetFormatPr baseColWidth="10" defaultColWidth="11.5" defaultRowHeight="15" x14ac:dyDescent="0.2"/>
  <cols>
    <col min="2" max="2" width="9.6640625" bestFit="1" customWidth="1"/>
    <col min="3" max="3" width="212.6640625" bestFit="1" customWidth="1"/>
  </cols>
  <sheetData>
    <row r="2" spans="2:3" ht="16" thickBot="1" x14ac:dyDescent="0.25">
      <c r="B2" s="7" t="s">
        <v>11</v>
      </c>
      <c r="C2" s="8" t="s">
        <v>12</v>
      </c>
    </row>
    <row r="3" spans="2:3" ht="16" thickBot="1" x14ac:dyDescent="0.25">
      <c r="B3" s="9">
        <v>2381</v>
      </c>
      <c r="C3" s="10" t="s">
        <v>65</v>
      </c>
    </row>
    <row r="4" spans="2:3" ht="16" thickBot="1" x14ac:dyDescent="0.25">
      <c r="B4" s="11">
        <v>557</v>
      </c>
      <c r="C4" s="12" t="s">
        <v>66</v>
      </c>
    </row>
    <row r="5" spans="2:3" ht="16" thickBot="1" x14ac:dyDescent="0.25">
      <c r="B5" s="11">
        <v>75</v>
      </c>
      <c r="C5" s="12" t="s">
        <v>71</v>
      </c>
    </row>
    <row r="6" spans="2:3" ht="16" thickBot="1" x14ac:dyDescent="0.25">
      <c r="B6" s="11">
        <v>65</v>
      </c>
      <c r="C6" s="12" t="s">
        <v>70</v>
      </c>
    </row>
    <row r="7" spans="2:3" ht="16" thickBot="1" x14ac:dyDescent="0.25">
      <c r="B7" s="11">
        <v>21</v>
      </c>
      <c r="C7" s="12" t="s">
        <v>67</v>
      </c>
    </row>
    <row r="8" spans="2:3" ht="16" thickBot="1" x14ac:dyDescent="0.25">
      <c r="B8" s="11">
        <v>11</v>
      </c>
      <c r="C8" s="12" t="s">
        <v>69</v>
      </c>
    </row>
    <row r="9" spans="2:3" ht="16" thickBot="1" x14ac:dyDescent="0.25">
      <c r="B9" s="11">
        <v>6</v>
      </c>
      <c r="C9" s="12" t="s">
        <v>68</v>
      </c>
    </row>
    <row r="10" spans="2:3" ht="16" thickBot="1" x14ac:dyDescent="0.25">
      <c r="B10" s="11">
        <v>4</v>
      </c>
      <c r="C10" s="12" t="s">
        <v>72</v>
      </c>
    </row>
    <row r="11" spans="2:3" ht="16" thickBot="1" x14ac:dyDescent="0.25">
      <c r="B11" s="11">
        <v>2</v>
      </c>
      <c r="C11" s="12" t="s">
        <v>87</v>
      </c>
    </row>
    <row r="12" spans="2:3" ht="16" thickBot="1" x14ac:dyDescent="0.25">
      <c r="B12" s="11">
        <v>1</v>
      </c>
      <c r="C12" s="12" t="s">
        <v>74</v>
      </c>
    </row>
    <row r="13" spans="2:3" ht="16" thickBot="1" x14ac:dyDescent="0.25">
      <c r="B13" s="11">
        <v>1</v>
      </c>
      <c r="C13" s="12" t="s">
        <v>73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7"/>
  <sheetViews>
    <sheetView workbookViewId="0">
      <selection activeCell="B3" sqref="B3:C7"/>
    </sheetView>
  </sheetViews>
  <sheetFormatPr baseColWidth="10" defaultColWidth="11.5" defaultRowHeight="15" x14ac:dyDescent="0.2"/>
  <cols>
    <col min="3" max="3" width="95.33203125" customWidth="1"/>
  </cols>
  <sheetData>
    <row r="2" spans="2:3" ht="16" thickBot="1" x14ac:dyDescent="0.25">
      <c r="B2" t="s">
        <v>11</v>
      </c>
      <c r="C2" t="s">
        <v>12</v>
      </c>
    </row>
    <row r="3" spans="2:3" ht="31" thickBot="1" x14ac:dyDescent="0.25">
      <c r="B3" s="13">
        <v>557</v>
      </c>
      <c r="C3" s="14" t="s">
        <v>75</v>
      </c>
    </row>
    <row r="4" spans="2:3" ht="16" thickBot="1" x14ac:dyDescent="0.25">
      <c r="B4" s="15">
        <v>136</v>
      </c>
      <c r="C4" s="16" t="s">
        <v>76</v>
      </c>
    </row>
    <row r="5" spans="2:3" ht="16" thickBot="1" x14ac:dyDescent="0.25">
      <c r="B5" s="15">
        <v>68</v>
      </c>
      <c r="C5" s="16" t="s">
        <v>77</v>
      </c>
    </row>
    <row r="6" spans="2:3" ht="16" thickBot="1" x14ac:dyDescent="0.25">
      <c r="B6" s="15">
        <v>55</v>
      </c>
      <c r="C6" s="16" t="s">
        <v>78</v>
      </c>
    </row>
    <row r="7" spans="2:3" ht="16" thickBot="1" x14ac:dyDescent="0.25">
      <c r="B7" s="15">
        <v>26</v>
      </c>
      <c r="C7" s="16" t="s">
        <v>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6"/>
  <sheetViews>
    <sheetView workbookViewId="0">
      <selection activeCell="C9" sqref="C9"/>
    </sheetView>
  </sheetViews>
  <sheetFormatPr baseColWidth="10" defaultColWidth="11.5" defaultRowHeight="15" x14ac:dyDescent="0.2"/>
  <cols>
    <col min="1" max="1" width="11.5" style="5"/>
    <col min="2" max="2" width="9.6640625" style="5" bestFit="1" customWidth="1"/>
    <col min="3" max="3" width="92.1640625" style="5" customWidth="1"/>
    <col min="4" max="16384" width="11.5" style="5"/>
  </cols>
  <sheetData>
    <row r="2" spans="2:3" ht="16" thickBot="1" x14ac:dyDescent="0.25">
      <c r="B2" s="7" t="s">
        <v>11</v>
      </c>
      <c r="C2" s="8" t="s">
        <v>12</v>
      </c>
    </row>
    <row r="3" spans="2:3" ht="16" thickBot="1" x14ac:dyDescent="0.25">
      <c r="B3" s="13">
        <v>491</v>
      </c>
      <c r="C3" s="14" t="s">
        <v>81</v>
      </c>
    </row>
    <row r="4" spans="2:3" ht="16" thickBot="1" x14ac:dyDescent="0.25">
      <c r="B4" s="15">
        <v>53</v>
      </c>
      <c r="C4" s="16" t="s">
        <v>80</v>
      </c>
    </row>
    <row r="5" spans="2:3" ht="16" thickBot="1" x14ac:dyDescent="0.25">
      <c r="B5" s="15">
        <v>4</v>
      </c>
      <c r="C5" s="16" t="s">
        <v>88</v>
      </c>
    </row>
    <row r="6" spans="2:3" ht="16" thickBot="1" x14ac:dyDescent="0.25">
      <c r="B6" s="15">
        <v>3</v>
      </c>
      <c r="C6" s="16" t="s">
        <v>82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JM-PBK-TX-</vt:lpstr>
      <vt:lpstr>JAM_DSLAM</vt:lpstr>
      <vt:lpstr>JAM_MDVL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2016-07-18T14:11:33Z</dcterms:created>
  <dcterms:modified xsi:type="dcterms:W3CDTF">2018-07-04T20:21:17Z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